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917A88CE-D7F8-4460-A070-B377F4BB2062}" xr6:coauthVersionLast="47" xr6:coauthVersionMax="47" xr10:uidLastSave="{00000000-0000-0000-0000-000000000000}"/>
  <bookViews>
    <workbookView xWindow="20370" yWindow="-120" windowWidth="29040" windowHeight="15720" tabRatio="927" xr2:uid="{00000000-000D-0000-FFFF-FFFF00000000}"/>
  </bookViews>
  <sheets>
    <sheet name="チェック表" sheetId="592" r:id="rId1"/>
    <sheet name="別紙3－2" sheetId="600" r:id="rId2"/>
    <sheet name="別紙１-１" sheetId="503" r:id="rId3"/>
    <sheet name="備考（1）" sheetId="599" r:id="rId4"/>
    <sheet name="別紙36" sheetId="567" r:id="rId5"/>
    <sheet name="別紙36-2" sheetId="568" r:id="rId6"/>
    <sheet name="参考様式１" sheetId="595" r:id="rId7"/>
    <sheet name="参考様式２" sheetId="596" r:id="rId8"/>
    <sheet name="参考様式３" sheetId="597" r:id="rId9"/>
    <sheet name="標準様式１（１枚版）" sheetId="587" r:id="rId10"/>
    <sheet name="標準様式１（100名）" sheetId="588" r:id="rId11"/>
    <sheet name="標準様式１【記載例】居宅介護支援" sheetId="589" r:id="rId12"/>
    <sheet name="標準様式１記入方法" sheetId="590" r:id="rId13"/>
    <sheet name="標準様式１プルダウン・リスト" sheetId="591" r:id="rId14"/>
    <sheet name="別紙●24" sheetId="66" state="hidden" r:id="rId15"/>
  </sheets>
  <definedNames>
    <definedName name="ｋ" localSheetId="5">#REF!</definedName>
    <definedName name="ｋ">#N/A</definedName>
    <definedName name="_xlnm.Print_Area" localSheetId="0">チェック表!$A$1:$G$28</definedName>
    <definedName name="_xlnm.Print_Area" localSheetId="6">参考様式１!$A$1:$R$47</definedName>
    <definedName name="_xlnm.Print_Area" localSheetId="7">参考様式２!$A$1:$R$44</definedName>
    <definedName name="_xlnm.Print_Area" localSheetId="8">参考様式３!$A$1:$U$41</definedName>
    <definedName name="_xlnm.Print_Area" localSheetId="3">'備考（1）'!$A$1:$Q$79</definedName>
    <definedName name="_xlnm.Print_Area" localSheetId="10">'標準様式１（100名）'!$A$1:$BD$133</definedName>
    <definedName name="_xlnm.Print_Area" localSheetId="9">'標準様式１（１枚版）'!$A$1:$BD$51</definedName>
    <definedName name="_xlnm.Print_Area" localSheetId="11">標準様式１【記載例】居宅介護支援!$A$1:$BD$51</definedName>
    <definedName name="_xlnm.Print_Area" localSheetId="12">標準様式１記入方法!$A$1:$O$77</definedName>
    <definedName name="_xlnm.Print_Area" localSheetId="14">#N/A</definedName>
    <definedName name="_xlnm.Print_Area" localSheetId="2">'別紙１-１'!$A$2:$AF$20</definedName>
    <definedName name="_xlnm.Print_Area" localSheetId="1">'別紙3－2'!$A$1:$AK$77</definedName>
    <definedName name="_xlnm.Print_Area" localSheetId="4">別紙36!$A$1:$Z$68</definedName>
    <definedName name="_xlnm.Print_Area" localSheetId="5">'別紙36-2'!$A$1:$Z$42</definedName>
    <definedName name="_xlnm.Print_Titles" localSheetId="10">'標準様式１（100名）'!$1:$13</definedName>
    <definedName name="_xlnm.Print_Titles" localSheetId="9">'標準様式１（１枚版）'!$1:$13</definedName>
    <definedName name="_xlnm.Print_Titles" localSheetId="11">標準様式１【記載例】居宅介護支援!$1:$13</definedName>
    <definedName name="サービス名" localSheetId="5">#REF!</definedName>
    <definedName name="サービス名">#N/A</definedName>
    <definedName name="サービス名称" localSheetId="5">#REF!</definedName>
    <definedName name="サービス名称">#N/A</definedName>
    <definedName name="だだ" localSheetId="5">#REF!</definedName>
    <definedName name="だだ">#N/A</definedName>
    <definedName name="っっｋ" localSheetId="5">#REF!</definedName>
    <definedName name="っっｋ">#N/A</definedName>
    <definedName name="っっっっｌ" localSheetId="5">#REF!</definedName>
    <definedName name="っっっっｌ">#N/A</definedName>
    <definedName name="介護支援専門員">標準様式１プルダウン・リスト!$D$16:$D$28</definedName>
    <definedName name="介護予防支援担当職員">標準様式１プルダウン・リスト!$E$16:$E$28</definedName>
    <definedName name="確認" localSheetId="5">#REF!</definedName>
    <definedName name="確認">#N/A</definedName>
    <definedName name="管理者">標準様式１プルダウン・リスト!$C$16:$C$28</definedName>
    <definedName name="職種">標準様式１プルダウン・リスト!$C$15:$K$15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9" i="588" l="1"/>
  <c r="E119" i="588"/>
  <c r="G118" i="588"/>
  <c r="E118" i="588"/>
  <c r="AU113" i="588"/>
  <c r="AW113" i="588" s="1"/>
  <c r="AU112" i="588"/>
  <c r="AW112" i="588" s="1"/>
  <c r="AU111" i="588"/>
  <c r="AW111" i="588" s="1"/>
  <c r="AU110" i="588"/>
  <c r="AW110" i="588" s="1"/>
  <c r="AU109" i="588"/>
  <c r="AW109" i="588" s="1"/>
  <c r="AU108" i="588"/>
  <c r="AW108" i="588" s="1"/>
  <c r="AU107" i="588"/>
  <c r="AW107" i="588" s="1"/>
  <c r="AU106" i="588"/>
  <c r="AW106" i="588" s="1"/>
  <c r="AU105" i="588"/>
  <c r="AW105" i="588" s="1"/>
  <c r="AU104" i="588"/>
  <c r="AW104" i="588" s="1"/>
  <c r="AU103" i="588"/>
  <c r="AW103" i="588" s="1"/>
  <c r="AU102" i="588"/>
  <c r="AW102" i="588" s="1"/>
  <c r="AU101" i="588"/>
  <c r="AW101" i="588" s="1"/>
  <c r="AU100" i="588"/>
  <c r="AW100" i="588" s="1"/>
  <c r="AU99" i="588"/>
  <c r="AW99" i="588" s="1"/>
  <c r="AU98" i="588"/>
  <c r="AW98" i="588" s="1"/>
  <c r="AU97" i="588"/>
  <c r="AW97" i="588" s="1"/>
  <c r="AU96" i="588"/>
  <c r="AW96" i="588" s="1"/>
  <c r="AU95" i="588"/>
  <c r="AW95" i="588" s="1"/>
  <c r="AU94" i="588"/>
  <c r="AW94" i="588" s="1"/>
  <c r="AU93" i="588"/>
  <c r="AW93" i="588" s="1"/>
  <c r="AU92" i="588"/>
  <c r="AW92" i="588" s="1"/>
  <c r="AU91" i="588"/>
  <c r="AW91" i="588" s="1"/>
  <c r="AU90" i="588"/>
  <c r="AW90" i="588" s="1"/>
  <c r="AU89" i="588"/>
  <c r="AW89" i="588" s="1"/>
  <c r="AU88" i="588"/>
  <c r="AW88" i="588" s="1"/>
  <c r="AU87" i="588"/>
  <c r="AW87" i="588" s="1"/>
  <c r="AU86" i="588"/>
  <c r="AW86" i="588" s="1"/>
  <c r="AU85" i="588"/>
  <c r="AW85" i="588" s="1"/>
  <c r="AU84" i="588"/>
  <c r="AW84" i="588" s="1"/>
  <c r="AU83" i="588"/>
  <c r="AW83" i="588" s="1"/>
  <c r="AU82" i="588"/>
  <c r="AW82" i="588" s="1"/>
  <c r="AU81" i="588"/>
  <c r="AW81" i="588" s="1"/>
  <c r="AU80" i="588"/>
  <c r="AW80" i="588" s="1"/>
  <c r="AU79" i="588"/>
  <c r="AW79" i="588" s="1"/>
  <c r="AU78" i="588"/>
  <c r="AW78" i="588" s="1"/>
  <c r="AU77" i="588"/>
  <c r="AW77" i="588" s="1"/>
  <c r="AU76" i="588"/>
  <c r="AW76" i="588" s="1"/>
  <c r="AU75" i="588"/>
  <c r="AW75" i="588" s="1"/>
  <c r="AU74" i="588"/>
  <c r="AW74" i="588" s="1"/>
  <c r="AU73" i="588"/>
  <c r="AW73" i="588" s="1"/>
  <c r="AU72" i="588"/>
  <c r="AW72" i="588" s="1"/>
  <c r="AU71" i="588"/>
  <c r="AW71" i="588" s="1"/>
  <c r="AU70" i="588"/>
  <c r="AW70" i="588" s="1"/>
  <c r="AU69" i="588"/>
  <c r="AW69" i="588" s="1"/>
  <c r="AU68" i="588"/>
  <c r="AW68" i="588" s="1"/>
  <c r="AU67" i="588"/>
  <c r="AW67" i="588" s="1"/>
  <c r="AU66" i="588"/>
  <c r="AW66" i="588" s="1"/>
  <c r="AU65" i="588"/>
  <c r="AW65" i="588" s="1"/>
  <c r="AU64" i="588"/>
  <c r="AW64" i="588" s="1"/>
  <c r="AU63" i="588"/>
  <c r="AW63" i="588" s="1"/>
  <c r="AU62" i="588"/>
  <c r="AW62" i="588" s="1"/>
  <c r="AU61" i="588"/>
  <c r="AW61" i="588" s="1"/>
  <c r="AU60" i="588"/>
  <c r="AW60" i="588" s="1"/>
  <c r="AU59" i="588"/>
  <c r="AW59" i="588" s="1"/>
  <c r="AU58" i="588"/>
  <c r="AW58" i="588" s="1"/>
  <c r="AU57" i="588"/>
  <c r="AW57" i="588" s="1"/>
  <c r="AU56" i="588"/>
  <c r="AW56" i="588" s="1"/>
  <c r="AU55" i="588"/>
  <c r="AW55" i="588" s="1"/>
  <c r="AU54" i="588"/>
  <c r="AW54" i="588" s="1"/>
  <c r="AU53" i="588"/>
  <c r="AW53" i="588" s="1"/>
  <c r="AU52" i="588"/>
  <c r="AW52" i="588" s="1"/>
  <c r="AU51" i="588"/>
  <c r="AW51" i="588" s="1"/>
  <c r="AU50" i="588"/>
  <c r="AW50" i="588" s="1"/>
  <c r="AU49" i="588"/>
  <c r="AW49" i="588" s="1"/>
  <c r="AU48" i="588"/>
  <c r="AW48" i="588" s="1"/>
  <c r="AU47" i="588"/>
  <c r="AW47" i="588" s="1"/>
  <c r="AU46" i="588"/>
  <c r="AW46" i="588" s="1"/>
  <c r="AU45" i="588"/>
  <c r="AW45" i="588" s="1"/>
  <c r="AU44" i="588"/>
  <c r="AW44" i="588" s="1"/>
  <c r="AW43" i="588"/>
  <c r="AU43" i="588"/>
  <c r="AU42" i="588"/>
  <c r="AW42" i="588" s="1"/>
  <c r="AU41" i="588"/>
  <c r="AW41" i="588" s="1"/>
  <c r="AU40" i="588"/>
  <c r="AW40" i="588" s="1"/>
  <c r="AU39" i="588"/>
  <c r="AW39" i="588" s="1"/>
  <c r="AU38" i="588"/>
  <c r="AW38" i="588" s="1"/>
  <c r="AW37" i="588"/>
  <c r="AU37" i="588"/>
  <c r="AU36" i="588"/>
  <c r="AW36" i="588" s="1"/>
  <c r="AU35" i="588"/>
  <c r="AW35" i="588" s="1"/>
  <c r="AU34" i="588"/>
  <c r="AW34" i="588" s="1"/>
  <c r="AU33" i="588"/>
  <c r="AW33" i="588" s="1"/>
  <c r="AU32" i="588"/>
  <c r="AW32" i="588" s="1"/>
  <c r="AU31" i="588"/>
  <c r="AW31" i="588" s="1"/>
  <c r="AU30" i="588"/>
  <c r="AW30" i="588" s="1"/>
  <c r="AW29" i="588"/>
  <c r="AU29" i="588"/>
  <c r="AU28" i="588"/>
  <c r="AW28" i="588" s="1"/>
  <c r="AU27" i="588"/>
  <c r="AW27" i="588" s="1"/>
  <c r="AU26" i="588"/>
  <c r="AW26" i="588" s="1"/>
  <c r="AU25" i="588"/>
  <c r="AW25" i="588" s="1"/>
  <c r="AU24" i="588"/>
  <c r="AW24" i="588" s="1"/>
  <c r="AU23" i="588"/>
  <c r="AW23" i="588" s="1"/>
  <c r="AU22" i="588"/>
  <c r="AW22" i="588" s="1"/>
  <c r="AU21" i="588"/>
  <c r="AW21" i="588" s="1"/>
  <c r="AU20" i="588"/>
  <c r="AW20" i="588" s="1"/>
  <c r="AU19" i="588"/>
  <c r="AW19" i="588" s="1"/>
  <c r="AU18" i="588"/>
  <c r="AW18" i="588" s="1"/>
  <c r="AU17" i="588"/>
  <c r="AW17" i="588" s="1"/>
  <c r="AU16" i="588"/>
  <c r="AW16" i="588" s="1"/>
  <c r="AU15" i="588"/>
  <c r="AW15" i="588" s="1"/>
  <c r="AU14" i="588"/>
  <c r="AW14" i="588" s="1"/>
  <c r="AT11" i="588"/>
  <c r="AT12" i="588" s="1"/>
  <c r="AT13" i="588" s="1"/>
  <c r="AS11" i="588"/>
  <c r="AS12" i="588" s="1"/>
  <c r="AS13" i="588" s="1"/>
  <c r="AR11" i="588"/>
  <c r="AR12" i="588" s="1"/>
  <c r="AR13" i="588" s="1"/>
  <c r="AI11" i="588"/>
  <c r="AU9" i="588"/>
  <c r="X2" i="588"/>
  <c r="AL12" i="588" s="1"/>
  <c r="AL13" i="588" s="1"/>
  <c r="G39" i="587"/>
  <c r="E39" i="587"/>
  <c r="G38" i="587"/>
  <c r="E38" i="587"/>
  <c r="G37" i="587"/>
  <c r="E37" i="587"/>
  <c r="G36" i="587"/>
  <c r="E36" i="587"/>
  <c r="AU31" i="587"/>
  <c r="AW31" i="587" s="1"/>
  <c r="AU30" i="587"/>
  <c r="AW30" i="587" s="1"/>
  <c r="AU29" i="587"/>
  <c r="AW29" i="587" s="1"/>
  <c r="AU28" i="587"/>
  <c r="AW28" i="587" s="1"/>
  <c r="AU27" i="587"/>
  <c r="AW27" i="587" s="1"/>
  <c r="AU26" i="587"/>
  <c r="AW26" i="587" s="1"/>
  <c r="AU25" i="587"/>
  <c r="AW25" i="587" s="1"/>
  <c r="AU24" i="587"/>
  <c r="AW24" i="587" s="1"/>
  <c r="AU23" i="587"/>
  <c r="AW23" i="587" s="1"/>
  <c r="AU22" i="587"/>
  <c r="AW22" i="587" s="1"/>
  <c r="AU21" i="587"/>
  <c r="AW21" i="587" s="1"/>
  <c r="AU20" i="587"/>
  <c r="AW20" i="587" s="1"/>
  <c r="AU19" i="587"/>
  <c r="AW19" i="587" s="1"/>
  <c r="AU18" i="587"/>
  <c r="AW18" i="587" s="1"/>
  <c r="AU17" i="587"/>
  <c r="AW17" i="587" s="1"/>
  <c r="AU16" i="587"/>
  <c r="AW16" i="587" s="1"/>
  <c r="AU15" i="587"/>
  <c r="AW15" i="587" s="1"/>
  <c r="AU14" i="587"/>
  <c r="AW14" i="587" s="1"/>
  <c r="AT11" i="587"/>
  <c r="AT12" i="587" s="1"/>
  <c r="AT13" i="587" s="1"/>
  <c r="AS11" i="587"/>
  <c r="AS12" i="587" s="1"/>
  <c r="AS13" i="587" s="1"/>
  <c r="AR11" i="587"/>
  <c r="AR12" i="587" s="1"/>
  <c r="AR13" i="587" s="1"/>
  <c r="AU9" i="587"/>
  <c r="X2" i="587"/>
  <c r="AF12" i="587" s="1"/>
  <c r="AF13" i="587" s="1"/>
  <c r="H45" i="587"/>
  <c r="H44" i="587"/>
  <c r="C44" i="587"/>
  <c r="H127" i="588"/>
  <c r="H126" i="588"/>
  <c r="C126" i="588"/>
  <c r="G121" i="588"/>
  <c r="E121" i="588"/>
  <c r="G120" i="588"/>
  <c r="E120" i="588"/>
  <c r="Q11" i="587" l="1"/>
  <c r="X12" i="587"/>
  <c r="X13" i="587" s="1"/>
  <c r="AP11" i="587"/>
  <c r="AL12" i="587"/>
  <c r="AL13" i="587" s="1"/>
  <c r="AC11" i="587"/>
  <c r="Y12" i="587"/>
  <c r="Y13" i="587" s="1"/>
  <c r="AQ11" i="587"/>
  <c r="P11" i="587"/>
  <c r="AD11" i="587"/>
  <c r="AK12" i="587"/>
  <c r="AK13" i="587" s="1"/>
  <c r="Z12" i="587"/>
  <c r="Z13" i="587" s="1"/>
  <c r="AM12" i="587"/>
  <c r="AM13" i="587" s="1"/>
  <c r="AA12" i="588"/>
  <c r="AA13" i="588" s="1"/>
  <c r="R11" i="587"/>
  <c r="AE11" i="587"/>
  <c r="S11" i="587"/>
  <c r="AF11" i="587"/>
  <c r="AA12" i="587"/>
  <c r="AA13" i="587" s="1"/>
  <c r="T11" i="587"/>
  <c r="AG11" i="587"/>
  <c r="AG12" i="587"/>
  <c r="AG13" i="587" s="1"/>
  <c r="U11" i="587"/>
  <c r="AH11" i="587"/>
  <c r="U12" i="587"/>
  <c r="U13" i="587" s="1"/>
  <c r="AH12" i="587"/>
  <c r="AH13" i="587" s="1"/>
  <c r="V11" i="587"/>
  <c r="AN11" i="587"/>
  <c r="V12" i="587"/>
  <c r="V13" i="587" s="1"/>
  <c r="AI12" i="587"/>
  <c r="AI13" i="587" s="1"/>
  <c r="AB11" i="587"/>
  <c r="AO11" i="587"/>
  <c r="W12" i="587"/>
  <c r="W13" i="587" s="1"/>
  <c r="AJ12" i="587"/>
  <c r="AJ13" i="587" s="1"/>
  <c r="AZ7" i="588"/>
  <c r="U11" i="588"/>
  <c r="AE12" i="588"/>
  <c r="AE13" i="588" s="1"/>
  <c r="AJ11" i="588"/>
  <c r="AL11" i="588"/>
  <c r="AD12" i="588"/>
  <c r="AD13" i="588" s="1"/>
  <c r="V11" i="588"/>
  <c r="AK12" i="588"/>
  <c r="AK13" i="588" s="1"/>
  <c r="Y12" i="588"/>
  <c r="Y13" i="588" s="1"/>
  <c r="AF11" i="588"/>
  <c r="T11" i="588"/>
  <c r="AJ12" i="588"/>
  <c r="AJ13" i="588" s="1"/>
  <c r="X12" i="588"/>
  <c r="X13" i="588" s="1"/>
  <c r="AQ11" i="588"/>
  <c r="AE11" i="588"/>
  <c r="S11" i="588"/>
  <c r="AI12" i="588"/>
  <c r="AI13" i="588" s="1"/>
  <c r="W12" i="588"/>
  <c r="W13" i="588" s="1"/>
  <c r="AP11" i="588"/>
  <c r="AD11" i="588"/>
  <c r="R11" i="588"/>
  <c r="AH12" i="588"/>
  <c r="AH13" i="588" s="1"/>
  <c r="V12" i="588"/>
  <c r="V13" i="588" s="1"/>
  <c r="AO11" i="588"/>
  <c r="AC11" i="588"/>
  <c r="Q11" i="588"/>
  <c r="AG12" i="588"/>
  <c r="AG13" i="588" s="1"/>
  <c r="U12" i="588"/>
  <c r="U13" i="588" s="1"/>
  <c r="AN11" i="588"/>
  <c r="AB11" i="588"/>
  <c r="P11" i="588"/>
  <c r="AF12" i="588"/>
  <c r="AF13" i="588" s="1"/>
  <c r="T12" i="588"/>
  <c r="T13" i="588" s="1"/>
  <c r="AM11" i="588"/>
  <c r="AA11" i="588"/>
  <c r="AB12" i="588"/>
  <c r="AB13" i="588" s="1"/>
  <c r="AC12" i="588"/>
  <c r="AC13" i="588" s="1"/>
  <c r="W11" i="588"/>
  <c r="AM12" i="588"/>
  <c r="AM13" i="588" s="1"/>
  <c r="AK11" i="588"/>
  <c r="X11" i="588"/>
  <c r="P12" i="588"/>
  <c r="P13" i="588" s="1"/>
  <c r="AN12" i="588"/>
  <c r="AN13" i="588" s="1"/>
  <c r="Y11" i="588"/>
  <c r="Q12" i="588"/>
  <c r="Q13" i="588" s="1"/>
  <c r="AO12" i="588"/>
  <c r="AO13" i="588" s="1"/>
  <c r="Z11" i="588"/>
  <c r="R12" i="588"/>
  <c r="R13" i="588" s="1"/>
  <c r="AP12" i="588"/>
  <c r="AP13" i="588" s="1"/>
  <c r="AG11" i="588"/>
  <c r="S12" i="588"/>
  <c r="S13" i="588" s="1"/>
  <c r="AQ12" i="588"/>
  <c r="AQ13" i="588" s="1"/>
  <c r="AH11" i="588"/>
  <c r="Z12" i="588"/>
  <c r="Z13" i="588" s="1"/>
  <c r="W11" i="587"/>
  <c r="AI11" i="587"/>
  <c r="P12" i="587"/>
  <c r="P13" i="587" s="1"/>
  <c r="AB12" i="587"/>
  <c r="AB13" i="587" s="1"/>
  <c r="AN12" i="587"/>
  <c r="AN13" i="587" s="1"/>
  <c r="X11" i="587"/>
  <c r="AJ11" i="587"/>
  <c r="Q12" i="587"/>
  <c r="Q13" i="587" s="1"/>
  <c r="AC12" i="587"/>
  <c r="AC13" i="587" s="1"/>
  <c r="AO12" i="587"/>
  <c r="AO13" i="587" s="1"/>
  <c r="Y11" i="587"/>
  <c r="AK11" i="587"/>
  <c r="R12" i="587"/>
  <c r="R13" i="587" s="1"/>
  <c r="AD12" i="587"/>
  <c r="AD13" i="587" s="1"/>
  <c r="AP12" i="587"/>
  <c r="AP13" i="587" s="1"/>
  <c r="AZ7" i="587"/>
  <c r="Z11" i="587"/>
  <c r="AL11" i="587"/>
  <c r="S12" i="587"/>
  <c r="S13" i="587" s="1"/>
  <c r="AE12" i="587"/>
  <c r="AE13" i="587" s="1"/>
  <c r="AQ12" i="587"/>
  <c r="AQ13" i="587" s="1"/>
  <c r="AA11" i="587"/>
  <c r="AM11" i="587"/>
  <c r="T12" i="587"/>
  <c r="T13" i="587" s="1"/>
  <c r="X2" i="589" l="1"/>
  <c r="AZ7" i="589" s="1"/>
  <c r="AU9" i="589"/>
  <c r="AK11" i="589"/>
  <c r="AR11" i="589"/>
  <c r="AR12" i="589" s="1"/>
  <c r="AR13" i="589" s="1"/>
  <c r="AS11" i="589"/>
  <c r="AS12" i="589" s="1"/>
  <c r="AS13" i="589" s="1"/>
  <c r="AT11" i="589"/>
  <c r="AT12" i="589" s="1"/>
  <c r="AT13" i="589" s="1"/>
  <c r="V12" i="589"/>
  <c r="V13" i="589" s="1"/>
  <c r="AD12" i="589"/>
  <c r="AD13" i="589" s="1"/>
  <c r="AL12" i="589"/>
  <c r="AL13" i="589" s="1"/>
  <c r="AU14" i="589"/>
  <c r="AW14" i="589" s="1"/>
  <c r="B15" i="589"/>
  <c r="B16" i="589" s="1"/>
  <c r="B17" i="589" s="1"/>
  <c r="B18" i="589" s="1"/>
  <c r="B19" i="589" s="1"/>
  <c r="B20" i="589" s="1"/>
  <c r="B21" i="589" s="1"/>
  <c r="B22" i="589" s="1"/>
  <c r="B23" i="589" s="1"/>
  <c r="B24" i="589" s="1"/>
  <c r="B25" i="589" s="1"/>
  <c r="B26" i="589" s="1"/>
  <c r="B27" i="589" s="1"/>
  <c r="B28" i="589" s="1"/>
  <c r="B29" i="589" s="1"/>
  <c r="B30" i="589" s="1"/>
  <c r="B31" i="589" s="1"/>
  <c r="AU15" i="589"/>
  <c r="AW15" i="589" s="1"/>
  <c r="G36" i="589" s="1"/>
  <c r="AU16" i="589"/>
  <c r="AW16" i="589" s="1"/>
  <c r="AU17" i="589"/>
  <c r="AW17" i="589" s="1"/>
  <c r="AU18" i="589"/>
  <c r="AW18" i="589" s="1"/>
  <c r="G38" i="589" s="1"/>
  <c r="AU19" i="589"/>
  <c r="AW19" i="589" s="1"/>
  <c r="AU20" i="589"/>
  <c r="AW20" i="589" s="1"/>
  <c r="AU21" i="589"/>
  <c r="AW21" i="589" s="1"/>
  <c r="AU22" i="589"/>
  <c r="AW22" i="589" s="1"/>
  <c r="AU23" i="589"/>
  <c r="AW23" i="589" s="1"/>
  <c r="AU24" i="589"/>
  <c r="AW24" i="589" s="1"/>
  <c r="AU25" i="589"/>
  <c r="AW25" i="589" s="1"/>
  <c r="AU26" i="589"/>
  <c r="AW26" i="589" s="1"/>
  <c r="AU27" i="589"/>
  <c r="AW27" i="589" s="1"/>
  <c r="AU28" i="589"/>
  <c r="AW28" i="589" s="1"/>
  <c r="AU29" i="589"/>
  <c r="AW29" i="589" s="1"/>
  <c r="AU30" i="589"/>
  <c r="AW30" i="589" s="1"/>
  <c r="AU31" i="589"/>
  <c r="AW31" i="589" s="1"/>
  <c r="E37" i="589"/>
  <c r="G37" i="589"/>
  <c r="E38" i="589"/>
  <c r="E39" i="589"/>
  <c r="G39" i="589"/>
  <c r="J40" i="589"/>
  <c r="L40" i="589"/>
  <c r="C45" i="589" s="1"/>
  <c r="M45" i="589" s="1"/>
  <c r="H50" i="589" s="1"/>
  <c r="P40" i="589"/>
  <c r="C50" i="589" s="1"/>
  <c r="C44" i="589"/>
  <c r="H44" i="589"/>
  <c r="H45" i="589"/>
  <c r="B15" i="588"/>
  <c r="B16" i="588" s="1"/>
  <c r="B17" i="588" s="1"/>
  <c r="B18" i="588" s="1"/>
  <c r="B19" i="588" s="1"/>
  <c r="B20" i="588" s="1"/>
  <c r="B21" i="588" s="1"/>
  <c r="B22" i="588" s="1"/>
  <c r="B23" i="588" s="1"/>
  <c r="B24" i="588" s="1"/>
  <c r="B25" i="588" s="1"/>
  <c r="B26" i="588" s="1"/>
  <c r="B27" i="588" s="1"/>
  <c r="B28" i="588" s="1"/>
  <c r="B29" i="588" s="1"/>
  <c r="B30" i="588" s="1"/>
  <c r="B31" i="588" s="1"/>
  <c r="B32" i="588" s="1"/>
  <c r="B33" i="588" s="1"/>
  <c r="B34" i="588" s="1"/>
  <c r="B35" i="588" s="1"/>
  <c r="B36" i="588" s="1"/>
  <c r="B37" i="588" s="1"/>
  <c r="B38" i="588" s="1"/>
  <c r="B39" i="588" s="1"/>
  <c r="B40" i="588" s="1"/>
  <c r="B41" i="588" s="1"/>
  <c r="B42" i="588" s="1"/>
  <c r="B43" i="588" s="1"/>
  <c r="B44" i="588" s="1"/>
  <c r="B45" i="588" s="1"/>
  <c r="B46" i="588" s="1"/>
  <c r="B47" i="588" s="1"/>
  <c r="B48" i="588" s="1"/>
  <c r="B49" i="588" s="1"/>
  <c r="B50" i="588" s="1"/>
  <c r="B51" i="588" s="1"/>
  <c r="B52" i="588" s="1"/>
  <c r="B53" i="588" s="1"/>
  <c r="B54" i="588" s="1"/>
  <c r="B55" i="588" s="1"/>
  <c r="B56" i="588" s="1"/>
  <c r="B57" i="588" s="1"/>
  <c r="B58" i="588" s="1"/>
  <c r="B59" i="588" s="1"/>
  <c r="B60" i="588" s="1"/>
  <c r="B61" i="588" s="1"/>
  <c r="B62" i="588" s="1"/>
  <c r="B63" i="588" s="1"/>
  <c r="B64" i="588" s="1"/>
  <c r="B65" i="588" s="1"/>
  <c r="B66" i="588" s="1"/>
  <c r="B67" i="588" s="1"/>
  <c r="B68" i="588" s="1"/>
  <c r="B69" i="588" s="1"/>
  <c r="B70" i="588" s="1"/>
  <c r="B71" i="588" s="1"/>
  <c r="B72" i="588" s="1"/>
  <c r="B73" i="588" s="1"/>
  <c r="B74" i="588" s="1"/>
  <c r="B75" i="588" s="1"/>
  <c r="B76" i="588" s="1"/>
  <c r="B77" i="588" s="1"/>
  <c r="B78" i="588" s="1"/>
  <c r="B79" i="588" s="1"/>
  <c r="B80" i="588" s="1"/>
  <c r="B81" i="588" s="1"/>
  <c r="B82" i="588" s="1"/>
  <c r="B83" i="588" s="1"/>
  <c r="B84" i="588" s="1"/>
  <c r="B85" i="588" s="1"/>
  <c r="B86" i="588" s="1"/>
  <c r="B87" i="588" s="1"/>
  <c r="B88" i="588" s="1"/>
  <c r="B89" i="588" s="1"/>
  <c r="B90" i="588" s="1"/>
  <c r="B91" i="588" s="1"/>
  <c r="B92" i="588" s="1"/>
  <c r="B93" i="588" s="1"/>
  <c r="B94" i="588" s="1"/>
  <c r="B95" i="588" s="1"/>
  <c r="B96" i="588" s="1"/>
  <c r="B97" i="588" s="1"/>
  <c r="B98" i="588" s="1"/>
  <c r="B99" i="588" s="1"/>
  <c r="B100" i="588" s="1"/>
  <c r="B101" i="588" s="1"/>
  <c r="B102" i="588" s="1"/>
  <c r="B103" i="588" s="1"/>
  <c r="B104" i="588" s="1"/>
  <c r="B105" i="588" s="1"/>
  <c r="B106" i="588" s="1"/>
  <c r="B107" i="588" s="1"/>
  <c r="B108" i="588" s="1"/>
  <c r="B109" i="588" s="1"/>
  <c r="B110" i="588" s="1"/>
  <c r="B111" i="588" s="1"/>
  <c r="B112" i="588" s="1"/>
  <c r="B113" i="588" s="1"/>
  <c r="E122" i="588"/>
  <c r="J122" i="588"/>
  <c r="L122" i="588"/>
  <c r="P122" i="588"/>
  <c r="C132" i="588" s="1"/>
  <c r="B15" i="587"/>
  <c r="B16" i="587" s="1"/>
  <c r="B17" i="587" s="1"/>
  <c r="B18" i="587" s="1"/>
  <c r="B19" i="587" s="1"/>
  <c r="B20" i="587" s="1"/>
  <c r="B21" i="587" s="1"/>
  <c r="B22" i="587" s="1"/>
  <c r="B23" i="587" s="1"/>
  <c r="B24" i="587" s="1"/>
  <c r="B25" i="587" s="1"/>
  <c r="B26" i="587" s="1"/>
  <c r="B27" i="587" s="1"/>
  <c r="B28" i="587" s="1"/>
  <c r="B29" i="587" s="1"/>
  <c r="B30" i="587" s="1"/>
  <c r="B31" i="587" s="1"/>
  <c r="J40" i="587"/>
  <c r="L40" i="587"/>
  <c r="P40" i="587"/>
  <c r="C50" i="587"/>
  <c r="G40" i="589" l="1"/>
  <c r="E36" i="589"/>
  <c r="E40" i="589" s="1"/>
  <c r="C127" i="588"/>
  <c r="M127" i="588" s="1"/>
  <c r="H132" i="588" s="1"/>
  <c r="M132" i="588" s="1"/>
  <c r="AC11" i="589"/>
  <c r="U11" i="589"/>
  <c r="C45" i="587"/>
  <c r="M45" i="587" s="1"/>
  <c r="H50" i="587" s="1"/>
  <c r="M50" i="587" s="1"/>
  <c r="G122" i="588"/>
  <c r="E40" i="587"/>
  <c r="G40" i="587"/>
  <c r="M50" i="589"/>
  <c r="AK12" i="589"/>
  <c r="AK13" i="589" s="1"/>
  <c r="AC12" i="589"/>
  <c r="AC13" i="589" s="1"/>
  <c r="U12" i="589"/>
  <c r="U13" i="589" s="1"/>
  <c r="AJ11" i="589"/>
  <c r="AB11" i="589"/>
  <c r="T11" i="589"/>
  <c r="AJ12" i="589"/>
  <c r="AJ13" i="589" s="1"/>
  <c r="AB12" i="589"/>
  <c r="AB13" i="589" s="1"/>
  <c r="T12" i="589"/>
  <c r="T13" i="589" s="1"/>
  <c r="AQ11" i="589"/>
  <c r="AI11" i="589"/>
  <c r="AA11" i="589"/>
  <c r="S11" i="589"/>
  <c r="AQ12" i="589"/>
  <c r="AQ13" i="589" s="1"/>
  <c r="AI12" i="589"/>
  <c r="AI13" i="589" s="1"/>
  <c r="AA12" i="589"/>
  <c r="AA13" i="589" s="1"/>
  <c r="S12" i="589"/>
  <c r="S13" i="589" s="1"/>
  <c r="AP11" i="589"/>
  <c r="AH11" i="589"/>
  <c r="Z11" i="589"/>
  <c r="R11" i="589"/>
  <c r="AP12" i="589"/>
  <c r="AP13" i="589" s="1"/>
  <c r="AH12" i="589"/>
  <c r="AH13" i="589" s="1"/>
  <c r="Z12" i="589"/>
  <c r="Z13" i="589" s="1"/>
  <c r="R12" i="589"/>
  <c r="R13" i="589" s="1"/>
  <c r="AO11" i="589"/>
  <c r="AG11" i="589"/>
  <c r="Y11" i="589"/>
  <c r="Q11" i="589"/>
  <c r="AO12" i="589"/>
  <c r="AO13" i="589" s="1"/>
  <c r="AG12" i="589"/>
  <c r="AG13" i="589" s="1"/>
  <c r="Y12" i="589"/>
  <c r="Y13" i="589" s="1"/>
  <c r="Q12" i="589"/>
  <c r="Q13" i="589" s="1"/>
  <c r="AN11" i="589"/>
  <c r="AF11" i="589"/>
  <c r="X11" i="589"/>
  <c r="P11" i="589"/>
  <c r="AN12" i="589"/>
  <c r="AN13" i="589" s="1"/>
  <c r="AF12" i="589"/>
  <c r="AF13" i="589" s="1"/>
  <c r="X12" i="589"/>
  <c r="X13" i="589" s="1"/>
  <c r="P12" i="589"/>
  <c r="P13" i="589" s="1"/>
  <c r="AM11" i="589"/>
  <c r="AE11" i="589"/>
  <c r="W11" i="589"/>
  <c r="AM12" i="589"/>
  <c r="AM13" i="589" s="1"/>
  <c r="AE12" i="589"/>
  <c r="AE13" i="589" s="1"/>
  <c r="W12" i="589"/>
  <c r="W13" i="589" s="1"/>
  <c r="AL11" i="589"/>
  <c r="AD11" i="589"/>
  <c r="V11" i="589"/>
</calcChain>
</file>

<file path=xl/sharedStrings.xml><?xml version="1.0" encoding="utf-8"?>
<sst xmlns="http://schemas.openxmlformats.org/spreadsheetml/2006/main" count="1397" uniqueCount="628">
  <si>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</si>
  <si>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</si>
  <si>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</si>
  <si>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</si>
  <si>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</si>
  <si>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</si>
  <si>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</si>
  <si>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</si>
  <si>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</si>
  <si>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</si>
  <si>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</si>
  <si>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</si>
  <si>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</si>
  <si>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</si>
  <si>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</si>
  <si>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</si>
  <si>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</si>
  <si>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</si>
  <si>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</si>
  <si>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なし</t>
    <phoneticPr fontId="2"/>
  </si>
  <si>
    <t>２ 加算Ⅰ</t>
    <phoneticPr fontId="2"/>
  </si>
  <si>
    <t>３ 加算Ⅱ</t>
    <phoneticPr fontId="2"/>
  </si>
  <si>
    <t>４ 加算Ⅲ</t>
    <phoneticPr fontId="2"/>
  </si>
  <si>
    <t>２ あり</t>
    <phoneticPr fontId="2"/>
  </si>
  <si>
    <t>１　非該当</t>
    <phoneticPr fontId="2"/>
  </si>
  <si>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</si>
  <si>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</si>
  <si>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</si>
  <si>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</si>
  <si>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通所介護</t>
  </si>
  <si>
    <t>特別地域加算</t>
  </si>
  <si>
    <t>福祉用具貸与</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</si>
  <si>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</si>
  <si>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</si>
  <si>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</si>
  <si>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</si>
  <si>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</si>
  <si>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</si>
  <si>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</si>
  <si>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</si>
  <si>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</si>
  <si>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</si>
  <si>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</si>
  <si>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</si>
  <si>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</si>
  <si>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</si>
  <si>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</si>
  <si>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</si>
  <si>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</si>
  <si>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20 「送迎体制」については、実際に利用者の送迎が可能な場合に記載してください。</t>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</si>
  <si>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</si>
  <si>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</si>
  <si>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</si>
  <si>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</si>
  <si>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</si>
  <si>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</si>
  <si>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</si>
  <si>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</si>
  <si>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</si>
  <si>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</si>
  <si>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</si>
  <si>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</si>
  <si>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</si>
  <si>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</si>
  <si>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</si>
  <si>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</si>
  <si>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</si>
  <si>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</si>
  <si>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</si>
  <si>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</si>
  <si>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</si>
  <si>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</si>
  <si>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</si>
  <si>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</si>
  <si>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</si>
  <si>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日</t>
    <rPh sb="0" eb="1">
      <t>ヒ</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</si>
  <si>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</si>
  <si>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</si>
  <si>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</si>
  <si>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</si>
  <si>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</si>
  <si>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</si>
  <si>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</si>
  <si>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</si>
  <si>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</si>
  <si>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</si>
  <si>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</si>
  <si>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</si>
  <si>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</si>
  <si>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</si>
  <si>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</si>
  <si>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</si>
  <si>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</si>
  <si>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</si>
  <si>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</si>
  <si>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</si>
  <si>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</si>
  <si>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</si>
  <si>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</si>
  <si>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</si>
  <si>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</si>
  <si>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</si>
  <si>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</si>
  <si>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</si>
  <si>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</si>
  <si>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</si>
  <si>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</si>
  <si>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</si>
  <si>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</si>
  <si>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</si>
  <si>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</si>
  <si>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</si>
  <si>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</si>
  <si>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</si>
  <si>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</si>
  <si>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</si>
  <si>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</si>
  <si>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</si>
  <si>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</si>
  <si>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</si>
  <si>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</si>
  <si>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</si>
  <si>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</si>
  <si>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</si>
  <si>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</si>
  <si>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</si>
  <si>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</si>
  <si>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</si>
  <si>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</si>
  <si>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</si>
  <si>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</si>
  <si>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</si>
  <si>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</si>
  <si>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</si>
  <si>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</si>
  <si>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</si>
  <si>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</si>
  <si>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</si>
  <si>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</si>
  <si>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</si>
  <si>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</si>
  <si>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</si>
  <si>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2"/>
  </si>
  <si>
    <t>日</t>
    <rPh sb="0" eb="1">
      <t>ニチ</t>
    </rPh>
    <phoneticPr fontId="2"/>
  </si>
  <si>
    <t>1　新規</t>
    <phoneticPr fontId="2"/>
  </si>
  <si>
    <t>2　変更</t>
    <phoneticPr fontId="2"/>
  </si>
  <si>
    <t>3　終了</t>
    <phoneticPr fontId="2"/>
  </si>
  <si>
    <t>有</t>
    <rPh sb="0" eb="1">
      <t>ア</t>
    </rPh>
    <phoneticPr fontId="2"/>
  </si>
  <si>
    <t>・</t>
    <phoneticPr fontId="2"/>
  </si>
  <si>
    <t>無</t>
    <rPh sb="0" eb="1">
      <t>ナ</t>
    </rPh>
    <phoneticPr fontId="2"/>
  </si>
  <si>
    <t>異動等区分</t>
    <phoneticPr fontId="2"/>
  </si>
  <si>
    <t>人</t>
    <rPh sb="0" eb="1">
      <t>ニン</t>
    </rPh>
    <phoneticPr fontId="2"/>
  </si>
  <si>
    <t>1　特定事業所加算(Ⅰ)</t>
    <phoneticPr fontId="2"/>
  </si>
  <si>
    <t>2　特定事業所加算(Ⅱ)</t>
    <phoneticPr fontId="2"/>
  </si>
  <si>
    <t>3　特定事業所加算(Ⅲ)</t>
    <phoneticPr fontId="2"/>
  </si>
  <si>
    <t>事業所名</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</si>
  <si>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</si>
  <si>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</si>
  <si>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</si>
  <si>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</si>
  <si>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</si>
  <si>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 xml:space="preserve"> </t>
    <phoneticPr fontId="2"/>
  </si>
  <si>
    <t>主任介護支援専門員</t>
  </si>
  <si>
    <t>　常勤専従</t>
    <rPh sb="1" eb="3">
      <t>ジョウキン</t>
    </rPh>
    <rPh sb="3" eb="5">
      <t>センジュウ</t>
    </rPh>
    <phoneticPr fontId="2"/>
  </si>
  <si>
    <t>介護支援専門員</t>
    <rPh sb="0" eb="2">
      <t>カイゴ</t>
    </rPh>
    <rPh sb="2" eb="4">
      <t>シエン</t>
    </rPh>
    <rPh sb="4" eb="7">
      <t>センモンイン</t>
    </rPh>
    <phoneticPr fontId="2"/>
  </si>
  <si>
    <t xml:space="preserve">         を目的とした会議を定期的に開催している。</t>
    <rPh sb="10" eb="12">
      <t>モクテキ</t>
    </rPh>
    <rPh sb="15" eb="17">
      <t>カイギ</t>
    </rPh>
    <rPh sb="18" eb="21">
      <t>テイキテキ</t>
    </rPh>
    <rPh sb="22" eb="24">
      <t>カイサイ</t>
    </rPh>
    <phoneticPr fontId="2"/>
  </si>
  <si>
    <t xml:space="preserve">  </t>
    <phoneticPr fontId="2"/>
  </si>
  <si>
    <t>　      割合が４０％以上</t>
    <rPh sb="7" eb="9">
      <t>ワリアイ</t>
    </rPh>
    <rPh sb="13" eb="15">
      <t>イジョウ</t>
    </rPh>
    <phoneticPr fontId="2"/>
  </si>
  <si>
    <t>　      ケースを受託する体制を整備している。</t>
    <rPh sb="11" eb="13">
      <t>ジュタク</t>
    </rPh>
    <rPh sb="15" eb="17">
      <t>タイセイ</t>
    </rPh>
    <rPh sb="18" eb="20">
      <t>セイビ</t>
    </rPh>
    <phoneticPr fontId="2"/>
  </si>
  <si>
    <t>　　　する実習」等に協力又は協力体制の確保の有無</t>
    <phoneticPr fontId="2"/>
  </si>
  <si>
    <t>　　　等を実施している。</t>
    <phoneticPr fontId="2"/>
  </si>
  <si>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</si>
  <si>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</si>
  <si>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</si>
  <si>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</si>
  <si>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</si>
  <si>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</si>
  <si>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</si>
  <si>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</si>
  <si>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</si>
  <si>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</si>
  <si>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</si>
  <si>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</si>
  <si>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</si>
  <si>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</si>
  <si>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</si>
  <si>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</si>
  <si>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t>
    <phoneticPr fontId="2"/>
  </si>
  <si>
    <t>月</t>
    <rPh sb="0" eb="1">
      <t>ツキ</t>
    </rPh>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</si>
  <si>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</si>
  <si>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</si>
  <si>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</si>
  <si>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</si>
  <si>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</si>
  <si>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</si>
  <si>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</si>
  <si>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</si>
  <si>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</si>
  <si>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</si>
  <si>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</si>
  <si>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42「ケアプランデータ連携システムの活用及び事務職員の配置の体制」については、要件を満たし、かつ居宅介護支援費（Ⅱ）を算定する場合は「２　あり」を選択してください。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</si>
  <si>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</si>
  <si>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</si>
  <si>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(1)  　主任介護支援専門員の配置状況</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</si>
  <si>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</si>
  <si>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</si>
  <si>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</si>
  <si>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</si>
  <si>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</si>
  <si>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</si>
  <si>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　　　難病患者等、高齢者以外の対象者への支援に関する知識等に関する</t>
  </si>
  <si>
    <t>　　　事例検討会、研修等に参加している。</t>
  </si>
  <si>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</si>
  <si>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</si>
  <si>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</si>
  <si>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</si>
  <si>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</si>
  <si>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</si>
  <si>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</si>
  <si>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2"/>
  </si>
  <si>
    <t>　　　　　また、「認知症チームケア推進加算」については、「認知症チームケア推進加算に係る届出書」（別紙40）を添付してください。</t>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</si>
  <si>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</si>
  <si>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</si>
  <si>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</si>
  <si>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</si>
  <si>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（別紙8）を添付して下さい。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</si>
  <si>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</si>
  <si>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</si>
  <si>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</si>
  <si>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</si>
  <si>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</si>
  <si>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</si>
  <si>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</si>
  <si>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</si>
  <si>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</si>
  <si>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</si>
  <si>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</si>
  <si>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</si>
  <si>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</si>
  <si>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</si>
  <si>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</si>
  <si>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</si>
  <si>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</si>
  <si>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</si>
  <si>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</si>
  <si>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</si>
  <si>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</si>
  <si>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</si>
  <si>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</si>
  <si>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</si>
  <si>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</si>
  <si>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</si>
  <si>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</si>
  <si>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</si>
  <si>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43「口腔連携強化加算」については、「口腔連携強化加算に関する届出書」（別紙11）を添付してください。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</si>
  <si>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</si>
  <si>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</si>
  <si>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</si>
  <si>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</si>
  <si>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</si>
  <si>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</si>
  <si>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</si>
  <si>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</si>
  <si>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</si>
  <si>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</si>
  <si>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</si>
  <si>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</si>
  <si>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</si>
  <si>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</si>
  <si>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</si>
  <si>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</si>
  <si>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</si>
  <si>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</si>
  <si>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</si>
  <si>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</si>
  <si>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</si>
  <si>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</si>
  <si>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（別紙36－2）</t>
    <phoneticPr fontId="2"/>
  </si>
  <si>
    <t>(7)  　家族に対する介護等を日常的に行っている児童や、障害者、生活困窮者、</t>
  </si>
  <si>
    <t>(8)  　特定事業所集中減算の適用の有無</t>
  </si>
  <si>
    <t>(8)  　家族に対する介護等を日常的に行っている児童や、障害者、生活困窮者、</t>
    <phoneticPr fontId="2"/>
  </si>
  <si>
    <t>(9)  　特定事業所集中減算の適用の有無</t>
    <phoneticPr fontId="2"/>
  </si>
  <si>
    <t>　　４　短期入所療養介護にあっては、同一の施設区分で事業の実施が複数の病棟にわたる場合は、病棟ごとに届け出てください。</t>
    <phoneticPr fontId="2"/>
  </si>
  <si>
    <t>２</t>
    <phoneticPr fontId="31"/>
  </si>
  <si>
    <t>４</t>
    <phoneticPr fontId="31"/>
  </si>
  <si>
    <t>５</t>
    <phoneticPr fontId="31"/>
  </si>
  <si>
    <t>６</t>
    <phoneticPr fontId="31"/>
  </si>
  <si>
    <t>＝</t>
    <phoneticPr fontId="36"/>
  </si>
  <si>
    <t>＋</t>
    <phoneticPr fontId="36"/>
  </si>
  <si>
    <t>合計</t>
    <rPh sb="0" eb="2">
      <t>ゴウケイ</t>
    </rPh>
    <phoneticPr fontId="36"/>
  </si>
  <si>
    <t>常勤換算方法による人数</t>
    <rPh sb="0" eb="2">
      <t>ジョウキン</t>
    </rPh>
    <rPh sb="2" eb="4">
      <t>カンサン</t>
    </rPh>
    <rPh sb="4" eb="6">
      <t>ホウホウ</t>
    </rPh>
    <rPh sb="9" eb="11">
      <t>ニンズウ</t>
    </rPh>
    <phoneticPr fontId="36"/>
  </si>
  <si>
    <t>常勤の従業者の人数</t>
  </si>
  <si>
    <t>常勤換算方法対象外の</t>
    <rPh sb="0" eb="2">
      <t>ジョウキン</t>
    </rPh>
    <rPh sb="2" eb="4">
      <t>カンサン</t>
    </rPh>
    <rPh sb="4" eb="6">
      <t>ホウホウ</t>
    </rPh>
    <rPh sb="6" eb="9">
      <t>タイショウガイ</t>
    </rPh>
    <phoneticPr fontId="36"/>
  </si>
  <si>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36"/>
  </si>
  <si>
    <t>（小数点第2位以下切り捨て）</t>
    <rPh sb="1" eb="4">
      <t>ショウスウテン</t>
    </rPh>
    <rPh sb="4" eb="5">
      <t>ダイ</t>
    </rPh>
    <rPh sb="6" eb="7">
      <t>イ</t>
    </rPh>
    <rPh sb="7" eb="9">
      <t>イカ</t>
    </rPh>
    <rPh sb="9" eb="10">
      <t>キ</t>
    </rPh>
    <rPh sb="11" eb="12">
      <t>ス</t>
    </rPh>
    <phoneticPr fontId="36"/>
  </si>
  <si>
    <t>÷</t>
    <phoneticPr fontId="36"/>
  </si>
  <si>
    <t>常勤換算後の人数</t>
    <rPh sb="0" eb="2">
      <t>ジョウキン</t>
    </rPh>
    <rPh sb="2" eb="4">
      <t>カンサン</t>
    </rPh>
    <rPh sb="4" eb="5">
      <t>ゴ</t>
    </rPh>
    <rPh sb="6" eb="8">
      <t>ニンズウ</t>
    </rPh>
    <phoneticPr fontId="36"/>
  </si>
  <si>
    <t>常勤の従業者が</t>
    <rPh sb="0" eb="2">
      <t>ジョウキン</t>
    </rPh>
    <rPh sb="3" eb="6">
      <t>ジュウギョウシャ</t>
    </rPh>
    <phoneticPr fontId="36"/>
  </si>
  <si>
    <t>常勤換算の</t>
    <rPh sb="0" eb="2">
      <t>ジョウキン</t>
    </rPh>
    <rPh sb="2" eb="4">
      <t>カンサン</t>
    </rPh>
    <phoneticPr fontId="36"/>
  </si>
  <si>
    <t>週</t>
  </si>
  <si>
    <t>基準：</t>
    <rPh sb="0" eb="2">
      <t>キジュン</t>
    </rPh>
    <phoneticPr fontId="36"/>
  </si>
  <si>
    <t>■ 常勤換算方法による人数</t>
    <rPh sb="2" eb="4">
      <t>ジョウキン</t>
    </rPh>
    <rPh sb="4" eb="6">
      <t>カンサン</t>
    </rPh>
    <rPh sb="6" eb="8">
      <t>ホウホウ</t>
    </rPh>
    <rPh sb="11" eb="13">
      <t>ニンズウ</t>
    </rPh>
    <phoneticPr fontId="36"/>
  </si>
  <si>
    <t>-</t>
    <phoneticPr fontId="36"/>
  </si>
  <si>
    <t>D</t>
    <phoneticPr fontId="36"/>
  </si>
  <si>
    <t>非常勤で兼務</t>
    <rPh sb="0" eb="3">
      <t>ヒジョウキン</t>
    </rPh>
    <rPh sb="4" eb="6">
      <t>ケンム</t>
    </rPh>
    <phoneticPr fontId="36"/>
  </si>
  <si>
    <t>C</t>
    <phoneticPr fontId="36"/>
  </si>
  <si>
    <t>非常勤で専従</t>
    <rPh sb="0" eb="3">
      <t>ヒジョウキン</t>
    </rPh>
    <rPh sb="4" eb="6">
      <t>センジュウ</t>
    </rPh>
    <phoneticPr fontId="36"/>
  </si>
  <si>
    <t>B</t>
    <phoneticPr fontId="36"/>
  </si>
  <si>
    <t>常勤で兼務</t>
    <rPh sb="0" eb="2">
      <t>ジョウキン</t>
    </rPh>
    <rPh sb="3" eb="5">
      <t>ケンム</t>
    </rPh>
    <phoneticPr fontId="36"/>
  </si>
  <si>
    <t>A</t>
    <phoneticPr fontId="36"/>
  </si>
  <si>
    <t>常勤で専従</t>
    <rPh sb="0" eb="2">
      <t>ジョウキン</t>
    </rPh>
    <rPh sb="3" eb="5">
      <t>センジュウ</t>
    </rPh>
    <phoneticPr fontId="36"/>
  </si>
  <si>
    <t>常勤の従業者の人数</t>
    <rPh sb="0" eb="2">
      <t>ジョウキン</t>
    </rPh>
    <rPh sb="3" eb="6">
      <t>ジュウギョウシャ</t>
    </rPh>
    <rPh sb="7" eb="9">
      <t>ニンズウ</t>
    </rPh>
    <phoneticPr fontId="36"/>
  </si>
  <si>
    <t>週平均</t>
    <rPh sb="0" eb="3">
      <t>シュウヘイキン</t>
    </rPh>
    <phoneticPr fontId="36"/>
  </si>
  <si>
    <t>当月合計</t>
    <rPh sb="0" eb="2">
      <t>トウゲツ</t>
    </rPh>
    <rPh sb="2" eb="4">
      <t>ゴウケイ</t>
    </rPh>
    <phoneticPr fontId="36"/>
  </si>
  <si>
    <t>区分</t>
    <rPh sb="0" eb="2">
      <t>クブン</t>
    </rPh>
    <phoneticPr fontId="36"/>
  </si>
  <si>
    <t>記号</t>
    <rPh sb="0" eb="2">
      <t>キゴウ</t>
    </rPh>
    <phoneticPr fontId="36"/>
  </si>
  <si>
    <t>常勤換算の対象時間数</t>
    <rPh sb="0" eb="2">
      <t>ジョウキン</t>
    </rPh>
    <rPh sb="2" eb="4">
      <t>カンサン</t>
    </rPh>
    <rPh sb="5" eb="7">
      <t>タイショウ</t>
    </rPh>
    <rPh sb="7" eb="9">
      <t>ジカン</t>
    </rPh>
    <rPh sb="9" eb="10">
      <t>スウ</t>
    </rPh>
    <phoneticPr fontId="36"/>
  </si>
  <si>
    <t>勤務時間数合計</t>
    <rPh sb="0" eb="2">
      <t>キンム</t>
    </rPh>
    <rPh sb="2" eb="5">
      <t>ジカンスウ</t>
    </rPh>
    <rPh sb="5" eb="7">
      <t>ゴウケイ</t>
    </rPh>
    <phoneticPr fontId="36"/>
  </si>
  <si>
    <t>勤務形態</t>
    <rPh sb="0" eb="2">
      <t>キンム</t>
    </rPh>
    <rPh sb="2" eb="4">
      <t>ケイタイ</t>
    </rPh>
    <phoneticPr fontId="36"/>
  </si>
  <si>
    <t>（勤務形態の記号）</t>
    <rPh sb="1" eb="3">
      <t>キンム</t>
    </rPh>
    <rPh sb="3" eb="5">
      <t>ケイタイ</t>
    </rPh>
    <rPh sb="6" eb="8">
      <t>キゴウ</t>
    </rPh>
    <phoneticPr fontId="36"/>
  </si>
  <si>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36"/>
  </si>
  <si>
    <t>5週目</t>
    <rPh sb="1" eb="2">
      <t>シュウ</t>
    </rPh>
    <rPh sb="2" eb="3">
      <t>メ</t>
    </rPh>
    <phoneticPr fontId="36"/>
  </si>
  <si>
    <t>4週目</t>
    <rPh sb="1" eb="2">
      <t>シュウ</t>
    </rPh>
    <rPh sb="2" eb="3">
      <t>メ</t>
    </rPh>
    <phoneticPr fontId="36"/>
  </si>
  <si>
    <t>3週目</t>
    <rPh sb="1" eb="2">
      <t>シュウ</t>
    </rPh>
    <rPh sb="2" eb="3">
      <t>メ</t>
    </rPh>
    <phoneticPr fontId="36"/>
  </si>
  <si>
    <t>2週目</t>
    <rPh sb="1" eb="2">
      <t>シュウ</t>
    </rPh>
    <rPh sb="2" eb="3">
      <t>メ</t>
    </rPh>
    <phoneticPr fontId="36"/>
  </si>
  <si>
    <t>1週目</t>
    <rPh sb="1" eb="2">
      <t>シュウ</t>
    </rPh>
    <rPh sb="2" eb="3">
      <t>メ</t>
    </rPh>
    <phoneticPr fontId="36"/>
  </si>
  <si>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</si>
  <si>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</si>
  <si>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(9)</t>
    <phoneticPr fontId="36"/>
  </si>
  <si>
    <t>(8) 氏　名</t>
    <phoneticPr fontId="2"/>
  </si>
  <si>
    <t>(7)
資格</t>
    <rPh sb="4" eb="6">
      <t>シカク</t>
    </rPh>
    <phoneticPr fontId="36"/>
  </si>
  <si>
    <t>(6)
勤務
形態</t>
    <phoneticPr fontId="2"/>
  </si>
  <si>
    <t>(5) 
職種</t>
    <phoneticPr fontId="2"/>
  </si>
  <si>
    <t>No</t>
    <phoneticPr fontId="36"/>
  </si>
  <si>
    <t>日</t>
    <rPh sb="0" eb="1">
      <t>ニチ</t>
    </rPh>
    <phoneticPr fontId="36"/>
  </si>
  <si>
    <t>当月の日数</t>
    <rPh sb="0" eb="2">
      <t>トウゲツ</t>
    </rPh>
    <rPh sb="3" eb="5">
      <t>ニッスウ</t>
    </rPh>
    <phoneticPr fontId="36"/>
  </si>
  <si>
    <t>人</t>
    <rPh sb="0" eb="1">
      <t>ニン</t>
    </rPh>
    <phoneticPr fontId="36"/>
  </si>
  <si>
    <t>(4) 利用者数（新規の場合は推定数）</t>
  </si>
  <si>
    <t>時間/月</t>
    <rPh sb="0" eb="2">
      <t>ジカン</t>
    </rPh>
    <rPh sb="3" eb="4">
      <t>ツキ</t>
    </rPh>
    <phoneticPr fontId="36"/>
  </si>
  <si>
    <t>時間/週</t>
    <rPh sb="0" eb="2">
      <t>ジカン</t>
    </rPh>
    <rPh sb="3" eb="4">
      <t>シュウ</t>
    </rPh>
    <phoneticPr fontId="36"/>
  </si>
  <si>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6"/>
  </si>
  <si>
    <t>予定</t>
  </si>
  <si>
    <t>(2)</t>
    <phoneticPr fontId="36"/>
  </si>
  <si>
    <t>４週</t>
  </si>
  <si>
    <t>(1)</t>
    <phoneticPr fontId="36"/>
  </si>
  <si>
    <t>）</t>
    <phoneticPr fontId="36"/>
  </si>
  <si>
    <t>(</t>
    <phoneticPr fontId="36"/>
  </si>
  <si>
    <t>事業所名</t>
    <rPh sb="0" eb="3">
      <t>ジギョウショ</t>
    </rPh>
    <rPh sb="3" eb="4">
      <t>メイ</t>
    </rPh>
    <phoneticPr fontId="36"/>
  </si>
  <si>
    <t>月</t>
    <rPh sb="0" eb="1">
      <t>ゲツ</t>
    </rPh>
    <phoneticPr fontId="36"/>
  </si>
  <si>
    <t>年</t>
    <rPh sb="0" eb="1">
      <t>ネン</t>
    </rPh>
    <phoneticPr fontId="36"/>
  </si>
  <si>
    <t>)</t>
    <phoneticPr fontId="36"/>
  </si>
  <si>
    <t>令和</t>
    <rPh sb="0" eb="2">
      <t>レイワ</t>
    </rPh>
    <phoneticPr fontId="36"/>
  </si>
  <si>
    <t>居宅介護支援</t>
    <rPh sb="0" eb="2">
      <t>キョタク</t>
    </rPh>
    <rPh sb="2" eb="4">
      <t>カイゴ</t>
    </rPh>
    <rPh sb="4" eb="6">
      <t>シエン</t>
    </rPh>
    <phoneticPr fontId="36"/>
  </si>
  <si>
    <t>サービス種別</t>
    <rPh sb="4" eb="6">
      <t>シュベツ</t>
    </rPh>
    <phoneticPr fontId="36"/>
  </si>
  <si>
    <t>従業者の勤務の体制及び勤務形態一覧表</t>
    <phoneticPr fontId="36"/>
  </si>
  <si>
    <t>（標準様式1）</t>
    <rPh sb="1" eb="3">
      <t>ヒョウジュン</t>
    </rPh>
    <rPh sb="3" eb="5">
      <t>ヨウシキ</t>
    </rPh>
    <phoneticPr fontId="2"/>
  </si>
  <si>
    <t>○○　D子</t>
    <rPh sb="4" eb="5">
      <t>コ</t>
    </rPh>
    <phoneticPr fontId="36"/>
  </si>
  <si>
    <t>介護支援専門員</t>
    <rPh sb="0" eb="2">
      <t>カイゴ</t>
    </rPh>
    <rPh sb="2" eb="4">
      <t>シエン</t>
    </rPh>
    <rPh sb="4" eb="7">
      <t>センモンイン</t>
    </rPh>
    <phoneticPr fontId="36"/>
  </si>
  <si>
    <t>C</t>
  </si>
  <si>
    <t>○○　C子</t>
    <rPh sb="4" eb="5">
      <t>コ</t>
    </rPh>
    <phoneticPr fontId="36"/>
  </si>
  <si>
    <t>A</t>
  </si>
  <si>
    <t>○○　B子</t>
    <rPh sb="4" eb="5">
      <t>コ</t>
    </rPh>
    <phoneticPr fontId="36"/>
  </si>
  <si>
    <t>○○　A郞</t>
    <rPh sb="4" eb="5">
      <t>ロウ</t>
    </rPh>
    <phoneticPr fontId="36"/>
  </si>
  <si>
    <t>主任介護支援専門員</t>
    <rPh sb="0" eb="2">
      <t>シュニン</t>
    </rPh>
    <rPh sb="2" eb="4">
      <t>カイゴ</t>
    </rPh>
    <rPh sb="4" eb="6">
      <t>シエン</t>
    </rPh>
    <rPh sb="6" eb="9">
      <t>センモンイン</t>
    </rPh>
    <phoneticPr fontId="36"/>
  </si>
  <si>
    <t>厚労　太郎</t>
    <rPh sb="0" eb="2">
      <t>コウロウ</t>
    </rPh>
    <rPh sb="3" eb="5">
      <t>タロウ</t>
    </rPh>
    <phoneticPr fontId="36"/>
  </si>
  <si>
    <t>管理者</t>
    <rPh sb="0" eb="3">
      <t>カンリシャ</t>
    </rPh>
    <phoneticPr fontId="36"/>
  </si>
  <si>
    <t>○○○○</t>
    <phoneticPr fontId="36"/>
  </si>
  <si>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6"/>
  </si>
  <si>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6"/>
  </si>
  <si>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6"/>
  </si>
  <si>
    <t>　　　　　手入力すること。</t>
    <phoneticPr fontId="36"/>
  </si>
  <si>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6"/>
  </si>
  <si>
    <t>　　　　　常勤の従業者の員数に換算する方法」であるため、常勤の従業者については常勤換算方法によらず、実人数で計算する。</t>
    <phoneticPr fontId="36"/>
  </si>
  <si>
    <t>　　　　○ 常勤換算方法とは、非常勤の従業者について「事業所の従業者の勤務延時間数を当該事業所において常勤の従業者が勤務すべき時間数で除することにより、</t>
    <phoneticPr fontId="36"/>
  </si>
  <si>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36"/>
  </si>
  <si>
    <t>　　　 その他、特記事項欄としてもご活用ください。</t>
    <rPh sb="6" eb="7">
      <t>タ</t>
    </rPh>
    <rPh sb="8" eb="10">
      <t>トッキ</t>
    </rPh>
    <rPh sb="10" eb="12">
      <t>ジコウ</t>
    </rPh>
    <rPh sb="12" eb="13">
      <t>ラン</t>
    </rPh>
    <rPh sb="18" eb="20">
      <t>カツヨウ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</si>
  <si>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6"/>
  </si>
  <si>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6"/>
  </si>
  <si>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6"/>
  </si>
  <si>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6"/>
  </si>
  <si>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6"/>
  </si>
  <si>
    <t>　　  ※ 指定基準の確認に際しては、４週分の入力で差し支えありません。</t>
    <phoneticPr fontId="36"/>
  </si>
  <si>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6"/>
  </si>
  <si>
    <t>　(8) 従業者の氏名を記入してください。</t>
    <rPh sb="5" eb="8">
      <t>ジュウギョウシャ</t>
    </rPh>
    <rPh sb="9" eb="11">
      <t>シメイ</t>
    </rPh>
    <rPh sb="12" eb="14">
      <t>キニュウ</t>
    </rPh>
    <phoneticPr fontId="36"/>
  </si>
  <si>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6"/>
  </si>
  <si>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6"/>
  </si>
  <si>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</si>
  <si>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6"/>
  </si>
  <si>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6"/>
  </si>
  <si>
    <t>（注）常勤・非常勤の区分について</t>
    <rPh sb="1" eb="2">
      <t>チュウ</t>
    </rPh>
    <rPh sb="3" eb="5">
      <t>ジョウキン</t>
    </rPh>
    <rPh sb="6" eb="9">
      <t>ヒジョウキン</t>
    </rPh>
    <rPh sb="10" eb="12">
      <t>クブン</t>
    </rPh>
    <phoneticPr fontId="3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</si>
  <si>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6"/>
  </si>
  <si>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</si>
  <si>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介護予防支援担当職員</t>
    <rPh sb="0" eb="2">
      <t>カイゴ</t>
    </rPh>
    <rPh sb="2" eb="4">
      <t>ヨボウ</t>
    </rPh>
    <rPh sb="4" eb="6">
      <t>シエン</t>
    </rPh>
    <rPh sb="6" eb="8">
      <t>タントウ</t>
    </rPh>
    <rPh sb="8" eb="10">
      <t>ショクイン</t>
    </rPh>
    <phoneticPr fontId="36"/>
  </si>
  <si>
    <t>職種名</t>
    <rPh sb="0" eb="2">
      <t>ショクシュ</t>
    </rPh>
    <rPh sb="2" eb="3">
      <t>メイ</t>
    </rPh>
    <phoneticPr fontId="36"/>
  </si>
  <si>
    <t xml:space="preserve"> 　　 記入の順序は、職種ごとにまとめてください。</t>
    <rPh sb="4" eb="6">
      <t>キニュウ</t>
    </rPh>
    <rPh sb="7" eb="9">
      <t>ジュンジョ</t>
    </rPh>
    <rPh sb="11" eb="13">
      <t>ショクシュ</t>
    </rPh>
    <phoneticPr fontId="36"/>
  </si>
  <si>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36"/>
  </si>
  <si>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3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</si>
  <si>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6"/>
  </si>
  <si>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6"/>
  </si>
  <si>
    <t>　(1) 「４週」・「暦月」のいずれかを選択してください。</t>
    <rPh sb="7" eb="8">
      <t>シュウ</t>
    </rPh>
    <rPh sb="11" eb="12">
      <t>レキ</t>
    </rPh>
    <rPh sb="12" eb="13">
      <t>ツキ</t>
    </rPh>
    <rPh sb="20" eb="22">
      <t>センタク</t>
    </rPh>
    <phoneticPr fontId="3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</si>
  <si>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6"/>
  </si>
  <si>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6"/>
  </si>
  <si>
    <t>・・・プルダウンから選択して入力する必要がある箇所です。</t>
    <rPh sb="10" eb="12">
      <t>センタク</t>
    </rPh>
    <rPh sb="14" eb="16">
      <t>ニュウリョク</t>
    </rPh>
    <rPh sb="18" eb="20">
      <t>ヒツヨウ</t>
    </rPh>
    <rPh sb="23" eb="25">
      <t>カショ</t>
    </rPh>
    <phoneticPr fontId="36"/>
  </si>
  <si>
    <t>下記の記入方法に従って、入力してください。</t>
    <rPh sb="0" eb="2">
      <t>カキ</t>
    </rPh>
    <rPh sb="3" eb="5">
      <t>キニュウ</t>
    </rPh>
    <rPh sb="5" eb="7">
      <t>ホウホウ</t>
    </rPh>
    <rPh sb="8" eb="9">
      <t>シタガ</t>
    </rPh>
    <rPh sb="12" eb="14">
      <t>ニュウリョク</t>
    </rPh>
    <phoneticPr fontId="36"/>
  </si>
  <si>
    <t>・・・直接入力する必要がある箇所です。</t>
    <rPh sb="3" eb="5">
      <t>チョクセツ</t>
    </rPh>
    <rPh sb="5" eb="7">
      <t>ニュウリョク</t>
    </rPh>
    <rPh sb="9" eb="11">
      <t>ヒツヨウ</t>
    </rPh>
    <rPh sb="14" eb="16">
      <t>カショ</t>
    </rPh>
    <phoneticPr fontId="36"/>
  </si>
  <si>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2"/>
  </si>
  <si>
    <t>≪提出不要≫</t>
    <rPh sb="1" eb="3">
      <t>テイシュツ</t>
    </rPh>
    <rPh sb="3" eb="5">
      <t>フヨウ</t>
    </rPh>
    <phoneticPr fontId="3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</si>
  <si>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</si>
  <si>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6"/>
  </si>
  <si>
    <t>　・「名前」に職種名を入力</t>
    <rPh sb="3" eb="5">
      <t>ナマエ</t>
    </rPh>
    <rPh sb="7" eb="9">
      <t>ショクシュ</t>
    </rPh>
    <rPh sb="9" eb="10">
      <t>メイ</t>
    </rPh>
    <rPh sb="11" eb="13">
      <t>ニュウリョク</t>
    </rPh>
    <phoneticPr fontId="36"/>
  </si>
  <si>
    <t>　・「数式」タブ　⇒　「名前の定義」を選択</t>
    <rPh sb="3" eb="5">
      <t>スウシキ</t>
    </rPh>
    <rPh sb="12" eb="14">
      <t>ナマエ</t>
    </rPh>
    <rPh sb="15" eb="17">
      <t>テイギ</t>
    </rPh>
    <rPh sb="19" eb="21">
      <t>センタク</t>
    </rPh>
    <phoneticPr fontId="3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</si>
  <si>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6"/>
  </si>
  <si>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6"/>
  </si>
  <si>
    <t>　行が足りない場合は、適宜追加してください。</t>
    <rPh sb="1" eb="2">
      <t>ギョウ</t>
    </rPh>
    <rPh sb="3" eb="4">
      <t>タ</t>
    </rPh>
    <rPh sb="7" eb="9">
      <t>バアイ</t>
    </rPh>
    <rPh sb="11" eb="13">
      <t>テキギ</t>
    </rPh>
    <rPh sb="13" eb="15">
      <t>ツイカ</t>
    </rPh>
    <phoneticPr fontId="3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</si>
  <si>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6"/>
  </si>
  <si>
    <t>　E列・・・「介護予防支援担当職員」</t>
    <rPh sb="2" eb="3">
      <t>レツ</t>
    </rPh>
    <rPh sb="7" eb="9">
      <t>カイゴ</t>
    </rPh>
    <rPh sb="9" eb="11">
      <t>ヨボウ</t>
    </rPh>
    <rPh sb="11" eb="13">
      <t>シエン</t>
    </rPh>
    <rPh sb="13" eb="15">
      <t>タントウ</t>
    </rPh>
    <rPh sb="15" eb="17">
      <t>ショクイン</t>
    </rPh>
    <phoneticPr fontId="36"/>
  </si>
  <si>
    <t>　D列・・・「介護支援専門員」</t>
    <rPh sb="2" eb="3">
      <t>レツ</t>
    </rPh>
    <rPh sb="7" eb="9">
      <t>カイゴ</t>
    </rPh>
    <rPh sb="9" eb="11">
      <t>シエン</t>
    </rPh>
    <rPh sb="11" eb="14">
      <t>センモンイン</t>
    </rPh>
    <phoneticPr fontId="36"/>
  </si>
  <si>
    <t>　C列・・・「管理者」</t>
    <rPh sb="2" eb="3">
      <t>レツ</t>
    </rPh>
    <rPh sb="7" eb="10">
      <t>カンリシャ</t>
    </rPh>
    <phoneticPr fontId="36"/>
  </si>
  <si>
    <t>　15行目・・・「職種」</t>
    <rPh sb="3" eb="5">
      <t>ギョウメ</t>
    </rPh>
    <rPh sb="9" eb="11">
      <t>ショクシュ</t>
    </rPh>
    <phoneticPr fontId="36"/>
  </si>
  <si>
    <t>※ INDIRECT関数使用のため、以下のとおりセルに「名前の定義」をしています。</t>
    <rPh sb="10" eb="12">
      <t>カンスウ</t>
    </rPh>
    <rPh sb="12" eb="14">
      <t>シヨウ</t>
    </rPh>
    <rPh sb="18" eb="20">
      <t>イカ</t>
    </rPh>
    <rPh sb="28" eb="30">
      <t>ナマエ</t>
    </rPh>
    <rPh sb="31" eb="33">
      <t>テイギ</t>
    </rPh>
    <phoneticPr fontId="36"/>
  </si>
  <si>
    <t>【自治体の皆様へ】</t>
    <rPh sb="1" eb="4">
      <t>ジチタイ</t>
    </rPh>
    <rPh sb="5" eb="7">
      <t>ミナサマ</t>
    </rPh>
    <phoneticPr fontId="36"/>
  </si>
  <si>
    <t>ー</t>
    <phoneticPr fontId="36"/>
  </si>
  <si>
    <t>社会福祉主事（3年以上従事）</t>
    <rPh sb="0" eb="2">
      <t>シャカイ</t>
    </rPh>
    <rPh sb="2" eb="4">
      <t>フクシ</t>
    </rPh>
    <rPh sb="4" eb="6">
      <t>シュジ</t>
    </rPh>
    <rPh sb="8" eb="9">
      <t>ネン</t>
    </rPh>
    <rPh sb="9" eb="11">
      <t>イジョウ</t>
    </rPh>
    <rPh sb="11" eb="13">
      <t>ジュウジ</t>
    </rPh>
    <phoneticPr fontId="36"/>
  </si>
  <si>
    <t>経験ある看護師</t>
    <rPh sb="0" eb="2">
      <t>ケイケン</t>
    </rPh>
    <rPh sb="4" eb="7">
      <t>カンゴシ</t>
    </rPh>
    <phoneticPr fontId="36"/>
  </si>
  <si>
    <t>社会福祉士</t>
    <rPh sb="0" eb="2">
      <t>シャカイ</t>
    </rPh>
    <rPh sb="2" eb="5">
      <t>フクシシ</t>
    </rPh>
    <phoneticPr fontId="36"/>
  </si>
  <si>
    <t>ー</t>
  </si>
  <si>
    <t>保健師</t>
    <rPh sb="0" eb="3">
      <t>ホケンシ</t>
    </rPh>
    <phoneticPr fontId="36"/>
  </si>
  <si>
    <t>資格</t>
    <rPh sb="0" eb="2">
      <t>シカク</t>
    </rPh>
    <phoneticPr fontId="36"/>
  </si>
  <si>
    <t>２．職種名・資格名称</t>
    <rPh sb="2" eb="4">
      <t>ショクシュ</t>
    </rPh>
    <rPh sb="4" eb="5">
      <t>メイ</t>
    </rPh>
    <rPh sb="6" eb="8">
      <t>シカク</t>
    </rPh>
    <rPh sb="8" eb="10">
      <t>メイショウ</t>
    </rPh>
    <phoneticPr fontId="36"/>
  </si>
  <si>
    <t>介護予防支援</t>
    <rPh sb="0" eb="2">
      <t>カイゴ</t>
    </rPh>
    <rPh sb="2" eb="4">
      <t>ヨボウ</t>
    </rPh>
    <rPh sb="4" eb="6">
      <t>シエン</t>
    </rPh>
    <phoneticPr fontId="36"/>
  </si>
  <si>
    <t>サービス種別名</t>
    <rPh sb="4" eb="6">
      <t>シュベツ</t>
    </rPh>
    <rPh sb="6" eb="7">
      <t>メイ</t>
    </rPh>
    <phoneticPr fontId="36"/>
  </si>
  <si>
    <t>１．サービス種別</t>
    <rPh sb="6" eb="8">
      <t>シュベツ</t>
    </rPh>
    <phoneticPr fontId="36"/>
  </si>
  <si>
    <t>中山間地域等における小規模事業所加算(規模に関する状況）＜参考様式３＞</t>
    <rPh sb="29" eb="33">
      <t>サンコウヨウシキ</t>
    </rPh>
    <phoneticPr fontId="2"/>
  </si>
  <si>
    <t>□</t>
    <phoneticPr fontId="2"/>
  </si>
  <si>
    <t>中山間地域等における小規模事業所加算（地域に関する状況）</t>
    <rPh sb="0" eb="1">
      <t>ナカ</t>
    </rPh>
    <rPh sb="1" eb="3">
      <t>ヤマアイ</t>
    </rPh>
    <rPh sb="3" eb="6">
      <t>チイキナド</t>
    </rPh>
    <rPh sb="10" eb="13">
      <t>ショウキボ</t>
    </rPh>
    <rPh sb="13" eb="16">
      <t>ジギョウショ</t>
    </rPh>
    <rPh sb="16" eb="18">
      <t>カサン</t>
    </rPh>
    <rPh sb="19" eb="21">
      <t>チイキ</t>
    </rPh>
    <rPh sb="22" eb="23">
      <t>カン</t>
    </rPh>
    <rPh sb="25" eb="27">
      <t>ジョウキョウ</t>
    </rPh>
    <phoneticPr fontId="2"/>
  </si>
  <si>
    <t>ターミナルケアマネジメント加算</t>
    <rPh sb="13" eb="15">
      <t>カサン</t>
    </rPh>
    <phoneticPr fontId="31"/>
  </si>
  <si>
    <t>特定事業所医療介護連携加算</t>
    <phoneticPr fontId="31"/>
  </si>
  <si>
    <t>任意の様式で可。但し、実施日、内容、参加者等がわかるもの。</t>
    <rPh sb="0" eb="2">
      <t>ニンイ</t>
    </rPh>
    <rPh sb="3" eb="5">
      <t>ヨウシキ</t>
    </rPh>
    <rPh sb="6" eb="7">
      <t>カ</t>
    </rPh>
    <rPh sb="8" eb="9">
      <t>タダ</t>
    </rPh>
    <rPh sb="11" eb="14">
      <t>ジッシビ</t>
    </rPh>
    <rPh sb="15" eb="17">
      <t>ナイヨウ</t>
    </rPh>
    <rPh sb="18" eb="21">
      <t>サンカシャ</t>
    </rPh>
    <rPh sb="21" eb="22">
      <t>トウ</t>
    </rPh>
    <phoneticPr fontId="2"/>
  </si>
  <si>
    <t>介護支援専門員実務研修実習受入協力事業所登録決定通知書の写し</t>
    <rPh sb="0" eb="2">
      <t>カイゴ</t>
    </rPh>
    <rPh sb="2" eb="4">
      <t>シエン</t>
    </rPh>
    <rPh sb="4" eb="7">
      <t>センモンイン</t>
    </rPh>
    <rPh sb="7" eb="9">
      <t>ジツム</t>
    </rPh>
    <rPh sb="9" eb="11">
      <t>ケンシュウ</t>
    </rPh>
    <rPh sb="11" eb="13">
      <t>ジッシュウ</t>
    </rPh>
    <rPh sb="13" eb="15">
      <t>ウケイレ</t>
    </rPh>
    <rPh sb="15" eb="17">
      <t>キョウリョク</t>
    </rPh>
    <rPh sb="17" eb="20">
      <t>ジギョウショ</t>
    </rPh>
    <rPh sb="20" eb="22">
      <t>トウロク</t>
    </rPh>
    <rPh sb="22" eb="24">
      <t>ケッテイ</t>
    </rPh>
    <rPh sb="24" eb="27">
      <t>ツウチショ</t>
    </rPh>
    <rPh sb="28" eb="29">
      <t>ウツ</t>
    </rPh>
    <phoneticPr fontId="2"/>
  </si>
  <si>
    <t>任意の様式で可。但し、議事録など実施日、内容、参加者等がわかるもの。</t>
    <rPh sb="0" eb="2">
      <t>ニンイ</t>
    </rPh>
    <rPh sb="3" eb="5">
      <t>ヨウシキ</t>
    </rPh>
    <rPh sb="6" eb="7">
      <t>カ</t>
    </rPh>
    <rPh sb="8" eb="9">
      <t>タダ</t>
    </rPh>
    <rPh sb="16" eb="19">
      <t>ジッシビ</t>
    </rPh>
    <rPh sb="20" eb="22">
      <t>ナイヨウ</t>
    </rPh>
    <rPh sb="23" eb="26">
      <t>サンカシャ</t>
    </rPh>
    <rPh sb="26" eb="27">
      <t>トウ</t>
    </rPh>
    <phoneticPr fontId="2"/>
  </si>
  <si>
    <t>任意の様式で可。研修記録は既に実施している場合。なお、研修計画又は研修記録は、個人事に研修の目標・内容・実施時期・研修期間がわかるもの。</t>
    <rPh sb="0" eb="2">
      <t>ニンイ</t>
    </rPh>
    <rPh sb="3" eb="5">
      <t>ヨウシキ</t>
    </rPh>
    <rPh sb="6" eb="7">
      <t>カ</t>
    </rPh>
    <rPh sb="8" eb="10">
      <t>ケンシュウ</t>
    </rPh>
    <rPh sb="10" eb="12">
      <t>キロク</t>
    </rPh>
    <rPh sb="13" eb="14">
      <t>スデ</t>
    </rPh>
    <rPh sb="15" eb="17">
      <t>ジッシ</t>
    </rPh>
    <rPh sb="21" eb="23">
      <t>バアイ</t>
    </rPh>
    <rPh sb="27" eb="29">
      <t>ケンシュウ</t>
    </rPh>
    <rPh sb="29" eb="31">
      <t>ケイカク</t>
    </rPh>
    <rPh sb="31" eb="32">
      <t>マタ</t>
    </rPh>
    <rPh sb="33" eb="35">
      <t>ケンシュウ</t>
    </rPh>
    <rPh sb="35" eb="37">
      <t>キロク</t>
    </rPh>
    <rPh sb="39" eb="41">
      <t>コジン</t>
    </rPh>
    <rPh sb="41" eb="42">
      <t>ゴト</t>
    </rPh>
    <rPh sb="43" eb="45">
      <t>ケンシュウ</t>
    </rPh>
    <rPh sb="46" eb="48">
      <t>モクヒョウ</t>
    </rPh>
    <rPh sb="49" eb="51">
      <t>ナイヨウ</t>
    </rPh>
    <rPh sb="52" eb="54">
      <t>ジッシ</t>
    </rPh>
    <rPh sb="54" eb="56">
      <t>ジキ</t>
    </rPh>
    <rPh sb="57" eb="59">
      <t>ケンシュウ</t>
    </rPh>
    <rPh sb="59" eb="61">
      <t>キカン</t>
    </rPh>
    <phoneticPr fontId="2"/>
  </si>
  <si>
    <t>介護支援専門員に対する研修計画書（案でも可）又は研修記録</t>
    <rPh sb="0" eb="7">
      <t>カイゴ</t>
    </rPh>
    <rPh sb="8" eb="9">
      <t>タイ</t>
    </rPh>
    <rPh sb="11" eb="13">
      <t>ケンシュウ</t>
    </rPh>
    <rPh sb="13" eb="16">
      <t>ケイカクショ</t>
    </rPh>
    <rPh sb="17" eb="18">
      <t>アン</t>
    </rPh>
    <rPh sb="20" eb="21">
      <t>カ</t>
    </rPh>
    <rPh sb="22" eb="23">
      <t>マタ</t>
    </rPh>
    <rPh sb="24" eb="26">
      <t>ケンシュウ</t>
    </rPh>
    <rPh sb="26" eb="28">
      <t>キロク</t>
    </rPh>
    <phoneticPr fontId="2"/>
  </si>
  <si>
    <t>主任介護支援専門員、介護支援専門員</t>
    <rPh sb="0" eb="2">
      <t>シュニン</t>
    </rPh>
    <rPh sb="2" eb="9">
      <t>カイゴ</t>
    </rPh>
    <rPh sb="10" eb="17">
      <t>カイゴ</t>
    </rPh>
    <phoneticPr fontId="2"/>
  </si>
  <si>
    <t>該当する資格証等（写）</t>
    <rPh sb="0" eb="2">
      <t>ガイトウ</t>
    </rPh>
    <rPh sb="4" eb="7">
      <t>シカクショウ</t>
    </rPh>
    <rPh sb="7" eb="8">
      <t>トウ</t>
    </rPh>
    <rPh sb="9" eb="10">
      <t>ウツ</t>
    </rPh>
    <phoneticPr fontId="2"/>
  </si>
  <si>
    <t>・４月～９月の算定開始の場合
　前年度後期の判定記録
・１０月～３月の算定開始の場合
　当該年度の前期の判定記録</t>
    <rPh sb="2" eb="3">
      <t>ガツ</t>
    </rPh>
    <rPh sb="5" eb="6">
      <t>ガツ</t>
    </rPh>
    <rPh sb="7" eb="9">
      <t>サンテイ</t>
    </rPh>
    <rPh sb="9" eb="11">
      <t>カイシ</t>
    </rPh>
    <rPh sb="12" eb="14">
      <t>バアイ</t>
    </rPh>
    <rPh sb="16" eb="19">
      <t>ゼンネンド</t>
    </rPh>
    <rPh sb="19" eb="20">
      <t>ゴ</t>
    </rPh>
    <rPh sb="20" eb="21">
      <t>キ</t>
    </rPh>
    <rPh sb="22" eb="24">
      <t>ハンテイ</t>
    </rPh>
    <rPh sb="24" eb="26">
      <t>キロク</t>
    </rPh>
    <rPh sb="30" eb="31">
      <t>ガツ</t>
    </rPh>
    <rPh sb="33" eb="34">
      <t>ガツ</t>
    </rPh>
    <rPh sb="35" eb="37">
      <t>サンテイ</t>
    </rPh>
    <rPh sb="37" eb="39">
      <t>カイシ</t>
    </rPh>
    <rPh sb="40" eb="42">
      <t>バアイ</t>
    </rPh>
    <rPh sb="44" eb="46">
      <t>トウガイ</t>
    </rPh>
    <rPh sb="46" eb="48">
      <t>ネンド</t>
    </rPh>
    <rPh sb="49" eb="51">
      <t>ゼンキ</t>
    </rPh>
    <rPh sb="52" eb="54">
      <t>ハンテイ</t>
    </rPh>
    <rPh sb="54" eb="56">
      <t>キロク</t>
    </rPh>
    <phoneticPr fontId="2"/>
  </si>
  <si>
    <t>居宅介護支援における特定事業所集中減算
（提出用 兼 保存用）　＜参考様式１及び参考様式２＞
（参考様式２は正当な理由⑤～⑦に該当する場合に提出 ）</t>
    <rPh sb="21" eb="23">
      <t>テイシュツ</t>
    </rPh>
    <rPh sb="23" eb="24">
      <t>ヨウ</t>
    </rPh>
    <rPh sb="25" eb="26">
      <t>ケン</t>
    </rPh>
    <rPh sb="27" eb="29">
      <t>ホゾン</t>
    </rPh>
    <rPh sb="29" eb="30">
      <t>ヨウ</t>
    </rPh>
    <rPh sb="33" eb="37">
      <t>サンコウヨウシキ</t>
    </rPh>
    <rPh sb="38" eb="39">
      <t>オヨ</t>
    </rPh>
    <rPh sb="40" eb="44">
      <t>サンコウヨウシキ</t>
    </rPh>
    <rPh sb="48" eb="52">
      <t>サンコウヨウシキ</t>
    </rPh>
    <rPh sb="54" eb="56">
      <t>セイトウ</t>
    </rPh>
    <rPh sb="57" eb="59">
      <t>リユウ</t>
    </rPh>
    <rPh sb="63" eb="65">
      <t>ガイトウ</t>
    </rPh>
    <rPh sb="67" eb="69">
      <t>バアイ</t>
    </rPh>
    <rPh sb="70" eb="72">
      <t>テイシュツ</t>
    </rPh>
    <phoneticPr fontId="2"/>
  </si>
  <si>
    <t>特別地域加算</t>
    <rPh sb="0" eb="2">
      <t>トクベツ</t>
    </rPh>
    <rPh sb="2" eb="4">
      <t>チイキ</t>
    </rPh>
    <rPh sb="4" eb="6">
      <t>カサン</t>
    </rPh>
    <phoneticPr fontId="2"/>
  </si>
  <si>
    <t>自主点検したもの（チェック済）を提出すること。</t>
    <rPh sb="0" eb="2">
      <t>ジシュ</t>
    </rPh>
    <rPh sb="2" eb="4">
      <t>テンケン</t>
    </rPh>
    <rPh sb="13" eb="14">
      <t>ズ</t>
    </rPh>
    <rPh sb="16" eb="18">
      <t>テイシュツ</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</si>
  <si>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</si>
  <si>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備　　考</t>
    <rPh sb="0" eb="1">
      <t>ソナエ</t>
    </rPh>
    <rPh sb="3" eb="4">
      <t>コウ</t>
    </rPh>
    <phoneticPr fontId="2"/>
  </si>
  <si>
    <t>添　付　書　類</t>
    <rPh sb="0" eb="1">
      <t>ソウ</t>
    </rPh>
    <rPh sb="2" eb="3">
      <t>ヅケ</t>
    </rPh>
    <rPh sb="4" eb="5">
      <t>ショ</t>
    </rPh>
    <rPh sb="6" eb="7">
      <t>タグイ</t>
    </rPh>
    <phoneticPr fontId="2"/>
  </si>
  <si>
    <t>加算
追加
・
加算
削除</t>
    <rPh sb="0" eb="2">
      <t>カサン</t>
    </rPh>
    <rPh sb="3" eb="5">
      <t>ツイカ</t>
    </rPh>
    <rPh sb="8" eb="10">
      <t>カサン</t>
    </rPh>
    <rPh sb="11" eb="13">
      <t>サクジョ</t>
    </rPh>
    <phoneticPr fontId="2"/>
  </si>
  <si>
    <t>届出事項</t>
    <rPh sb="0" eb="2">
      <t>トドケデ</t>
    </rPh>
    <rPh sb="2" eb="4">
      <t>ジコウ</t>
    </rPh>
    <phoneticPr fontId="2"/>
  </si>
  <si>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2"/>
  </si>
  <si>
    <t>計</t>
    <rPh sb="0" eb="1">
      <t>ケイ</t>
    </rPh>
    <phoneticPr fontId="2"/>
  </si>
  <si>
    <t>番号</t>
    <rPh sb="0" eb="2">
      <t>バンゴウ</t>
    </rPh>
    <phoneticPr fontId="2"/>
  </si>
  <si>
    <r>
      <t>⑤80％を超えている場合の理由（</t>
    </r>
    <r>
      <rPr>
        <sz val="9"/>
        <rFont val="ＭＳ ゴシック"/>
        <family val="3"/>
        <charset val="128"/>
      </rPr>
      <t>「正当な理由」の場合は、右記の該当番号を記入すること</t>
    </r>
    <r>
      <rPr>
        <sz val="11"/>
        <rFont val="ＭＳ ゴシック"/>
        <family val="3"/>
        <charset val="128"/>
      </rPr>
      <t>)</t>
    </r>
    <rPh sb="24" eb="26">
      <t>バアイ</t>
    </rPh>
    <rPh sb="28" eb="30">
      <t>ウキ</t>
    </rPh>
    <phoneticPr fontId="2"/>
  </si>
  <si>
    <t>単位：％</t>
  </si>
  <si>
    <t>④割合（H÷G×100）</t>
    <rPh sb="1" eb="3">
      <t>ワリアイ</t>
    </rPh>
    <phoneticPr fontId="2"/>
  </si>
  <si>
    <t>　　　　　　　　　事業所名２</t>
    <rPh sb="9" eb="12">
      <t>ジギョウショ</t>
    </rPh>
    <rPh sb="12" eb="13">
      <t>ナ</t>
    </rPh>
    <phoneticPr fontId="2"/>
  </si>
  <si>
    <t>　　　　　　　　　事業所名１</t>
    <rPh sb="9" eb="12">
      <t>ジギョウショ</t>
    </rPh>
    <rPh sb="12" eb="13">
      <t>ナ</t>
    </rPh>
    <phoneticPr fontId="2"/>
  </si>
  <si>
    <t>　　　　　　　　　住所</t>
    <rPh sb="9" eb="11">
      <t>ジュウショ</t>
    </rPh>
    <phoneticPr fontId="2"/>
  </si>
  <si>
    <t>　紹介率最高法人の名称</t>
    <rPh sb="6" eb="8">
      <t>ホウジン</t>
    </rPh>
    <rPh sb="9" eb="11">
      <t>メイショウ</t>
    </rPh>
    <phoneticPr fontId="2"/>
  </si>
  <si>
    <t>H</t>
    <phoneticPr fontId="2"/>
  </si>
  <si>
    <t>③紹介率最高法人を位置付けた居宅サービス計画数</t>
    <rPh sb="1" eb="3">
      <t>ショウカイ</t>
    </rPh>
    <rPh sb="3" eb="4">
      <t>リツ</t>
    </rPh>
    <rPh sb="4" eb="6">
      <t>サイコウ</t>
    </rPh>
    <phoneticPr fontId="2"/>
  </si>
  <si>
    <t>G</t>
    <phoneticPr fontId="2"/>
  </si>
  <si>
    <t>②当該サービスを位置付けた居宅サービス計画数</t>
    <rPh sb="1" eb="3">
      <t>トウガイ</t>
    </rPh>
    <rPh sb="8" eb="11">
      <t>イチヅ</t>
    </rPh>
    <rPh sb="13" eb="15">
      <t>キョタク</t>
    </rPh>
    <rPh sb="19" eb="21">
      <t>ケイカク</t>
    </rPh>
    <rPh sb="21" eb="22">
      <t>スウ</t>
    </rPh>
    <phoneticPr fontId="2"/>
  </si>
  <si>
    <t>福祉用具貸与</t>
    <rPh sb="0" eb="2">
      <t>フクシ</t>
    </rPh>
    <rPh sb="2" eb="4">
      <t>ヨウグ</t>
    </rPh>
    <rPh sb="4" eb="6">
      <t>タイヨ</t>
    </rPh>
    <phoneticPr fontId="2"/>
  </si>
  <si>
    <t>④割合（F÷E×100）</t>
    <rPh sb="1" eb="3">
      <t>ワリアイ</t>
    </rPh>
    <phoneticPr fontId="2"/>
  </si>
  <si>
    <t>F</t>
    <phoneticPr fontId="2"/>
  </si>
  <si>
    <t>E</t>
    <phoneticPr fontId="2"/>
  </si>
  <si>
    <t>地域密着型通所介護</t>
    <rPh sb="0" eb="2">
      <t>チイキ</t>
    </rPh>
    <rPh sb="2" eb="5">
      <t>ミッチャクガタ</t>
    </rPh>
    <rPh sb="5" eb="7">
      <t>ツウショ</t>
    </rPh>
    <rPh sb="7" eb="9">
      <t>カイゴ</t>
    </rPh>
    <phoneticPr fontId="31"/>
  </si>
  <si>
    <t>④割合（D÷C×100）　　　　　　　　　　　　　</t>
    <rPh sb="1" eb="3">
      <t>ワリアイ</t>
    </rPh>
    <phoneticPr fontId="2"/>
  </si>
  <si>
    <t>D</t>
    <phoneticPr fontId="2"/>
  </si>
  <si>
    <t>C</t>
    <phoneticPr fontId="2"/>
  </si>
  <si>
    <t>通所介護</t>
    <rPh sb="0" eb="4">
      <t>ツウショカイゴ</t>
    </rPh>
    <phoneticPr fontId="2"/>
  </si>
  <si>
    <t>④割合（B÷A×100）</t>
    <rPh sb="1" eb="3">
      <t>ワリアイ</t>
    </rPh>
    <phoneticPr fontId="2"/>
  </si>
  <si>
    <t>　</t>
    <phoneticPr fontId="2"/>
  </si>
  <si>
    <t>B</t>
    <phoneticPr fontId="2"/>
  </si>
  <si>
    <t>A</t>
    <phoneticPr fontId="2"/>
  </si>
  <si>
    <t>訪問介護</t>
    <rPh sb="0" eb="2">
      <t>ホウモン</t>
    </rPh>
    <rPh sb="2" eb="4">
      <t>カイゴ</t>
    </rPh>
    <phoneticPr fontId="2"/>
  </si>
  <si>
    <t>①居宅サービス計画の総数</t>
    <rPh sb="1" eb="3">
      <t>キョタク</t>
    </rPh>
    <rPh sb="7" eb="9">
      <t>ケイカク</t>
    </rPh>
    <rPh sb="10" eb="12">
      <t>ソウスウ</t>
    </rPh>
    <phoneticPr fontId="2"/>
  </si>
  <si>
    <t>2月</t>
  </si>
  <si>
    <t>1月</t>
  </si>
  <si>
    <t>12月</t>
  </si>
  <si>
    <t>11月</t>
  </si>
  <si>
    <t>10月</t>
  </si>
  <si>
    <t>9月</t>
    <rPh sb="1" eb="2">
      <t>ガツ</t>
    </rPh>
    <phoneticPr fontId="2"/>
  </si>
  <si>
    <t>後期</t>
    <rPh sb="0" eb="2">
      <t>コウキ</t>
    </rPh>
    <phoneticPr fontId="2"/>
  </si>
  <si>
    <t>8月</t>
  </si>
  <si>
    <t>7月</t>
  </si>
  <si>
    <t>6月</t>
  </si>
  <si>
    <t>5月</t>
  </si>
  <si>
    <t>4月</t>
  </si>
  <si>
    <t>3月</t>
    <rPh sb="1" eb="2">
      <t>ガツ</t>
    </rPh>
    <phoneticPr fontId="2"/>
  </si>
  <si>
    <t>前期</t>
    <rPh sb="0" eb="2">
      <t>ゼンキ</t>
    </rPh>
    <phoneticPr fontId="2"/>
  </si>
  <si>
    <t>　事業所名</t>
    <rPh sb="1" eb="4">
      <t>ジギョウショ</t>
    </rPh>
    <rPh sb="4" eb="5">
      <t>メイ</t>
    </rPh>
    <phoneticPr fontId="2"/>
  </si>
  <si>
    <t>　事業所番号</t>
    <rPh sb="1" eb="4">
      <t>ジギョウショ</t>
    </rPh>
    <rPh sb="4" eb="6">
      <t>バンゴウ</t>
    </rPh>
    <phoneticPr fontId="2"/>
  </si>
  <si>
    <t>居宅介護支援における特定事業所集中減算       （　提出用　兼　保存用　）</t>
    <rPh sb="0" eb="2">
      <t>キョタク</t>
    </rPh>
    <rPh sb="2" eb="4">
      <t>カイゴ</t>
    </rPh>
    <rPh sb="4" eb="6">
      <t>シエン</t>
    </rPh>
    <rPh sb="10" eb="12">
      <t>トクテイ</t>
    </rPh>
    <rPh sb="12" eb="15">
      <t>ジギョウショ</t>
    </rPh>
    <rPh sb="15" eb="17">
      <t>シュウチュウ</t>
    </rPh>
    <rPh sb="17" eb="19">
      <t>ゲンサン</t>
    </rPh>
    <rPh sb="28" eb="30">
      <t>テイシュツ</t>
    </rPh>
    <rPh sb="30" eb="31">
      <t>ヨウ</t>
    </rPh>
    <rPh sb="32" eb="33">
      <t>ケン</t>
    </rPh>
    <rPh sb="34" eb="37">
      <t>ホゾンヨウ</t>
    </rPh>
    <phoneticPr fontId="2"/>
  </si>
  <si>
    <t>⑥割合（Ｆ÷Ｅ×100）</t>
    <rPh sb="1" eb="3">
      <t>ワリアイ</t>
    </rPh>
    <phoneticPr fontId="2"/>
  </si>
  <si>
    <t>Ｆ</t>
    <phoneticPr fontId="2"/>
  </si>
  <si>
    <t>Ｅ</t>
    <phoneticPr fontId="2"/>
  </si>
  <si>
    <t>②紹介率最高法人を位置付けた居宅サービス計画数</t>
    <rPh sb="1" eb="3">
      <t>ショウカイ</t>
    </rPh>
    <rPh sb="3" eb="4">
      <t>リツ</t>
    </rPh>
    <rPh sb="4" eb="6">
      <t>サイコウ</t>
    </rPh>
    <phoneticPr fontId="2"/>
  </si>
  <si>
    <t>①当該サービスを位置付けた居宅サービス計画数</t>
    <rPh sb="1" eb="3">
      <t>トウガイ</t>
    </rPh>
    <rPh sb="8" eb="11">
      <t>イチヅ</t>
    </rPh>
    <rPh sb="13" eb="15">
      <t>キョタク</t>
    </rPh>
    <rPh sb="19" eb="21">
      <t>ケイカク</t>
    </rPh>
    <rPh sb="21" eb="22">
      <t>スウ</t>
    </rPh>
    <phoneticPr fontId="2"/>
  </si>
  <si>
    <t>サービス名</t>
    <rPh sb="4" eb="5">
      <t>メイ</t>
    </rPh>
    <phoneticPr fontId="31"/>
  </si>
  <si>
    <t>計</t>
    <rPh sb="0" eb="1">
      <t>ケイ</t>
    </rPh>
    <phoneticPr fontId="31"/>
  </si>
  <si>
    <t>⑥割合（Ｄ÷Ｃ×100）</t>
    <rPh sb="1" eb="3">
      <t>ワリアイ</t>
    </rPh>
    <phoneticPr fontId="2"/>
  </si>
  <si>
    <t>Ｄ</t>
    <phoneticPr fontId="2"/>
  </si>
  <si>
    <t>Ｃ</t>
    <phoneticPr fontId="2"/>
  </si>
  <si>
    <t>④当該サービスを位置付けた居宅サービス計画数
（①と同じ計画数）</t>
    <rPh sb="1" eb="3">
      <t>トウガイ</t>
    </rPh>
    <rPh sb="8" eb="11">
      <t>イチヅ</t>
    </rPh>
    <rPh sb="13" eb="15">
      <t>キョタク</t>
    </rPh>
    <rPh sb="19" eb="21">
      <t>ケイカク</t>
    </rPh>
    <rPh sb="21" eb="22">
      <t>スウ</t>
    </rPh>
    <rPh sb="26" eb="27">
      <t>オナ</t>
    </rPh>
    <rPh sb="28" eb="30">
      <t>ケイカク</t>
    </rPh>
    <rPh sb="30" eb="31">
      <t>スウ</t>
    </rPh>
    <phoneticPr fontId="2"/>
  </si>
  <si>
    <t>③正当な理由⑤に該当する計画数</t>
    <phoneticPr fontId="2"/>
  </si>
  <si>
    <t>⑥割合（B÷A×100）</t>
    <rPh sb="1" eb="3">
      <t>ワリアイ</t>
    </rPh>
    <phoneticPr fontId="2"/>
  </si>
  <si>
    <t>　【正当な理由⑤に該当する場合】</t>
    <rPh sb="2" eb="4">
      <t>セイトウ</t>
    </rPh>
    <rPh sb="5" eb="7">
      <t>リユウ</t>
    </rPh>
    <rPh sb="9" eb="11">
      <t>ガイトウ</t>
    </rPh>
    <rPh sb="13" eb="15">
      <t>バアイ</t>
    </rPh>
    <phoneticPr fontId="31"/>
  </si>
  <si>
    <r>
      <t>判定期間　令和　　</t>
    </r>
    <r>
      <rPr>
        <sz val="11"/>
        <rFont val="ＭＳ 明朝"/>
        <family val="1"/>
        <charset val="128"/>
      </rPr>
      <t>年度（　前期　・　後期　）</t>
    </r>
    <rPh sb="0" eb="2">
      <t>ハンテイ</t>
    </rPh>
    <rPh sb="2" eb="4">
      <t>キカン</t>
    </rPh>
    <rPh sb="5" eb="7">
      <t>レイワ</t>
    </rPh>
    <rPh sb="9" eb="11">
      <t>ネンド</t>
    </rPh>
    <rPh sb="13" eb="15">
      <t>ゼンキ</t>
    </rPh>
    <rPh sb="18" eb="20">
      <t>コウキ</t>
    </rPh>
    <phoneticPr fontId="2"/>
  </si>
  <si>
    <t>事業所名</t>
    <rPh sb="0" eb="3">
      <t>ジギョウショ</t>
    </rPh>
    <rPh sb="3" eb="4">
      <t>メイ</t>
    </rPh>
    <phoneticPr fontId="2"/>
  </si>
  <si>
    <t>　　　　　　　　　　</t>
    <phoneticPr fontId="2"/>
  </si>
  <si>
    <t>　３か月の平均で届出を行った場合は、届出月以降においても直近３か月の１月当たりの平均実利用者数につき、毎月継続的に所定の割合を維持する必要があります。その割合については、毎月記録するとともに、所定の割合を下回った場合には、加算の取り下げを行ってください。</t>
    <rPh sb="35" eb="36">
      <t>ツキ</t>
    </rPh>
    <rPh sb="36" eb="37">
      <t>ア</t>
    </rPh>
    <rPh sb="40" eb="42">
      <t>ヘイキン</t>
    </rPh>
    <rPh sb="42" eb="43">
      <t>ジツ</t>
    </rPh>
    <rPh sb="43" eb="46">
      <t>リヨウシャ</t>
    </rPh>
    <rPh sb="46" eb="47">
      <t>スウ</t>
    </rPh>
    <phoneticPr fontId="31"/>
  </si>
  <si>
    <t>（注意事項）</t>
  </si>
  <si>
    <t>平均実利用者数が２０人以下</t>
    <rPh sb="0" eb="2">
      <t>ヘイキン</t>
    </rPh>
    <rPh sb="10" eb="11">
      <t>ニン</t>
    </rPh>
    <phoneticPr fontId="31"/>
  </si>
  <si>
    <t>→</t>
    <phoneticPr fontId="31"/>
  </si>
  <si>
    <t>人</t>
    <rPh sb="0" eb="1">
      <t>ニン</t>
    </rPh>
    <phoneticPr fontId="31"/>
  </si>
  <si>
    <t>月</t>
    <rPh sb="0" eb="1">
      <t>ツキ</t>
    </rPh>
    <phoneticPr fontId="31"/>
  </si>
  <si>
    <t>１月当たりの</t>
    <rPh sb="1" eb="2">
      <t>ツキ</t>
    </rPh>
    <rPh sb="2" eb="3">
      <t>ア</t>
    </rPh>
    <phoneticPr fontId="31"/>
  </si>
  <si>
    <t>平均実利用者数</t>
    <rPh sb="0" eb="2">
      <t>ヘイキン</t>
    </rPh>
    <rPh sb="2" eb="3">
      <t>ジツ</t>
    </rPh>
    <rPh sb="3" eb="6">
      <t>リヨウシャ</t>
    </rPh>
    <rPh sb="6" eb="7">
      <t>スウ</t>
    </rPh>
    <phoneticPr fontId="31"/>
  </si>
  <si>
    <t>実利用者数</t>
    <rPh sb="1" eb="4">
      <t>リヨウシャ</t>
    </rPh>
    <rPh sb="4" eb="5">
      <t>カズ</t>
    </rPh>
    <phoneticPr fontId="31"/>
  </si>
  <si>
    <t>対象月</t>
    <rPh sb="0" eb="2">
      <t>タイショウ</t>
    </rPh>
    <rPh sb="2" eb="3">
      <t>ツキ</t>
    </rPh>
    <phoneticPr fontId="31"/>
  </si>
  <si>
    <t>○前年度の実績が６月未満の事業所</t>
    <rPh sb="1" eb="4">
      <t>ゼンネンド</t>
    </rPh>
    <rPh sb="5" eb="7">
      <t>ジッセキ</t>
    </rPh>
    <rPh sb="9" eb="10">
      <t>ツキ</t>
    </rPh>
    <rPh sb="10" eb="12">
      <t>ミマン</t>
    </rPh>
    <rPh sb="13" eb="16">
      <t>ジギョウショ</t>
    </rPh>
    <phoneticPr fontId="31"/>
  </si>
  <si>
    <t>　届出を行った場合は、実利用者数につき、毎月継続的に記録をとっておいてください。</t>
    <rPh sb="11" eb="12">
      <t>ジツ</t>
    </rPh>
    <phoneticPr fontId="31"/>
  </si>
  <si>
    <t>　３月を除く前年度の平均の状況で作成してください。</t>
    <phoneticPr fontId="31"/>
  </si>
  <si>
    <t>平均実利用者数が２０人以下</t>
    <rPh sb="0" eb="2">
      <t>ヘイキン</t>
    </rPh>
    <rPh sb="2" eb="3">
      <t>ジツ</t>
    </rPh>
    <rPh sb="3" eb="6">
      <t>リヨウシャ</t>
    </rPh>
    <rPh sb="6" eb="7">
      <t>スウ</t>
    </rPh>
    <rPh sb="10" eb="11">
      <t>ニン</t>
    </rPh>
    <phoneticPr fontId="31"/>
  </si>
  <si>
    <t>平均実利用者数</t>
    <rPh sb="0" eb="2">
      <t>ヘイキン</t>
    </rPh>
    <rPh sb="2" eb="3">
      <t>ジツ</t>
    </rPh>
    <rPh sb="3" eb="5">
      <t>リヨウ</t>
    </rPh>
    <rPh sb="5" eb="6">
      <t>シャ</t>
    </rPh>
    <rPh sb="6" eb="7">
      <t>スウ</t>
    </rPh>
    <phoneticPr fontId="31"/>
  </si>
  <si>
    <t>１</t>
    <phoneticPr fontId="31"/>
  </si>
  <si>
    <t>１２</t>
  </si>
  <si>
    <t>１１</t>
  </si>
  <si>
    <t>１０</t>
  </si>
  <si>
    <t>９</t>
  </si>
  <si>
    <t>８</t>
  </si>
  <si>
    <t>７</t>
  </si>
  <si>
    <t>実利用者数</t>
    <rPh sb="0" eb="1">
      <t>ジツ</t>
    </rPh>
    <rPh sb="1" eb="4">
      <t>リヨウシャ</t>
    </rPh>
    <rPh sb="4" eb="5">
      <t>カズ</t>
    </rPh>
    <phoneticPr fontId="31"/>
  </si>
  <si>
    <t>○前年度の実績が６月以上の事業所</t>
    <rPh sb="1" eb="4">
      <t>ゼンネンド</t>
    </rPh>
    <rPh sb="5" eb="7">
      <t>ジッセキ</t>
    </rPh>
    <rPh sb="9" eb="10">
      <t>ゲツ</t>
    </rPh>
    <rPh sb="10" eb="12">
      <t>イジョウ</t>
    </rPh>
    <rPh sb="13" eb="16">
      <t>ジギョウショ</t>
    </rPh>
    <phoneticPr fontId="31"/>
  </si>
  <si>
    <t>※地域に関する状況が該当する場合のみ記載してください。</t>
    <rPh sb="1" eb="3">
      <t>チイキ</t>
    </rPh>
    <rPh sb="4" eb="5">
      <t>カン</t>
    </rPh>
    <rPh sb="7" eb="9">
      <t>ジョウキョウ</t>
    </rPh>
    <rPh sb="10" eb="12">
      <t>ガイトウ</t>
    </rPh>
    <rPh sb="14" eb="16">
      <t>バアイ</t>
    </rPh>
    <rPh sb="18" eb="20">
      <t>キサイ</t>
    </rPh>
    <phoneticPr fontId="31"/>
  </si>
  <si>
    <t>事業所番号</t>
    <rPh sb="0" eb="3">
      <t>ジギョウショ</t>
    </rPh>
    <rPh sb="3" eb="5">
      <t>バンゴウ</t>
    </rPh>
    <phoneticPr fontId="2"/>
  </si>
  <si>
    <t>〔居宅介護支援〕</t>
    <rPh sb="1" eb="3">
      <t>キョタク</t>
    </rPh>
    <rPh sb="3" eb="5">
      <t>カイゴ</t>
    </rPh>
    <rPh sb="5" eb="7">
      <t>シエン</t>
    </rPh>
    <phoneticPr fontId="31"/>
  </si>
  <si>
    <t>中山間地域等における小規模事業所加算　(規模に関する状況）</t>
    <rPh sb="0" eb="1">
      <t>チュウ</t>
    </rPh>
    <rPh sb="1" eb="3">
      <t>サンカン</t>
    </rPh>
    <rPh sb="3" eb="6">
      <t>チイキトウ</t>
    </rPh>
    <rPh sb="10" eb="13">
      <t>ショウキボ</t>
    </rPh>
    <rPh sb="13" eb="16">
      <t>ジギョウショ</t>
    </rPh>
    <rPh sb="16" eb="18">
      <t>カサン</t>
    </rPh>
    <rPh sb="20" eb="22">
      <t>キボ</t>
    </rPh>
    <rPh sb="23" eb="24">
      <t>カン</t>
    </rPh>
    <rPh sb="26" eb="28">
      <t>ジョウキョウ</t>
    </rPh>
    <phoneticPr fontId="31"/>
  </si>
  <si>
    <t>担当者名</t>
  </si>
  <si>
    <t>　</t>
  </si>
  <si>
    <t>番号⑥、⑦は内容を記入（　　　　　　　　　　　　　　　　　　　　　　　　　　　　）</t>
    <rPh sb="0" eb="2">
      <t>バンゴウ</t>
    </rPh>
    <rPh sb="6" eb="8">
      <t>ナイヨウ</t>
    </rPh>
    <rPh sb="9" eb="11">
      <t>キニュウ</t>
    </rPh>
    <phoneticPr fontId="2"/>
  </si>
  <si>
    <t xml:space="preserve">　居宅介護支援における特定事業所集中減算　（下記の正当な理由⑤、⑥、⑦を除外して再計算したもの）　　　　　　 </t>
    <rPh sb="1" eb="3">
      <t>キョタク</t>
    </rPh>
    <rPh sb="3" eb="5">
      <t>カイゴ</t>
    </rPh>
    <rPh sb="5" eb="7">
      <t>シエン</t>
    </rPh>
    <rPh sb="11" eb="13">
      <t>トクテイ</t>
    </rPh>
    <rPh sb="13" eb="16">
      <t>ジギョウショ</t>
    </rPh>
    <rPh sb="16" eb="18">
      <t>シュウチュウ</t>
    </rPh>
    <rPh sb="18" eb="20">
      <t>ゲンサン</t>
    </rPh>
    <phoneticPr fontId="2"/>
  </si>
  <si>
    <t xml:space="preserve">  ⑤サービスの提供にあたって指示を受けた主冶の医師等との密接な連携を確保するため、特定の事業者に
　　　集中していると認められる場合（当該サービスの算定件数から除外する）
  ⑥サービスの質が高いことによる利用者の希望を勘案した場合等により特定の事業者に集中していると
　　　認められる場合
  ⑦その他、正当な理由と都道府県知事、指定都市及び中核市の市長が認めた場合</t>
  </si>
  <si>
    <t>⑤正当な理由を除外し、紹介率最高法人を位置付けた居宅サービス計画数　（②-③をしたもの）</t>
    <rPh sb="11" eb="13">
      <t>ショウカイ</t>
    </rPh>
    <rPh sb="13" eb="14">
      <t>リツ</t>
    </rPh>
    <rPh sb="14" eb="16">
      <t>サイコウ</t>
    </rPh>
    <phoneticPr fontId="2"/>
  </si>
  <si>
    <t>　【正当な理由⑥、⑦に該当する場合】</t>
    <rPh sb="2" eb="4">
      <t>セイトウ</t>
    </rPh>
    <rPh sb="5" eb="7">
      <t>リユウ</t>
    </rPh>
    <rPh sb="11" eb="13">
      <t>ガイトウ</t>
    </rPh>
    <rPh sb="15" eb="17">
      <t>バアイ</t>
    </rPh>
    <phoneticPr fontId="31"/>
  </si>
  <si>
    <t>③正当な理由（⑥、⑦）に該当する計画数</t>
  </si>
  <si>
    <t>④正当な理由を除外し、当該サービスを位置付けた居宅サービス計画数（①-③をしたもの）</t>
    <rPh sb="1" eb="3">
      <t>セイトウ</t>
    </rPh>
    <rPh sb="4" eb="6">
      <t>リユウ</t>
    </rPh>
    <rPh sb="7" eb="9">
      <t>ジョガイ</t>
    </rPh>
    <rPh sb="11" eb="13">
      <t>トウガイ</t>
    </rPh>
    <rPh sb="18" eb="21">
      <t>イチヅ</t>
    </rPh>
    <rPh sb="23" eb="25">
      <t>キョタク</t>
    </rPh>
    <rPh sb="29" eb="31">
      <t>ケイカク</t>
    </rPh>
    <rPh sb="31" eb="32">
      <t>スウ</t>
    </rPh>
    <phoneticPr fontId="2"/>
  </si>
  <si>
    <t>⑤正当な理由を除外し、紹介率最高法人を位置付けた居宅サービス計画数（②－③をしたもの）</t>
    <rPh sb="11" eb="13">
      <t>ショウカイ</t>
    </rPh>
    <rPh sb="13" eb="14">
      <t>リツ</t>
    </rPh>
    <rPh sb="14" eb="16">
      <t>サイコウ</t>
    </rPh>
    <phoneticPr fontId="2"/>
  </si>
  <si>
    <t>　届出月前３か月の平均の状況で作成してください。（例：４月１日から算定を行う場合は、１２月、１月、２月の平均）</t>
  </si>
  <si>
    <t>ケアプランデータ連携システムの活用及び事務職員の配置の体制</t>
    <rPh sb="8" eb="10">
      <t>レンケイ</t>
    </rPh>
    <rPh sb="15" eb="17">
      <t>カツヨウ</t>
    </rPh>
    <rPh sb="17" eb="18">
      <t>オヨ</t>
    </rPh>
    <rPh sb="19" eb="23">
      <t>ジムショクイン</t>
    </rPh>
    <rPh sb="24" eb="26">
      <t>ハイチ</t>
    </rPh>
    <rPh sb="27" eb="29">
      <t>タイセイ</t>
    </rPh>
    <phoneticPr fontId="31"/>
  </si>
  <si>
    <t>【特定事業所加算（Ⅰ）～（Ⅲ）】
特定事業所加算（Ⅰ）～（Ⅲ）・特定事業所医療介護連携加算・ターミナルケアマネジメント加算に係る届出書＜別紙36＞ 
【特定事業所加算（Ａ）】
特定事業所加算（Ａ）に係る届出書＜別紙36-2＞</t>
    <rPh sb="1" eb="3">
      <t>トクテイ</t>
    </rPh>
    <rPh sb="3" eb="6">
      <t>ジギョウショ</t>
    </rPh>
    <rPh sb="6" eb="8">
      <t>カサン</t>
    </rPh>
    <rPh sb="17" eb="24">
      <t>トクテイジギョウショカサン</t>
    </rPh>
    <rPh sb="32" eb="34">
      <t>トクテイ</t>
    </rPh>
    <rPh sb="34" eb="37">
      <t>ジギョウショ</t>
    </rPh>
    <rPh sb="37" eb="39">
      <t>イリョウ</t>
    </rPh>
    <rPh sb="39" eb="41">
      <t>カイゴ</t>
    </rPh>
    <rPh sb="41" eb="43">
      <t>レンケイ</t>
    </rPh>
    <rPh sb="43" eb="45">
      <t>カサン</t>
    </rPh>
    <rPh sb="59" eb="61">
      <t>カサン</t>
    </rPh>
    <rPh sb="68" eb="70">
      <t>ベッシ</t>
    </rPh>
    <rPh sb="76" eb="81">
      <t>トクテイジギョウショ</t>
    </rPh>
    <rPh sb="81" eb="83">
      <t>カサン</t>
    </rPh>
    <rPh sb="99" eb="100">
      <t>カカワ</t>
    </rPh>
    <rPh sb="101" eb="104">
      <t>トドケデショ</t>
    </rPh>
    <rPh sb="105" eb="107">
      <t>ベッシ</t>
    </rPh>
    <phoneticPr fontId="2"/>
  </si>
  <si>
    <t>他の法人が運営する指定居宅介護支援事業者と共同で事例検討会、研修会等を実施している記録又は計画書</t>
    <rPh sb="0" eb="1">
      <t>ホカ</t>
    </rPh>
    <rPh sb="2" eb="4">
      <t>ホウジン</t>
    </rPh>
    <rPh sb="5" eb="7">
      <t>ウンエイ</t>
    </rPh>
    <rPh sb="9" eb="11">
      <t>シテイ</t>
    </rPh>
    <rPh sb="11" eb="13">
      <t>キョタク</t>
    </rPh>
    <rPh sb="13" eb="15">
      <t>カイゴ</t>
    </rPh>
    <rPh sb="15" eb="17">
      <t>シエン</t>
    </rPh>
    <rPh sb="17" eb="20">
      <t>ジギョウシャ</t>
    </rPh>
    <rPh sb="21" eb="23">
      <t>キョウドウ</t>
    </rPh>
    <rPh sb="24" eb="26">
      <t>ジレイ</t>
    </rPh>
    <rPh sb="26" eb="29">
      <t>ケントウカイ</t>
    </rPh>
    <rPh sb="30" eb="33">
      <t>ケンシュウカイ</t>
    </rPh>
    <rPh sb="41" eb="43">
      <t>キロク</t>
    </rPh>
    <rPh sb="43" eb="44">
      <t>マタ</t>
    </rPh>
    <rPh sb="45" eb="47">
      <t>ケイカク</t>
    </rPh>
    <rPh sb="47" eb="48">
      <t>ショ</t>
    </rPh>
    <phoneticPr fontId="2"/>
  </si>
  <si>
    <t>特定事業所加算(Ⅰ)～(Ⅲ)・特定事業所医療介護連携加算・ターミナルケアマネジメント加算に係る届出書&lt;別紙36&gt;</t>
    <phoneticPr fontId="2"/>
  </si>
  <si>
    <r>
      <t xml:space="preserve">中山間地域等における小規模事業所加算（規模に関する状況）
</t>
    </r>
    <r>
      <rPr>
        <sz val="8"/>
        <rFont val="ＭＳ Ｐゴシック"/>
        <family val="3"/>
        <charset val="128"/>
        <scheme val="minor"/>
      </rPr>
      <t>＊開設時からの算定は不可</t>
    </r>
    <rPh sb="0" eb="1">
      <t>ナカ</t>
    </rPh>
    <rPh sb="1" eb="3">
      <t>ヤマアイ</t>
    </rPh>
    <rPh sb="3" eb="6">
      <t>チイキナド</t>
    </rPh>
    <rPh sb="10" eb="13">
      <t>ショウキボ</t>
    </rPh>
    <rPh sb="13" eb="16">
      <t>ジギョウショ</t>
    </rPh>
    <rPh sb="16" eb="18">
      <t>カサン</t>
    </rPh>
    <rPh sb="19" eb="21">
      <t>キボ</t>
    </rPh>
    <rPh sb="22" eb="23">
      <t>カン</t>
    </rPh>
    <rPh sb="25" eb="27">
      <t>ジョウキョウ</t>
    </rPh>
    <phoneticPr fontId="2"/>
  </si>
  <si>
    <t>加算算定開始する月の分を予定で記載し、算定開始する月の分のみを添付</t>
  </si>
  <si>
    <t>新たに加算を算定する事業所については、協力事業所登録申請所の控えを決定通知書の代用としますので、協力事業所登録申請と加算の申請を同時に行い、協力事業所登録申請書の控えを提出してください。
決定通知書が発行された後に、当該決定通知書の写しを提出してください。</t>
    <rPh sb="0" eb="1">
      <t>アラ</t>
    </rPh>
    <rPh sb="3" eb="5">
      <t>カサン</t>
    </rPh>
    <rPh sb="6" eb="8">
      <t>サンテイ</t>
    </rPh>
    <rPh sb="10" eb="13">
      <t>ジギョウショ</t>
    </rPh>
    <rPh sb="19" eb="21">
      <t>キョウリョク</t>
    </rPh>
    <rPh sb="21" eb="24">
      <t>ジギョウショ</t>
    </rPh>
    <rPh sb="24" eb="26">
      <t>トウロク</t>
    </rPh>
    <rPh sb="26" eb="28">
      <t>シンセイ</t>
    </rPh>
    <rPh sb="28" eb="29">
      <t>ショ</t>
    </rPh>
    <rPh sb="30" eb="31">
      <t>ヒカ</t>
    </rPh>
    <rPh sb="33" eb="35">
      <t>ケッテイ</t>
    </rPh>
    <rPh sb="35" eb="38">
      <t>ツウチショ</t>
    </rPh>
    <rPh sb="39" eb="41">
      <t>ダイヨウ</t>
    </rPh>
    <rPh sb="48" eb="50">
      <t>キョウリョク</t>
    </rPh>
    <rPh sb="50" eb="53">
      <t>ジギョウショ</t>
    </rPh>
    <rPh sb="53" eb="55">
      <t>トウロク</t>
    </rPh>
    <rPh sb="55" eb="57">
      <t>シンセイ</t>
    </rPh>
    <rPh sb="58" eb="60">
      <t>カサン</t>
    </rPh>
    <rPh sb="61" eb="63">
      <t>シンセイ</t>
    </rPh>
    <rPh sb="64" eb="66">
      <t>ドウジ</t>
    </rPh>
    <rPh sb="67" eb="68">
      <t>オコナ</t>
    </rPh>
    <rPh sb="70" eb="72">
      <t>キョウリョク</t>
    </rPh>
    <rPh sb="72" eb="75">
      <t>ジギョウショ</t>
    </rPh>
    <rPh sb="75" eb="77">
      <t>トウロク</t>
    </rPh>
    <rPh sb="77" eb="80">
      <t>シンセイショ</t>
    </rPh>
    <rPh sb="81" eb="82">
      <t>ヒカ</t>
    </rPh>
    <rPh sb="84" eb="86">
      <t>テイシュツ</t>
    </rPh>
    <rPh sb="94" eb="96">
      <t>ケッテイ</t>
    </rPh>
    <rPh sb="96" eb="99">
      <t>ツウチショ</t>
    </rPh>
    <rPh sb="100" eb="102">
      <t>ハッコウ</t>
    </rPh>
    <rPh sb="105" eb="106">
      <t>アト</t>
    </rPh>
    <rPh sb="108" eb="110">
      <t>トウガイ</t>
    </rPh>
    <rPh sb="110" eb="112">
      <t>ケッテイ</t>
    </rPh>
    <rPh sb="112" eb="115">
      <t>ツウチショ</t>
    </rPh>
    <rPh sb="116" eb="117">
      <t>ウツ</t>
    </rPh>
    <rPh sb="119" eb="121">
      <t>テイシュツ</t>
    </rPh>
    <phoneticPr fontId="2"/>
  </si>
  <si>
    <t>判定期間　令和     年度（　前期　・　後期　）</t>
    <rPh sb="0" eb="2">
      <t>ハンテイ</t>
    </rPh>
    <rPh sb="2" eb="4">
      <t>キカン</t>
    </rPh>
    <rPh sb="5" eb="7">
      <t>レイワ</t>
    </rPh>
    <rPh sb="12" eb="14">
      <t>ネンド</t>
    </rPh>
    <rPh sb="16" eb="18">
      <t>ゼンキ</t>
    </rPh>
    <rPh sb="21" eb="23">
      <t>コウキ</t>
    </rPh>
    <phoneticPr fontId="2"/>
  </si>
  <si>
    <t>前々年度の３月から前年度の２月までの間に35回以上連携したことがわかる書類</t>
    <rPh sb="0" eb="2">
      <t>ゼンゼン</t>
    </rPh>
    <rPh sb="2" eb="4">
      <t>ネンド</t>
    </rPh>
    <rPh sb="6" eb="7">
      <t>ガツ</t>
    </rPh>
    <rPh sb="9" eb="12">
      <t>ゼンネンド</t>
    </rPh>
    <rPh sb="14" eb="15">
      <t>ガツ</t>
    </rPh>
    <rPh sb="18" eb="19">
      <t>アイダ</t>
    </rPh>
    <rPh sb="22" eb="25">
      <t>カイイジョウ</t>
    </rPh>
    <rPh sb="25" eb="27">
      <t>レンケイ</t>
    </rPh>
    <rPh sb="35" eb="37">
      <t>ショルイ</t>
    </rPh>
    <phoneticPr fontId="2"/>
  </si>
  <si>
    <t>任意の様式で可。ただし、月ごとの連携回数がわかるもの。</t>
    <rPh sb="0" eb="2">
      <t>ニンイ</t>
    </rPh>
    <rPh sb="3" eb="5">
      <t>ヨウシキ</t>
    </rPh>
    <rPh sb="6" eb="7">
      <t>カ</t>
    </rPh>
    <rPh sb="12" eb="13">
      <t>ツキ</t>
    </rPh>
    <rPh sb="16" eb="20">
      <t>レンケイカイスウ</t>
    </rPh>
    <phoneticPr fontId="2"/>
  </si>
  <si>
    <t>前々年度の３月から前年度の２月までの間にターミナルケアマネジメント加算を算定した回数がわかる書類</t>
    <rPh sb="0" eb="2">
      <t>ゼンゼン</t>
    </rPh>
    <rPh sb="2" eb="4">
      <t>ネンド</t>
    </rPh>
    <rPh sb="6" eb="7">
      <t>ガツ</t>
    </rPh>
    <rPh sb="9" eb="12">
      <t>ゼンネンド</t>
    </rPh>
    <rPh sb="14" eb="15">
      <t>ガツ</t>
    </rPh>
    <rPh sb="18" eb="19">
      <t>アイダ</t>
    </rPh>
    <rPh sb="33" eb="35">
      <t>カサン</t>
    </rPh>
    <rPh sb="36" eb="38">
      <t>サンテイ</t>
    </rPh>
    <rPh sb="40" eb="42">
      <t>カイスウ</t>
    </rPh>
    <rPh sb="46" eb="48">
      <t>ショルイ</t>
    </rPh>
    <phoneticPr fontId="2"/>
  </si>
  <si>
    <t>特定事業所加算
（Ⅰ）～（Ⅲ）、（A）</t>
    <rPh sb="0" eb="2">
      <t>トクテイ</t>
    </rPh>
    <rPh sb="2" eb="5">
      <t>ジギョウショ</t>
    </rPh>
    <rPh sb="5" eb="7">
      <t>カサン</t>
    </rPh>
    <phoneticPr fontId="2"/>
  </si>
  <si>
    <t>従業者の勤務の体制及び勤務形態一覧表＜標準様式１＞</t>
    <rPh sb="19" eb="21">
      <t>ヒョウジュン</t>
    </rPh>
    <rPh sb="21" eb="23">
      <t>ヨウシキ</t>
    </rPh>
    <phoneticPr fontId="2"/>
  </si>
  <si>
    <r>
      <t>高齢者</t>
    </r>
    <r>
      <rPr>
        <sz val="6"/>
        <rFont val="ＭＳ Ｐゴシック"/>
        <family val="3"/>
        <charset val="128"/>
        <scheme val="minor"/>
      </rPr>
      <t>※</t>
    </r>
    <r>
      <rPr>
        <sz val="9"/>
        <rFont val="ＭＳ Ｐゴシック"/>
        <family val="3"/>
        <charset val="128"/>
        <scheme val="minor"/>
      </rPr>
      <t>以外の対象者への支援に関する知識等関する事例検討会、研修等に参加していることが分かる書類（※家族に対する介護等を日常的に行っている児童や、障碍者、生活困窮者、難病患者等）</t>
    </r>
    <rPh sb="0" eb="3">
      <t>コウレイシャ</t>
    </rPh>
    <rPh sb="4" eb="6">
      <t>イガイ</t>
    </rPh>
    <rPh sb="7" eb="10">
      <t>タイショウシャ</t>
    </rPh>
    <rPh sb="12" eb="14">
      <t>シエン</t>
    </rPh>
    <rPh sb="15" eb="16">
      <t>カン</t>
    </rPh>
    <rPh sb="18" eb="21">
      <t>チシキトウ</t>
    </rPh>
    <rPh sb="21" eb="22">
      <t>カン</t>
    </rPh>
    <rPh sb="24" eb="29">
      <t>ジレイケントウカイ</t>
    </rPh>
    <rPh sb="30" eb="32">
      <t>ケンシュウ</t>
    </rPh>
    <rPh sb="32" eb="33">
      <t>トウ</t>
    </rPh>
    <rPh sb="34" eb="36">
      <t>サンカ</t>
    </rPh>
    <rPh sb="43" eb="44">
      <t>ワ</t>
    </rPh>
    <rPh sb="46" eb="48">
      <t>ショルイ</t>
    </rPh>
    <phoneticPr fontId="2"/>
  </si>
  <si>
    <t>本チェック表</t>
    <rPh sb="0" eb="1">
      <t>ホン</t>
    </rPh>
    <rPh sb="5" eb="6">
      <t>オモテ</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</si>
  <si>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</si>
  <si>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</si>
  <si>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</si>
  <si>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</si>
  <si>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</si>
  <si>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</si>
  <si>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</si>
  <si>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</si>
  <si>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</si>
  <si>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</si>
  <si>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</si>
  <si>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フリガナ</t>
    <phoneticPr fontId="2"/>
  </si>
  <si>
    <t>事業所・施設の名称</t>
    <phoneticPr fontId="2"/>
  </si>
  <si>
    <t>1新規</t>
  </si>
  <si>
    <t>2変更</t>
    <phoneticPr fontId="2"/>
  </si>
  <si>
    <t>3終了</t>
    <phoneticPr fontId="2"/>
  </si>
  <si>
    <t>人員配置区分、その他該当する体制等、割引）を記載してください。</t>
    <phoneticPr fontId="2"/>
  </si>
  <si>
    <t>　　7　「特記事項」欄には、異動の状況について具体的に記載してください。</t>
    <phoneticPr fontId="2"/>
  </si>
  <si>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</si>
  <si>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１　なし</t>
  </si>
  <si>
    <t>介 護 給 付 費 算 定 に 係 る 体 制 等 状 況 一 覧 表（居宅介護支援）</t>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</si>
  <si>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</si>
  <si>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</si>
  <si>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</si>
  <si>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</si>
  <si>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　(ビルの名称等)</t>
  </si>
  <si>
    <t>指定</t>
    <rPh sb="0" eb="2">
      <t>シテイ</t>
    </rPh>
    <phoneticPr fontId="2"/>
  </si>
  <si>
    <t>年月日</t>
    <rPh sb="1" eb="3">
      <t>ガッピ</t>
    </rPh>
    <phoneticPr fontId="2"/>
  </si>
  <si>
    <t>地域密着型サービス</t>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</si>
  <si>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</si>
  <si>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</si>
  <si>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</si>
  <si>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</si>
  <si>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</si>
  <si>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</si>
  <si>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</si>
  <si>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</si>
  <si>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</si>
  <si>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</si>
  <si>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</si>
  <si>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</si>
  <si>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</si>
  <si>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</si>
  <si>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</si>
  <si>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</si>
  <si>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</si>
  <si>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</si>
  <si>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</si>
  <si>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</si>
  <si>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介護給付費算定に係る体制等に関する届出書＜別紙３-２＞</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</si>
  <si>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介護給付費算定に係る体制等に関する届出書　チェック表
（居宅介護支援）</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キョタク</t>
    </rPh>
    <rPh sb="30" eb="32">
      <t>カイゴ</t>
    </rPh>
    <rPh sb="32" eb="34">
      <t>シエン</t>
    </rPh>
    <phoneticPr fontId="2"/>
  </si>
  <si>
    <t>日</t>
    <rPh sb="0" eb="1">
      <t>ニチ</t>
    </rPh>
    <phoneticPr fontId="2"/>
  </si>
  <si>
    <t>令和</t>
    <rPh sb="0" eb="2">
      <t>レイワ</t>
    </rPh>
    <phoneticPr fontId="2"/>
  </si>
  <si>
    <t>事業所番号ごとに提出すること。</t>
    <phoneticPr fontId="2"/>
  </si>
  <si>
    <t>（別紙１ー１）</t>
    <rPh sb="1" eb="3">
      <t>ベッシ</t>
    </rPh>
    <phoneticPr fontId="2"/>
  </si>
  <si>
    <t>介護給付費算定に係る体制等状況一覧表＜別紙１-１＞</t>
    <phoneticPr fontId="2"/>
  </si>
  <si>
    <t>（あて先）行橋市長</t>
    <rPh sb="3" eb="4">
      <t>サキ</t>
    </rPh>
    <rPh sb="5" eb="7">
      <t>ユクハシ</t>
    </rPh>
    <rPh sb="7" eb="9">
      <t>シチョウ</t>
    </rPh>
    <phoneticPr fontId="2"/>
  </si>
  <si>
    <t>行橋市長　　　殿</t>
    <rPh sb="0" eb="2">
      <t>ユクハシ</t>
    </rPh>
    <rPh sb="2" eb="4">
      <t>シチョウ</t>
    </rPh>
    <rPh sb="7" eb="8">
      <t>トノ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</si>
</sst>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人&quot;"/>
    <numFmt numFmtId="177" formatCode="0.0"/>
    <numFmt numFmtId="178" formatCode="#,##0.0;[Red]\-#,##0.0"/>
    <numFmt numFmtId="179" formatCode="#,##0.##"/>
    <numFmt numFmtId="180" formatCode="#,##0&quot;人&quot;"/>
    <numFmt numFmtId="181" formatCode="#,##0.0#"/>
    <numFmt numFmtId="182" formatCode="0_ "/>
  </numFmts>
  <fonts count="6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10"/>
      <name val="ＭＳ Ｐ明朝"/>
      <family val="1"/>
      <charset val="128"/>
    </font>
    <font>
      <sz val="12"/>
      <name val="HGSｺﾞｼｯｸM"/>
      <family val="3"/>
      <charset val="128"/>
    </font>
    <font>
      <sz val="14"/>
      <name val="HGSｺﾞｼｯｸM"/>
      <family val="3"/>
      <charset val="128"/>
    </font>
    <font>
      <sz val="6"/>
      <name val="ＭＳ Ｐゴシック"/>
      <family val="2"/>
      <charset val="128"/>
      <scheme val="minor"/>
    </font>
    <font>
      <sz val="14"/>
      <color rgb="FFFF0000"/>
      <name val="HGSｺﾞｼｯｸM"/>
      <family val="3"/>
      <charset val="128"/>
    </font>
    <font>
      <b/>
      <sz val="16"/>
      <name val="HGSｺﾞｼｯｸM"/>
      <family val="3"/>
      <charset val="128"/>
    </font>
    <font>
      <b/>
      <sz val="14"/>
      <name val="HGSｺﾞｼｯｸM"/>
      <family val="3"/>
      <charset val="128"/>
    </font>
    <font>
      <sz val="11"/>
      <color rgb="FF000000"/>
      <name val="ＭＳ Ｐゴシック"/>
      <family val="3"/>
      <charset val="128"/>
      <scheme val="minor"/>
    </font>
    <font>
      <sz val="11"/>
      <color rgb="FF000000"/>
      <name val="Calibri"/>
      <family val="2"/>
    </font>
    <font>
      <sz val="12"/>
      <name val="HGSｺﾞｼｯｸE"/>
      <family val="3"/>
      <charset val="128"/>
    </font>
    <font>
      <sz val="11"/>
      <name val="ＭＳ Ｐゴシック"/>
      <family val="2"/>
      <charset val="128"/>
      <scheme val="minor"/>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9"/>
      <name val="ＭＳ Ｐゴシック"/>
      <family val="3"/>
      <charset val="128"/>
      <scheme val="minor"/>
    </font>
    <font>
      <sz val="8"/>
      <color rgb="FF0070C0"/>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ゴシック"/>
      <family val="3"/>
      <charset val="128"/>
    </font>
    <font>
      <sz val="11"/>
      <name val="ＭＳ ゴシック"/>
      <family val="3"/>
      <charset val="128"/>
    </font>
    <font>
      <sz val="12"/>
      <name val="ＭＳ ゴシック"/>
      <family val="3"/>
      <charset val="128"/>
    </font>
    <font>
      <sz val="11"/>
      <name val="ＭＳ 明朝"/>
      <family val="1"/>
      <charset val="128"/>
    </font>
    <font>
      <sz val="10"/>
      <name val="ＭＳ ゴシック"/>
      <family val="3"/>
      <charset val="128"/>
    </font>
    <font>
      <sz val="10"/>
      <name val="ＭＳ Ｐゴシック"/>
      <family val="3"/>
      <charset val="128"/>
    </font>
    <font>
      <sz val="11"/>
      <color indexed="10"/>
      <name val="ＭＳ ゴシック"/>
      <family val="3"/>
      <charset val="128"/>
    </font>
    <font>
      <sz val="11"/>
      <color indexed="10"/>
      <name val="ＭＳ Ｐゴシック"/>
      <family val="3"/>
      <charset val="128"/>
    </font>
    <font>
      <sz val="11"/>
      <name val="ＭＳ Ｐ明朝"/>
      <family val="1"/>
      <charset val="128"/>
    </font>
    <font>
      <sz val="6"/>
      <name val="ＭＳ Ｐゴシック"/>
      <family val="3"/>
      <charset val="128"/>
      <scheme val="minor"/>
    </font>
    <font>
      <u/>
      <sz val="11"/>
      <name val="HGSｺﾞｼｯｸM"/>
      <family val="3"/>
      <charset val="128"/>
    </font>
    <font>
      <sz val="8"/>
      <name val="ＭＳ Ｐゴシック"/>
      <family val="3"/>
      <charset val="128"/>
      <scheme val="major"/>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
      <patternFill patternType="solid">
        <fgColor indexed="42"/>
        <bgColor indexed="64"/>
      </patternFill>
    </fill>
  </fills>
  <borders count="18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diagonalUp="1">
      <left/>
      <right style="thin">
        <color indexed="64"/>
      </right>
      <top/>
      <bottom style="hair">
        <color indexed="64"/>
      </bottom>
      <diagonal style="hair">
        <color indexed="64"/>
      </diagonal>
    </border>
    <border diagonalUp="1">
      <left/>
      <right/>
      <top/>
      <bottom style="hair">
        <color indexed="64"/>
      </bottom>
      <diagonal style="hair">
        <color indexed="64"/>
      </diagonal>
    </border>
    <border diagonalUp="1">
      <left style="thin">
        <color indexed="64"/>
      </left>
      <right/>
      <top/>
      <bottom style="hair">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thin">
        <color indexed="64"/>
      </right>
      <top/>
      <bottom style="hair">
        <color indexed="64"/>
      </bottom>
      <diagonal/>
    </border>
    <border diagonalUp="1">
      <left/>
      <right style="thin">
        <color indexed="64"/>
      </right>
      <top/>
      <bottom/>
      <diagonal style="hair">
        <color indexed="64"/>
      </diagonal>
    </border>
    <border diagonalUp="1">
      <left/>
      <right/>
      <top/>
      <bottom/>
      <diagonal style="hair">
        <color indexed="64"/>
      </diagonal>
    </border>
    <border diagonalUp="1">
      <left style="thin">
        <color indexed="64"/>
      </left>
      <right/>
      <top/>
      <bottom/>
      <diagonal style="hair">
        <color indexed="64"/>
      </diagonal>
    </border>
    <border diagonalUp="1">
      <left style="thin">
        <color indexed="64"/>
      </left>
      <right style="thin">
        <color indexed="64"/>
      </right>
      <top/>
      <bottom/>
      <diagonal style="hair">
        <color indexed="64"/>
      </diagonal>
    </border>
    <border>
      <left style="hair">
        <color indexed="64"/>
      </left>
      <right style="thin">
        <color indexed="64"/>
      </right>
      <top/>
      <bottom/>
      <diagonal/>
    </border>
    <border diagonalUp="1">
      <left/>
      <right style="thin">
        <color indexed="64"/>
      </right>
      <top style="hair">
        <color indexed="64"/>
      </top>
      <bottom/>
      <diagonal style="hair">
        <color indexed="64"/>
      </diagonal>
    </border>
    <border diagonalUp="1">
      <left/>
      <right/>
      <top style="hair">
        <color indexed="64"/>
      </top>
      <bottom/>
      <diagonal style="hair">
        <color indexed="64"/>
      </diagonal>
    </border>
    <border diagonalUp="1">
      <left style="thin">
        <color indexed="64"/>
      </left>
      <right/>
      <top style="hair">
        <color indexed="64"/>
      </top>
      <bottom/>
      <diagonal style="hair">
        <color indexed="64"/>
      </diagonal>
    </border>
    <border diagonalUp="1">
      <left style="thin">
        <color indexed="64"/>
      </left>
      <right style="thin">
        <color indexed="64"/>
      </right>
      <top style="hair">
        <color indexed="64"/>
      </top>
      <bottom/>
      <diagonal style="hair">
        <color indexed="64"/>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bottom style="double">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bottom/>
      <diagonal/>
    </border>
    <border>
      <left style="thin">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58">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1"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2" applyNumberFormat="0" applyFont="0" applyAlignment="0" applyProtection="0">
      <alignment vertical="center"/>
    </xf>
    <xf numFmtId="0" fontId="17" fillId="0" borderId="53" applyNumberFormat="0" applyFill="0" applyAlignment="0" applyProtection="0">
      <alignment vertical="center"/>
    </xf>
    <xf numFmtId="0" fontId="18" fillId="30" borderId="0" applyNumberFormat="0" applyBorder="0" applyAlignment="0" applyProtection="0">
      <alignment vertical="center"/>
    </xf>
    <xf numFmtId="0" fontId="19" fillId="31" borderId="54"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55" applyNumberFormat="0" applyFill="0" applyAlignment="0" applyProtection="0">
      <alignment vertical="center"/>
    </xf>
    <xf numFmtId="0" fontId="22" fillId="0" borderId="56" applyNumberFormat="0" applyFill="0" applyAlignment="0" applyProtection="0">
      <alignment vertical="center"/>
    </xf>
    <xf numFmtId="0" fontId="23" fillId="0" borderId="57" applyNumberFormat="0" applyFill="0" applyAlignment="0" applyProtection="0">
      <alignment vertical="center"/>
    </xf>
    <xf numFmtId="0" fontId="23" fillId="0" borderId="0" applyNumberFormat="0" applyFill="0" applyBorder="0" applyAlignment="0" applyProtection="0">
      <alignment vertical="center"/>
    </xf>
    <xf numFmtId="0" fontId="24" fillId="0" borderId="58" applyNumberFormat="0" applyFill="0" applyAlignment="0" applyProtection="0">
      <alignment vertical="center"/>
    </xf>
    <xf numFmtId="0" fontId="25" fillId="31" borderId="59" applyNumberFormat="0" applyAlignment="0" applyProtection="0">
      <alignment vertical="center"/>
    </xf>
    <xf numFmtId="0" fontId="26" fillId="0" borderId="0" applyNumberFormat="0" applyFill="0" applyBorder="0" applyAlignment="0" applyProtection="0">
      <alignment vertical="center"/>
    </xf>
    <xf numFmtId="0" fontId="27" fillId="2" borderId="54"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xf numFmtId="0" fontId="32" fillId="0" borderId="0">
      <alignment vertical="center"/>
    </xf>
    <xf numFmtId="0" fontId="1" fillId="0" borderId="0">
      <alignment vertical="center"/>
    </xf>
    <xf numFmtId="38" fontId="1" fillId="0" borderId="0" applyFont="0" applyFill="0" applyBorder="0" applyAlignment="0" applyProtection="0">
      <alignment vertical="center"/>
    </xf>
    <xf numFmtId="0" fontId="6" fillId="0" borderId="0">
      <alignment vertical="center"/>
    </xf>
    <xf numFmtId="0" fontId="6" fillId="0" borderId="0">
      <alignment vertical="center"/>
    </xf>
    <xf numFmtId="0" fontId="32" fillId="0" borderId="0">
      <alignment vertical="center"/>
    </xf>
    <xf numFmtId="0" fontId="6" fillId="0" borderId="0">
      <alignment vertical="center"/>
    </xf>
  </cellStyleXfs>
  <cellXfs count="929">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applyAlignment="1">
      <alignment vertical="center"/>
    </xf>
    <xf numFmtId="0" fontId="3" fillId="0" borderId="17" xfId="0" applyFont="1" applyBorder="1" applyAlignment="1">
      <alignment vertical="center"/>
    </xf>
    <xf numFmtId="0" fontId="10" fillId="0" borderId="0" xfId="0" applyFont="1" applyAlignment="1">
      <alignment horizontal="center"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33" borderId="0" xfId="0" applyFont="1" applyFill="1" applyAlignment="1">
      <alignment horizontal="left" vertical="center"/>
    </xf>
    <xf numFmtId="0" fontId="3" fillId="0" borderId="15" xfId="0" applyFont="1" applyBorder="1" applyAlignment="1">
      <alignment horizontal="left"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17" xfId="0" applyFont="1" applyFill="1" applyBorder="1" applyAlignment="1">
      <alignment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6" xfId="0" applyFont="1" applyFill="1" applyBorder="1" applyAlignment="1">
      <alignment horizontal="left" vertical="center" wrapText="1"/>
    </xf>
    <xf numFmtId="0" fontId="3" fillId="33" borderId="34"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40" xfId="0" applyFont="1" applyFill="1" applyBorder="1" applyAlignment="1">
      <alignment horizontal="left" vertical="center"/>
    </xf>
    <xf numFmtId="0" fontId="3" fillId="33" borderId="13" xfId="0" applyFont="1" applyFill="1" applyBorder="1" applyAlignment="1">
      <alignment vertical="center"/>
    </xf>
    <xf numFmtId="0" fontId="3" fillId="33" borderId="36" xfId="0" applyFont="1" applyFill="1" applyBorder="1" applyAlignment="1">
      <alignment horizontal="left" vertical="center"/>
    </xf>
    <xf numFmtId="0" fontId="3" fillId="33" borderId="17" xfId="0" applyFont="1" applyFill="1" applyBorder="1" applyAlignment="1">
      <alignment horizontal="center" vertical="center" wrapText="1"/>
    </xf>
    <xf numFmtId="0" fontId="3" fillId="33" borderId="16" xfId="0" applyFont="1" applyFill="1" applyBorder="1" applyAlignment="1">
      <alignment horizontal="center"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0" xfId="0" applyFill="1" applyAlignment="1">
      <alignment horizontal="left" vertical="center"/>
    </xf>
    <xf numFmtId="0" fontId="0" fillId="33" borderId="34" xfId="0" applyFill="1" applyBorder="1" applyAlignment="1">
      <alignment vertical="center"/>
    </xf>
    <xf numFmtId="0" fontId="0" fillId="33" borderId="34" xfId="0" applyFill="1" applyBorder="1" applyAlignment="1">
      <alignment horizontal="center" vertical="center"/>
    </xf>
    <xf numFmtId="0" fontId="0" fillId="33" borderId="35" xfId="0" applyFill="1" applyBorder="1" applyAlignment="1">
      <alignment vertical="center"/>
    </xf>
    <xf numFmtId="0" fontId="0" fillId="33" borderId="30" xfId="0" applyFill="1" applyBorder="1" applyAlignment="1">
      <alignment vertical="center"/>
    </xf>
    <xf numFmtId="0" fontId="0" fillId="33" borderId="33" xfId="0" applyFill="1" applyBorder="1" applyAlignment="1">
      <alignment vertical="center"/>
    </xf>
    <xf numFmtId="0" fontId="0" fillId="33" borderId="13" xfId="0" applyFill="1" applyBorder="1" applyAlignment="1">
      <alignment horizontal="center" vertical="center"/>
    </xf>
    <xf numFmtId="0" fontId="0" fillId="33" borderId="37" xfId="0" applyFill="1" applyBorder="1" applyAlignment="1">
      <alignment horizontal="left" vertical="center"/>
    </xf>
    <xf numFmtId="0" fontId="0" fillId="33" borderId="38" xfId="0" applyFill="1" applyBorder="1" applyAlignment="1">
      <alignment horizontal="left" vertical="center"/>
    </xf>
    <xf numFmtId="0" fontId="9" fillId="33" borderId="0" xfId="0" applyFont="1" applyFill="1" applyAlignment="1">
      <alignment horizontal="center" vertical="center"/>
    </xf>
    <xf numFmtId="0" fontId="0" fillId="33" borderId="15" xfId="0" applyFill="1" applyBorder="1" applyAlignment="1">
      <alignment vertical="center"/>
    </xf>
    <xf numFmtId="0" fontId="0" fillId="33" borderId="0" xfId="0" applyFill="1" applyAlignment="1">
      <alignment vertical="center"/>
    </xf>
    <xf numFmtId="0" fontId="0" fillId="33" borderId="27" xfId="0" applyFill="1" applyBorder="1" applyAlignment="1">
      <alignment vertical="center"/>
    </xf>
    <xf numFmtId="0" fontId="0" fillId="33" borderId="13" xfId="0" applyFill="1" applyBorder="1" applyAlignment="1">
      <alignment vertical="center"/>
    </xf>
    <xf numFmtId="0" fontId="0" fillId="33" borderId="14" xfId="0" applyFill="1" applyBorder="1" applyAlignment="1">
      <alignment vertical="center"/>
    </xf>
    <xf numFmtId="0" fontId="7" fillId="33" borderId="0" xfId="0" applyFont="1" applyFill="1" applyAlignment="1">
      <alignment vertical="center"/>
    </xf>
    <xf numFmtId="0" fontId="7" fillId="33" borderId="0" xfId="0" applyFont="1" applyFill="1" applyAlignment="1">
      <alignment horizontal="center" vertical="center"/>
    </xf>
    <xf numFmtId="0" fontId="3" fillId="33" borderId="0" xfId="0" applyFont="1" applyFill="1" applyAlignment="1">
      <alignment horizontal="center"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8" fillId="33" borderId="0" xfId="0" applyFont="1" applyFill="1" applyAlignment="1">
      <alignment horizontal="left" vertical="center"/>
    </xf>
    <xf numFmtId="0" fontId="3" fillId="33" borderId="0" xfId="0" applyFont="1" applyFill="1" applyAlignment="1">
      <alignment vertical="top"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8"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15" xfId="0" applyFont="1" applyBorder="1" applyAlignment="1">
      <alignment vertical="center"/>
    </xf>
    <xf numFmtId="0" fontId="4" fillId="0" borderId="0" xfId="0" applyFont="1" applyAlignment="1">
      <alignment horizontal="center" vertical="center"/>
    </xf>
    <xf numFmtId="0" fontId="34" fillId="0" borderId="0" xfId="52" applyFont="1">
      <alignment vertical="center"/>
    </xf>
    <xf numFmtId="0" fontId="34" fillId="0" borderId="0" xfId="52" applyFont="1" applyAlignment="1">
      <alignment horizontal="justify" vertical="center" wrapText="1"/>
    </xf>
    <xf numFmtId="0" fontId="34" fillId="0" borderId="0" xfId="52" applyFont="1" applyAlignment="1">
      <alignment vertical="center" wrapText="1"/>
    </xf>
    <xf numFmtId="0" fontId="34" fillId="0" borderId="0" xfId="52" applyFont="1" applyAlignment="1">
      <alignment horizontal="left" vertical="center"/>
    </xf>
    <xf numFmtId="0" fontId="35" fillId="0" borderId="0" xfId="52" applyFont="1">
      <alignment vertical="center"/>
    </xf>
    <xf numFmtId="0" fontId="35" fillId="0" borderId="0" xfId="52" applyFont="1" applyAlignment="1">
      <alignment horizontal="justify" vertical="center" wrapText="1"/>
    </xf>
    <xf numFmtId="0" fontId="35" fillId="0" borderId="0" xfId="52" applyFont="1" applyAlignment="1">
      <alignment vertical="center" wrapText="1"/>
    </xf>
    <xf numFmtId="0" fontId="35" fillId="0" borderId="0" xfId="52" applyFont="1" applyAlignment="1">
      <alignment horizontal="left" vertical="center"/>
    </xf>
    <xf numFmtId="0" fontId="35" fillId="0" borderId="0" xfId="52" applyFont="1" applyAlignment="1">
      <alignment horizontal="center" vertical="center"/>
    </xf>
    <xf numFmtId="0" fontId="35" fillId="33" borderId="0" xfId="52" applyFont="1" applyFill="1">
      <alignment vertical="center"/>
    </xf>
    <xf numFmtId="0" fontId="35" fillId="33" borderId="0" xfId="52" applyFont="1" applyFill="1" applyAlignment="1">
      <alignment horizontal="center" vertical="center"/>
    </xf>
    <xf numFmtId="0" fontId="35" fillId="33" borderId="0" xfId="52" applyFont="1" applyFill="1" applyAlignment="1">
      <alignment horizontal="left" vertical="center"/>
    </xf>
    <xf numFmtId="0" fontId="35" fillId="0" borderId="0" xfId="52" applyFont="1" applyAlignment="1">
      <alignment horizontal="right" vertical="center"/>
    </xf>
    <xf numFmtId="0" fontId="37" fillId="0" borderId="0" xfId="52" applyFont="1">
      <alignment vertical="center"/>
    </xf>
    <xf numFmtId="177" fontId="35" fillId="33" borderId="0" xfId="52" applyNumberFormat="1" applyFont="1" applyFill="1">
      <alignment vertical="center"/>
    </xf>
    <xf numFmtId="179" fontId="35" fillId="0" borderId="0" xfId="52" applyNumberFormat="1" applyFont="1">
      <alignment vertical="center"/>
    </xf>
    <xf numFmtId="178" fontId="35" fillId="33" borderId="0" xfId="53" applyNumberFormat="1" applyFont="1" applyFill="1" applyBorder="1" applyAlignment="1" applyProtection="1">
      <alignment vertical="center"/>
    </xf>
    <xf numFmtId="178" fontId="35" fillId="33" borderId="0" xfId="53" applyNumberFormat="1" applyFont="1" applyFill="1" applyBorder="1" applyAlignment="1" applyProtection="1">
      <alignment horizontal="right" vertical="center"/>
    </xf>
    <xf numFmtId="180" fontId="35" fillId="33" borderId="0" xfId="52" applyNumberFormat="1" applyFont="1" applyFill="1" applyAlignment="1">
      <alignment horizontal="center" vertical="center"/>
    </xf>
    <xf numFmtId="0" fontId="35" fillId="0" borderId="0" xfId="52" applyFont="1" applyAlignment="1">
      <alignment horizontal="centerContinuous" vertical="center"/>
    </xf>
    <xf numFmtId="0" fontId="3" fillId="0" borderId="0" xfId="52" applyFont="1" applyAlignment="1">
      <alignment vertical="center" shrinkToFit="1"/>
    </xf>
    <xf numFmtId="0" fontId="34" fillId="0" borderId="0" xfId="52" applyFont="1" applyAlignment="1">
      <alignment vertical="center" shrinkToFit="1"/>
    </xf>
    <xf numFmtId="0" fontId="8" fillId="0" borderId="0" xfId="52" applyFont="1">
      <alignment vertical="center"/>
    </xf>
    <xf numFmtId="181" fontId="7" fillId="34" borderId="67" xfId="52" applyNumberFormat="1" applyFont="1" applyFill="1" applyBorder="1" applyAlignment="1" applyProtection="1">
      <alignment horizontal="center" vertical="center" shrinkToFit="1"/>
      <protection locked="0"/>
    </xf>
    <xf numFmtId="181" fontId="7" fillId="34" borderId="68" xfId="52" applyNumberFormat="1" applyFont="1" applyFill="1" applyBorder="1" applyAlignment="1" applyProtection="1">
      <alignment horizontal="center" vertical="center" shrinkToFit="1"/>
      <protection locked="0"/>
    </xf>
    <xf numFmtId="181" fontId="7" fillId="34" borderId="69" xfId="52" applyNumberFormat="1" applyFont="1" applyFill="1" applyBorder="1" applyAlignment="1" applyProtection="1">
      <alignment horizontal="center" vertical="center" shrinkToFit="1"/>
      <protection locked="0"/>
    </xf>
    <xf numFmtId="0" fontId="7" fillId="0" borderId="72" xfId="52" applyFont="1" applyBorder="1">
      <alignment vertical="center"/>
    </xf>
    <xf numFmtId="181" fontId="7" fillId="34" borderId="75" xfId="52" applyNumberFormat="1" applyFont="1" applyFill="1" applyBorder="1" applyAlignment="1" applyProtection="1">
      <alignment horizontal="center" vertical="center" shrinkToFit="1"/>
      <protection locked="0"/>
    </xf>
    <xf numFmtId="181" fontId="7" fillId="34" borderId="76" xfId="52" applyNumberFormat="1" applyFont="1" applyFill="1" applyBorder="1" applyAlignment="1" applyProtection="1">
      <alignment horizontal="center" vertical="center" shrinkToFit="1"/>
      <protection locked="0"/>
    </xf>
    <xf numFmtId="181" fontId="7" fillId="34" borderId="77" xfId="52" applyNumberFormat="1" applyFont="1" applyFill="1" applyBorder="1" applyAlignment="1" applyProtection="1">
      <alignment horizontal="center" vertical="center" shrinkToFit="1"/>
      <protection locked="0"/>
    </xf>
    <xf numFmtId="0" fontId="7" fillId="0" borderId="78" xfId="52" applyFont="1" applyBorder="1">
      <alignment vertical="center"/>
    </xf>
    <xf numFmtId="181" fontId="7" fillId="34" borderId="82" xfId="52" applyNumberFormat="1" applyFont="1" applyFill="1" applyBorder="1" applyAlignment="1" applyProtection="1">
      <alignment horizontal="center" vertical="center" shrinkToFit="1"/>
      <protection locked="0"/>
    </xf>
    <xf numFmtId="181" fontId="7" fillId="34" borderId="83" xfId="52" applyNumberFormat="1" applyFont="1" applyFill="1" applyBorder="1" applyAlignment="1" applyProtection="1">
      <alignment horizontal="center" vertical="center" shrinkToFit="1"/>
      <protection locked="0"/>
    </xf>
    <xf numFmtId="181" fontId="7" fillId="34" borderId="84" xfId="52" applyNumberFormat="1" applyFont="1" applyFill="1" applyBorder="1" applyAlignment="1" applyProtection="1">
      <alignment horizontal="center" vertical="center" shrinkToFit="1"/>
      <protection locked="0"/>
    </xf>
    <xf numFmtId="0" fontId="7" fillId="0" borderId="87" xfId="52" applyFont="1" applyBorder="1">
      <alignment vertical="center"/>
    </xf>
    <xf numFmtId="0" fontId="7" fillId="0" borderId="68" xfId="52" applyFont="1" applyBorder="1" applyAlignment="1">
      <alignment horizontal="center" vertical="center" wrapText="1"/>
    </xf>
    <xf numFmtId="0" fontId="35" fillId="0" borderId="68" xfId="52" applyFont="1" applyBorder="1" applyAlignment="1">
      <alignment horizontal="center" vertical="center" wrapText="1"/>
    </xf>
    <xf numFmtId="0" fontId="35" fillId="0" borderId="67" xfId="52" applyFont="1" applyBorder="1" applyAlignment="1">
      <alignment horizontal="center" vertical="center" wrapText="1"/>
    </xf>
    <xf numFmtId="0" fontId="35" fillId="0" borderId="69" xfId="52" applyFont="1" applyBorder="1" applyAlignment="1">
      <alignment horizontal="center" vertical="center" wrapText="1"/>
    </xf>
    <xf numFmtId="0" fontId="7" fillId="0" borderId="96" xfId="52" applyFont="1" applyBorder="1" applyAlignment="1">
      <alignment horizontal="center" vertical="center"/>
    </xf>
    <xf numFmtId="0" fontId="35" fillId="0" borderId="2" xfId="52" applyFont="1" applyBorder="1" applyAlignment="1">
      <alignment horizontal="center" vertical="center"/>
    </xf>
    <xf numFmtId="0" fontId="35" fillId="0" borderId="97" xfId="52" applyFont="1" applyBorder="1" applyAlignment="1">
      <alignment horizontal="center" vertical="center"/>
    </xf>
    <xf numFmtId="0" fontId="35" fillId="0" borderId="96" xfId="52" applyFont="1" applyBorder="1" applyAlignment="1">
      <alignment horizontal="center" vertical="center"/>
    </xf>
    <xf numFmtId="0" fontId="34" fillId="0" borderId="0" xfId="52" applyFont="1" applyAlignment="1">
      <alignment horizontal="right" vertical="center"/>
    </xf>
    <xf numFmtId="0" fontId="38" fillId="0" borderId="0" xfId="52" applyFont="1">
      <alignment vertical="center"/>
    </xf>
    <xf numFmtId="0" fontId="38" fillId="0" borderId="0" xfId="52" applyFont="1" applyAlignment="1">
      <alignment horizontal="right" vertical="center"/>
    </xf>
    <xf numFmtId="0" fontId="7" fillId="0" borderId="0" xfId="52" applyFont="1">
      <alignment vertical="center"/>
    </xf>
    <xf numFmtId="0" fontId="7" fillId="0" borderId="0" xfId="52" applyFont="1" applyAlignment="1">
      <alignment horizontal="center" vertical="center"/>
    </xf>
    <xf numFmtId="0" fontId="7" fillId="0" borderId="0" xfId="52" applyFont="1" applyAlignment="1">
      <alignment horizontal="right" vertical="center"/>
    </xf>
    <xf numFmtId="0" fontId="39" fillId="33" borderId="0" xfId="52" applyFont="1" applyFill="1" applyAlignment="1">
      <alignment horizontal="center" vertical="center"/>
    </xf>
    <xf numFmtId="0" fontId="39" fillId="33" borderId="0" xfId="52" applyFont="1" applyFill="1">
      <alignment vertical="center"/>
    </xf>
    <xf numFmtId="0" fontId="7" fillId="33" borderId="0" xfId="52" applyFont="1" applyFill="1" applyAlignment="1">
      <alignment horizontal="left" vertical="center"/>
    </xf>
    <xf numFmtId="177" fontId="7" fillId="33" borderId="0" xfId="52" applyNumberFormat="1" applyFont="1" applyFill="1">
      <alignment vertical="center"/>
    </xf>
    <xf numFmtId="20" fontId="7" fillId="33" borderId="0" xfId="52" applyNumberFormat="1" applyFont="1" applyFill="1" applyAlignment="1">
      <alignment horizontal="center" vertical="center"/>
    </xf>
    <xf numFmtId="0" fontId="7" fillId="33" borderId="0" xfId="52" applyFont="1" applyFill="1" applyAlignment="1">
      <alignment horizontal="center" vertical="center"/>
    </xf>
    <xf numFmtId="20" fontId="7" fillId="33" borderId="0" xfId="52" applyNumberFormat="1" applyFont="1" applyFill="1">
      <alignment vertical="center"/>
    </xf>
    <xf numFmtId="0" fontId="7" fillId="33" borderId="0" xfId="52" applyFont="1" applyFill="1">
      <alignment vertical="center"/>
    </xf>
    <xf numFmtId="0" fontId="7" fillId="33" borderId="0" xfId="52" applyFont="1" applyFill="1" applyAlignment="1">
      <alignment horizontal="centerContinuous" vertical="center"/>
    </xf>
    <xf numFmtId="0" fontId="35" fillId="33" borderId="0" xfId="52" applyFont="1" applyFill="1" applyAlignment="1">
      <alignment horizontal="centerContinuous" vertical="center"/>
    </xf>
    <xf numFmtId="0" fontId="38" fillId="33" borderId="0" xfId="52" applyFont="1" applyFill="1">
      <alignment vertical="center"/>
    </xf>
    <xf numFmtId="0" fontId="7" fillId="0" borderId="0" xfId="52" quotePrefix="1" applyFont="1" applyAlignment="1">
      <alignment horizontal="center" vertical="center"/>
    </xf>
    <xf numFmtId="0" fontId="38" fillId="0" borderId="0" xfId="52" applyFont="1" applyAlignment="1">
      <alignment horizontal="center" vertical="center"/>
    </xf>
    <xf numFmtId="0" fontId="39" fillId="0" borderId="0" xfId="52" applyFont="1" applyAlignment="1">
      <alignment horizontal="left" vertical="center"/>
    </xf>
    <xf numFmtId="0" fontId="39" fillId="0" borderId="0" xfId="52" applyFont="1">
      <alignment vertical="center"/>
    </xf>
    <xf numFmtId="0" fontId="38" fillId="33" borderId="0" xfId="52" applyFont="1" applyFill="1" applyAlignment="1">
      <alignment horizontal="center" vertical="center"/>
    </xf>
    <xf numFmtId="0" fontId="38" fillId="33" borderId="0" xfId="52" applyFont="1" applyFill="1" applyAlignment="1">
      <alignment horizontal="right" vertical="center"/>
    </xf>
    <xf numFmtId="0" fontId="39" fillId="33" borderId="0" xfId="52" applyFont="1" applyFill="1" applyAlignment="1">
      <alignment horizontal="right" vertical="center"/>
    </xf>
    <xf numFmtId="0" fontId="39" fillId="0" borderId="0" xfId="52" applyFont="1" applyAlignment="1">
      <alignment horizontal="right" vertical="center"/>
    </xf>
    <xf numFmtId="0" fontId="38" fillId="0" borderId="0" xfId="52" applyFont="1" applyAlignment="1">
      <alignment horizontal="left" vertical="center"/>
    </xf>
    <xf numFmtId="0" fontId="7" fillId="0" borderId="0" xfId="52" applyFont="1" applyAlignment="1">
      <alignment horizontal="left" vertical="center"/>
    </xf>
    <xf numFmtId="0" fontId="35" fillId="0" borderId="0" xfId="52" applyFont="1" applyAlignment="1">
      <alignment vertical="center" shrinkToFit="1"/>
    </xf>
    <xf numFmtId="181" fontId="7" fillId="34" borderId="96" xfId="52" applyNumberFormat="1" applyFont="1" applyFill="1" applyBorder="1" applyAlignment="1" applyProtection="1">
      <alignment horizontal="center" vertical="center" shrinkToFit="1"/>
      <protection locked="0"/>
    </xf>
    <xf numFmtId="181" fontId="7" fillId="34" borderId="2" xfId="52" applyNumberFormat="1" applyFont="1" applyFill="1" applyBorder="1" applyAlignment="1" applyProtection="1">
      <alignment horizontal="center" vertical="center" shrinkToFit="1"/>
      <protection locked="0"/>
    </xf>
    <xf numFmtId="181" fontId="7" fillId="34" borderId="97" xfId="52" applyNumberFormat="1" applyFont="1" applyFill="1" applyBorder="1" applyAlignment="1" applyProtection="1">
      <alignment horizontal="center" vertical="center" shrinkToFit="1"/>
      <protection locked="0"/>
    </xf>
    <xf numFmtId="0" fontId="7" fillId="0" borderId="108" xfId="52" applyFont="1" applyBorder="1">
      <alignment vertical="center"/>
    </xf>
    <xf numFmtId="0" fontId="34" fillId="0" borderId="0" xfId="52" applyFont="1" applyProtection="1">
      <alignment vertical="center"/>
      <protection locked="0"/>
    </xf>
    <xf numFmtId="0" fontId="34" fillId="0" borderId="0" xfId="52" applyFont="1" applyAlignment="1" applyProtection="1">
      <alignment horizontal="justify" vertical="center" wrapText="1"/>
      <protection locked="0"/>
    </xf>
    <xf numFmtId="0" fontId="34" fillId="0" borderId="0" xfId="52" applyFont="1" applyAlignment="1" applyProtection="1">
      <alignment vertical="center" wrapText="1"/>
      <protection locked="0"/>
    </xf>
    <xf numFmtId="0" fontId="34" fillId="0" borderId="0" xfId="52" applyFont="1" applyAlignment="1" applyProtection="1">
      <alignment horizontal="left" vertical="center"/>
      <protection locked="0"/>
    </xf>
    <xf numFmtId="0" fontId="34" fillId="0" borderId="103" xfId="52" applyFont="1" applyBorder="1">
      <alignment vertical="center"/>
    </xf>
    <xf numFmtId="0" fontId="34" fillId="0" borderId="0" xfId="52" applyFont="1" applyAlignment="1" applyProtection="1">
      <alignment horizontal="right" vertical="center"/>
      <protection locked="0"/>
    </xf>
    <xf numFmtId="0" fontId="38" fillId="0" borderId="0" xfId="52" applyFont="1" applyProtection="1">
      <alignment vertical="center"/>
      <protection locked="0"/>
    </xf>
    <xf numFmtId="0" fontId="38" fillId="0" borderId="0" xfId="52" applyFont="1" applyAlignment="1" applyProtection="1">
      <alignment horizontal="right" vertical="center"/>
      <protection locked="0"/>
    </xf>
    <xf numFmtId="0" fontId="7" fillId="0" borderId="0" xfId="52" applyFont="1" applyProtection="1">
      <alignment vertical="center"/>
      <protection locked="0"/>
    </xf>
    <xf numFmtId="0" fontId="1" fillId="33" borderId="0" xfId="52" applyFill="1">
      <alignment vertical="center"/>
    </xf>
    <xf numFmtId="0" fontId="34" fillId="33" borderId="0" xfId="52" applyFont="1" applyFill="1">
      <alignment vertical="center"/>
    </xf>
    <xf numFmtId="0" fontId="34" fillId="33" borderId="0" xfId="52" applyFont="1" applyFill="1" applyAlignment="1">
      <alignment horizontal="left" vertical="center"/>
    </xf>
    <xf numFmtId="0" fontId="34" fillId="33" borderId="0" xfId="52" applyFont="1" applyFill="1" applyAlignment="1">
      <alignment vertical="center" textRotation="90"/>
    </xf>
    <xf numFmtId="0" fontId="40" fillId="33" borderId="0" xfId="52" applyFont="1" applyFill="1" applyAlignment="1">
      <alignment horizontal="left" vertical="center"/>
    </xf>
    <xf numFmtId="0" fontId="40" fillId="0" borderId="0" xfId="52" applyFont="1" applyAlignment="1">
      <alignment horizontal="left" vertical="center"/>
    </xf>
    <xf numFmtId="0" fontId="42" fillId="33" borderId="0" xfId="52" applyFont="1" applyFill="1" applyAlignment="1">
      <alignment horizontal="left" vertical="center"/>
    </xf>
    <xf numFmtId="0" fontId="34" fillId="33" borderId="0" xfId="52" applyFont="1" applyFill="1" applyAlignment="1">
      <alignment horizontal="left" vertical="center" wrapText="1"/>
    </xf>
    <xf numFmtId="0" fontId="34" fillId="33" borderId="0" xfId="52" applyFont="1" applyFill="1" applyAlignment="1">
      <alignment vertical="center" wrapText="1"/>
    </xf>
    <xf numFmtId="0" fontId="42" fillId="33" borderId="0" xfId="52" applyFont="1" applyFill="1">
      <alignment vertical="center"/>
    </xf>
    <xf numFmtId="0" fontId="43" fillId="33" borderId="0" xfId="52" applyFont="1" applyFill="1" applyAlignment="1">
      <alignment vertical="center" shrinkToFit="1"/>
    </xf>
    <xf numFmtId="0" fontId="42" fillId="33" borderId="0" xfId="52" applyFont="1" applyFill="1" applyAlignment="1">
      <alignment vertical="center" shrinkToFit="1"/>
    </xf>
    <xf numFmtId="0" fontId="8" fillId="33" borderId="0" xfId="52" applyFont="1" applyFill="1">
      <alignment vertical="center"/>
    </xf>
    <xf numFmtId="0" fontId="34" fillId="33" borderId="2" xfId="52" applyFont="1" applyFill="1" applyBorder="1" applyAlignment="1">
      <alignment horizontal="left" vertical="center"/>
    </xf>
    <xf numFmtId="0" fontId="34" fillId="33" borderId="2" xfId="52" applyFont="1" applyFill="1" applyBorder="1" applyAlignment="1">
      <alignment horizontal="center" vertical="center"/>
    </xf>
    <xf numFmtId="0" fontId="46" fillId="33" borderId="0" xfId="52" applyFont="1" applyFill="1" applyAlignment="1">
      <alignment horizontal="left" vertical="center"/>
    </xf>
    <xf numFmtId="0" fontId="34" fillId="36" borderId="2" xfId="52" applyFont="1" applyFill="1" applyBorder="1" applyAlignment="1">
      <alignment horizontal="left" vertical="center"/>
    </xf>
    <xf numFmtId="0" fontId="34" fillId="34" borderId="2" xfId="52" applyFont="1" applyFill="1" applyBorder="1" applyAlignment="1">
      <alignment horizontal="left" vertical="center"/>
    </xf>
    <xf numFmtId="0" fontId="39" fillId="33" borderId="0" xfId="52" applyFont="1" applyFill="1" applyAlignment="1">
      <alignment horizontal="left" vertical="center"/>
    </xf>
    <xf numFmtId="0" fontId="47" fillId="33" borderId="0" xfId="52" applyFont="1" applyFill="1">
      <alignment vertical="center"/>
    </xf>
    <xf numFmtId="0" fontId="47" fillId="33" borderId="67" xfId="52" applyFont="1" applyFill="1" applyBorder="1">
      <alignment vertical="center"/>
    </xf>
    <xf numFmtId="0" fontId="47" fillId="33" borderId="68" xfId="52" applyFont="1" applyFill="1" applyBorder="1">
      <alignment vertical="center"/>
    </xf>
    <xf numFmtId="0" fontId="7" fillId="33" borderId="69" xfId="52" applyFont="1" applyFill="1" applyBorder="1">
      <alignment vertical="center"/>
    </xf>
    <xf numFmtId="0" fontId="47" fillId="33" borderId="96" xfId="52" applyFont="1" applyFill="1" applyBorder="1">
      <alignment vertical="center"/>
    </xf>
    <xf numFmtId="0" fontId="47" fillId="33" borderId="2" xfId="52" applyFont="1" applyFill="1" applyBorder="1">
      <alignment vertical="center"/>
    </xf>
    <xf numFmtId="0" fontId="7" fillId="33" borderId="2" xfId="52" applyFont="1" applyFill="1" applyBorder="1">
      <alignment vertical="center"/>
    </xf>
    <xf numFmtId="0" fontId="7" fillId="33" borderId="97" xfId="52" applyFont="1" applyFill="1" applyBorder="1">
      <alignment vertical="center"/>
    </xf>
    <xf numFmtId="0" fontId="7" fillId="33" borderId="6" xfId="52" applyFont="1" applyFill="1" applyBorder="1">
      <alignment vertical="center"/>
    </xf>
    <xf numFmtId="0" fontId="47" fillId="33" borderId="101" xfId="52" applyFont="1" applyFill="1" applyBorder="1">
      <alignment vertical="center"/>
    </xf>
    <xf numFmtId="0" fontId="47" fillId="33" borderId="109" xfId="52" applyFont="1" applyFill="1" applyBorder="1">
      <alignment vertical="center"/>
    </xf>
    <xf numFmtId="0" fontId="7" fillId="33" borderId="102" xfId="52" applyFont="1" applyFill="1" applyBorder="1">
      <alignment vertical="center"/>
    </xf>
    <xf numFmtId="0" fontId="47" fillId="33" borderId="110" xfId="52" applyFont="1" applyFill="1" applyBorder="1" applyAlignment="1">
      <alignment horizontal="center" vertical="center"/>
    </xf>
    <xf numFmtId="0" fontId="47" fillId="33" borderId="111" xfId="52" applyFont="1" applyFill="1" applyBorder="1" applyAlignment="1">
      <alignment horizontal="center" vertical="center"/>
    </xf>
    <xf numFmtId="0" fontId="7" fillId="33" borderId="111" xfId="52" applyFont="1" applyFill="1" applyBorder="1" applyAlignment="1">
      <alignment horizontal="center" vertical="center"/>
    </xf>
    <xf numFmtId="0" fontId="7" fillId="33" borderId="112" xfId="52" applyFont="1" applyFill="1" applyBorder="1" applyAlignment="1">
      <alignment horizontal="center" vertical="center"/>
    </xf>
    <xf numFmtId="0" fontId="7" fillId="33" borderId="113" xfId="52" applyFont="1" applyFill="1" applyBorder="1" applyAlignment="1">
      <alignment horizontal="center" vertical="center"/>
    </xf>
    <xf numFmtId="0" fontId="47" fillId="33" borderId="100" xfId="52" applyFont="1" applyFill="1" applyBorder="1" applyAlignment="1">
      <alignment horizontal="center" vertical="center" shrinkToFit="1"/>
    </xf>
    <xf numFmtId="0" fontId="47" fillId="33" borderId="2" xfId="52" applyFont="1" applyFill="1" applyBorder="1" applyAlignment="1">
      <alignment vertical="center" shrinkToFit="1"/>
    </xf>
    <xf numFmtId="0" fontId="47" fillId="33" borderId="2" xfId="52" applyFont="1" applyFill="1" applyBorder="1" applyAlignment="1">
      <alignment horizontal="center" vertical="center"/>
    </xf>
    <xf numFmtId="0" fontId="48" fillId="0" borderId="0" xfId="54" applyFont="1">
      <alignment vertical="center"/>
    </xf>
    <xf numFmtId="0" fontId="48" fillId="0" borderId="0" xfId="54" applyFont="1" applyAlignment="1">
      <alignment vertical="center" wrapText="1"/>
    </xf>
    <xf numFmtId="0" fontId="48" fillId="0" borderId="0" xfId="54" applyFont="1" applyAlignment="1">
      <alignment horizontal="left" vertical="center"/>
    </xf>
    <xf numFmtId="0" fontId="48" fillId="0" borderId="0" xfId="54" applyFont="1" applyAlignment="1">
      <alignment horizontal="center" vertical="center"/>
    </xf>
    <xf numFmtId="0" fontId="49" fillId="0" borderId="0" xfId="51" applyFont="1">
      <alignment vertical="center"/>
    </xf>
    <xf numFmtId="0" fontId="50" fillId="0" borderId="141" xfId="54" applyFont="1" applyBorder="1" applyAlignment="1">
      <alignment vertical="center" wrapText="1"/>
    </xf>
    <xf numFmtId="0" fontId="50" fillId="0" borderId="120" xfId="54" applyFont="1" applyBorder="1" applyAlignment="1">
      <alignment vertical="center" wrapText="1"/>
    </xf>
    <xf numFmtId="0" fontId="50" fillId="0" borderId="120" xfId="55" applyFont="1" applyBorder="1" applyAlignment="1">
      <alignment vertical="center" wrapText="1"/>
    </xf>
    <xf numFmtId="0" fontId="48" fillId="0" borderId="0" xfId="55" applyFont="1">
      <alignment vertical="center"/>
    </xf>
    <xf numFmtId="0" fontId="48" fillId="0" borderId="0" xfId="51" applyFont="1">
      <alignment vertical="center"/>
    </xf>
    <xf numFmtId="0" fontId="55" fillId="0" borderId="0" xfId="46" applyFont="1">
      <alignment vertical="center"/>
    </xf>
    <xf numFmtId="0" fontId="53" fillId="0" borderId="0" xfId="46" applyFont="1">
      <alignment vertical="center"/>
    </xf>
    <xf numFmtId="0" fontId="56" fillId="0" borderId="0" xfId="46" applyFont="1">
      <alignment vertical="center"/>
    </xf>
    <xf numFmtId="0" fontId="53" fillId="0" borderId="0" xfId="46" applyFont="1" applyAlignment="1">
      <alignment horizontal="center" vertical="center" textRotation="255"/>
    </xf>
    <xf numFmtId="0" fontId="53" fillId="0" borderId="72" xfId="46" applyFont="1" applyBorder="1">
      <alignment vertical="center"/>
    </xf>
    <xf numFmtId="0" fontId="53" fillId="0" borderId="144" xfId="46" applyFont="1" applyBorder="1">
      <alignment vertical="center"/>
    </xf>
    <xf numFmtId="0" fontId="53" fillId="0" borderId="5" xfId="46" applyFont="1" applyBorder="1">
      <alignment vertical="center"/>
    </xf>
    <xf numFmtId="0" fontId="56" fillId="0" borderId="5" xfId="46" applyFont="1" applyBorder="1">
      <alignment vertical="center"/>
    </xf>
    <xf numFmtId="0" fontId="55" fillId="0" borderId="87" xfId="46" applyFont="1" applyBorder="1" applyAlignment="1">
      <alignment horizontal="center" vertical="center"/>
    </xf>
    <xf numFmtId="0" fontId="53" fillId="0" borderId="4" xfId="46" applyFont="1" applyBorder="1">
      <alignment vertical="center"/>
    </xf>
    <xf numFmtId="0" fontId="53" fillId="0" borderId="3" xfId="46" applyFont="1" applyBorder="1">
      <alignment vertical="center"/>
    </xf>
    <xf numFmtId="0" fontId="53" fillId="0" borderId="100" xfId="46" applyFont="1" applyBorder="1">
      <alignment vertical="center"/>
    </xf>
    <xf numFmtId="0" fontId="53" fillId="0" borderId="27" xfId="46" applyFont="1" applyBorder="1">
      <alignment vertical="center"/>
    </xf>
    <xf numFmtId="0" fontId="53" fillId="0" borderId="15" xfId="46" applyFont="1" applyBorder="1">
      <alignment vertical="center"/>
    </xf>
    <xf numFmtId="0" fontId="53" fillId="0" borderId="145" xfId="46" applyFont="1" applyBorder="1">
      <alignment vertical="center"/>
    </xf>
    <xf numFmtId="0" fontId="53" fillId="0" borderId="146" xfId="46" applyFont="1" applyBorder="1">
      <alignment vertical="center"/>
    </xf>
    <xf numFmtId="0" fontId="56" fillId="0" borderId="147" xfId="46" applyFont="1" applyBorder="1">
      <alignment vertical="center"/>
    </xf>
    <xf numFmtId="0" fontId="52" fillId="0" borderId="110" xfId="46" applyFont="1" applyBorder="1">
      <alignment vertical="center"/>
    </xf>
    <xf numFmtId="0" fontId="53" fillId="0" borderId="113" xfId="46" applyFont="1" applyBorder="1">
      <alignment vertical="center"/>
    </xf>
    <xf numFmtId="0" fontId="53" fillId="0" borderId="6" xfId="46" applyFont="1" applyBorder="1">
      <alignment vertical="center"/>
    </xf>
    <xf numFmtId="0" fontId="53" fillId="0" borderId="2" xfId="46" applyFont="1" applyBorder="1">
      <alignment vertical="center"/>
    </xf>
    <xf numFmtId="0" fontId="53" fillId="0" borderId="8" xfId="46" applyFont="1" applyBorder="1">
      <alignment vertical="center"/>
    </xf>
    <xf numFmtId="0" fontId="53" fillId="0" borderId="7" xfId="46" applyFont="1" applyBorder="1">
      <alignment vertical="center"/>
    </xf>
    <xf numFmtId="0" fontId="56" fillId="0" borderId="3" xfId="46" applyFont="1" applyBorder="1">
      <alignment vertical="center"/>
    </xf>
    <xf numFmtId="0" fontId="56" fillId="0" borderId="6" xfId="46" applyFont="1" applyBorder="1">
      <alignment vertical="center"/>
    </xf>
    <xf numFmtId="0" fontId="53" fillId="0" borderId="93" xfId="46" applyFont="1" applyBorder="1">
      <alignment vertical="center"/>
    </xf>
    <xf numFmtId="0" fontId="53" fillId="0" borderId="25" xfId="46" applyFont="1" applyBorder="1">
      <alignment vertical="center"/>
    </xf>
    <xf numFmtId="0" fontId="53" fillId="0" borderId="2" xfId="46" applyFont="1" applyBorder="1" applyAlignment="1">
      <alignment horizontal="center" vertical="center"/>
    </xf>
    <xf numFmtId="0" fontId="53" fillId="0" borderId="16" xfId="46" applyFont="1" applyBorder="1">
      <alignment vertical="center"/>
    </xf>
    <xf numFmtId="0" fontId="53" fillId="0" borderId="1" xfId="46" applyFont="1" applyBorder="1">
      <alignment vertical="center"/>
    </xf>
    <xf numFmtId="0" fontId="54" fillId="0" borderId="0" xfId="46" applyFont="1">
      <alignment vertical="center"/>
    </xf>
    <xf numFmtId="0" fontId="6" fillId="0" borderId="0" xfId="46" applyAlignment="1">
      <alignment horizontal="left" vertical="center"/>
    </xf>
    <xf numFmtId="182" fontId="55" fillId="0" borderId="4" xfId="46" applyNumberFormat="1" applyFont="1" applyBorder="1">
      <alignment vertical="center"/>
    </xf>
    <xf numFmtId="0" fontId="6" fillId="0" borderId="0" xfId="46">
      <alignment vertical="center"/>
    </xf>
    <xf numFmtId="0" fontId="6" fillId="0" borderId="100" xfId="46" applyBorder="1">
      <alignment vertical="center"/>
    </xf>
    <xf numFmtId="0" fontId="6" fillId="0" borderId="4" xfId="46" applyBorder="1">
      <alignment vertical="center"/>
    </xf>
    <xf numFmtId="0" fontId="6" fillId="0" borderId="7" xfId="46" applyBorder="1">
      <alignment vertical="center"/>
    </xf>
    <xf numFmtId="0" fontId="6" fillId="0" borderId="6" xfId="46" applyBorder="1">
      <alignment vertical="center"/>
    </xf>
    <xf numFmtId="0" fontId="6" fillId="0" borderId="27" xfId="46" applyBorder="1">
      <alignment vertical="center"/>
    </xf>
    <xf numFmtId="0" fontId="6" fillId="0" borderId="5" xfId="46" applyBorder="1">
      <alignment vertical="center"/>
    </xf>
    <xf numFmtId="0" fontId="6" fillId="0" borderId="15" xfId="46" applyBorder="1">
      <alignment vertical="center"/>
    </xf>
    <xf numFmtId="0" fontId="57" fillId="0" borderId="16" xfId="46" applyFont="1" applyBorder="1">
      <alignment vertical="center"/>
    </xf>
    <xf numFmtId="0" fontId="6" fillId="0" borderId="145" xfId="46" applyBorder="1">
      <alignment vertical="center"/>
    </xf>
    <xf numFmtId="0" fontId="6" fillId="0" borderId="146" xfId="46" applyBorder="1">
      <alignment vertical="center"/>
    </xf>
    <xf numFmtId="0" fontId="58" fillId="0" borderId="147" xfId="46" applyFont="1" applyBorder="1">
      <alignment vertical="center"/>
    </xf>
    <xf numFmtId="0" fontId="57" fillId="0" borderId="147" xfId="46" applyFont="1" applyBorder="1">
      <alignment vertical="center"/>
    </xf>
    <xf numFmtId="0" fontId="6" fillId="0" borderId="63" xfId="46" applyBorder="1">
      <alignment vertical="center"/>
    </xf>
    <xf numFmtId="0" fontId="58" fillId="0" borderId="60" xfId="46" applyFont="1" applyBorder="1">
      <alignment vertical="center"/>
    </xf>
    <xf numFmtId="0" fontId="6" fillId="0" borderId="62" xfId="46" applyBorder="1">
      <alignment vertical="center"/>
    </xf>
    <xf numFmtId="0" fontId="6" fillId="0" borderId="61" xfId="46" applyBorder="1">
      <alignment vertical="center"/>
    </xf>
    <xf numFmtId="0" fontId="57" fillId="0" borderId="60" xfId="46" applyFont="1" applyBorder="1">
      <alignment vertical="center"/>
    </xf>
    <xf numFmtId="0" fontId="29" fillId="0" borderId="110" xfId="46" applyFont="1" applyBorder="1">
      <alignment vertical="center"/>
    </xf>
    <xf numFmtId="0" fontId="6" fillId="0" borderId="113" xfId="46" applyBorder="1">
      <alignment vertical="center"/>
    </xf>
    <xf numFmtId="0" fontId="58" fillId="0" borderId="3" xfId="46" applyFont="1" applyBorder="1">
      <alignment vertical="center"/>
    </xf>
    <xf numFmtId="0" fontId="58" fillId="0" borderId="25" xfId="46" applyFont="1" applyBorder="1">
      <alignment vertical="center"/>
    </xf>
    <xf numFmtId="0" fontId="57" fillId="0" borderId="8" xfId="46" applyFont="1" applyBorder="1" applyAlignment="1">
      <alignment vertical="center" wrapText="1"/>
    </xf>
    <xf numFmtId="0" fontId="58" fillId="0" borderId="148" xfId="46" applyFont="1" applyBorder="1">
      <alignment vertical="center"/>
    </xf>
    <xf numFmtId="0" fontId="58" fillId="0" borderId="16" xfId="46" applyFont="1" applyBorder="1">
      <alignment vertical="center"/>
    </xf>
    <xf numFmtId="0" fontId="58" fillId="0" borderId="29" xfId="46" applyFont="1" applyBorder="1">
      <alignment vertical="center"/>
    </xf>
    <xf numFmtId="0" fontId="56" fillId="0" borderId="86" xfId="46" applyFont="1" applyBorder="1" applyAlignment="1">
      <alignment vertical="center" wrapText="1"/>
    </xf>
    <xf numFmtId="0" fontId="29" fillId="0" borderId="0" xfId="46" applyFont="1">
      <alignment vertical="center"/>
    </xf>
    <xf numFmtId="0" fontId="58" fillId="0" borderId="110" xfId="46" applyFont="1" applyBorder="1">
      <alignment vertical="center"/>
    </xf>
    <xf numFmtId="0" fontId="58" fillId="0" borderId="111" xfId="46" applyFont="1" applyBorder="1">
      <alignment vertical="center"/>
    </xf>
    <xf numFmtId="0" fontId="58" fillId="0" borderId="149" xfId="46" applyFont="1" applyBorder="1">
      <alignment vertical="center"/>
    </xf>
    <xf numFmtId="0" fontId="6" fillId="0" borderId="111" xfId="46" applyBorder="1">
      <alignment vertical="center"/>
    </xf>
    <xf numFmtId="0" fontId="57" fillId="0" borderId="149" xfId="46" applyFont="1" applyBorder="1">
      <alignment vertical="center"/>
    </xf>
    <xf numFmtId="0" fontId="58" fillId="0" borderId="28" xfId="46" applyFont="1" applyBorder="1">
      <alignment vertical="center"/>
    </xf>
    <xf numFmtId="0" fontId="58" fillId="0" borderId="27" xfId="46" applyFont="1" applyBorder="1">
      <alignment vertical="center"/>
    </xf>
    <xf numFmtId="0" fontId="6" fillId="0" borderId="25" xfId="46" applyBorder="1">
      <alignment vertical="center"/>
    </xf>
    <xf numFmtId="0" fontId="57" fillId="0" borderId="25" xfId="46" applyFont="1" applyBorder="1">
      <alignment vertical="center"/>
    </xf>
    <xf numFmtId="0" fontId="29" fillId="0" borderId="17" xfId="46" applyFont="1" applyBorder="1">
      <alignment vertical="center"/>
    </xf>
    <xf numFmtId="0" fontId="59" fillId="0" borderId="29" xfId="46" applyFont="1" applyBorder="1">
      <alignment vertical="center"/>
    </xf>
    <xf numFmtId="0" fontId="58" fillId="0" borderId="15" xfId="46" applyFont="1" applyBorder="1">
      <alignment vertical="center"/>
    </xf>
    <xf numFmtId="0" fontId="6" fillId="0" borderId="29" xfId="46" applyBorder="1">
      <alignment vertical="center"/>
    </xf>
    <xf numFmtId="0" fontId="56" fillId="0" borderId="29" xfId="46" applyFont="1" applyBorder="1">
      <alignment vertical="center"/>
    </xf>
    <xf numFmtId="0" fontId="6" fillId="0" borderId="2" xfId="46" applyBorder="1" applyAlignment="1">
      <alignment horizontal="center" vertical="center"/>
    </xf>
    <xf numFmtId="0" fontId="6" fillId="0" borderId="7" xfId="46" applyBorder="1" applyAlignment="1">
      <alignment vertical="distributed" textRotation="255" indent="1"/>
    </xf>
    <xf numFmtId="0" fontId="55" fillId="0" borderId="7" xfId="46" applyFont="1" applyBorder="1">
      <alignment vertical="center"/>
    </xf>
    <xf numFmtId="0" fontId="57" fillId="0" borderId="5" xfId="46" applyFont="1" applyBorder="1">
      <alignment vertical="center"/>
    </xf>
    <xf numFmtId="0" fontId="57" fillId="0" borderId="146" xfId="46" applyFont="1" applyBorder="1">
      <alignment vertical="center"/>
    </xf>
    <xf numFmtId="0" fontId="57" fillId="0" borderId="61" xfId="46" applyFont="1" applyBorder="1">
      <alignment vertical="center"/>
    </xf>
    <xf numFmtId="0" fontId="57" fillId="0" borderId="2" xfId="46" applyFont="1" applyBorder="1" applyAlignment="1">
      <alignment vertical="center" wrapText="1"/>
    </xf>
    <xf numFmtId="0" fontId="57" fillId="0" borderId="7" xfId="46" applyFont="1" applyBorder="1" applyAlignment="1">
      <alignment vertical="center" wrapText="1"/>
    </xf>
    <xf numFmtId="0" fontId="56" fillId="0" borderId="5" xfId="46" applyFont="1" applyBorder="1" applyAlignment="1">
      <alignment vertical="center" wrapText="1"/>
    </xf>
    <xf numFmtId="0" fontId="57" fillId="0" borderId="111" xfId="46" applyFont="1" applyBorder="1">
      <alignment vertical="center"/>
    </xf>
    <xf numFmtId="0" fontId="57" fillId="0" borderId="1" xfId="46" applyFont="1" applyBorder="1">
      <alignment vertical="center"/>
    </xf>
    <xf numFmtId="0" fontId="56" fillId="0" borderId="15" xfId="46" applyFont="1" applyBorder="1">
      <alignment vertical="center"/>
    </xf>
    <xf numFmtId="0" fontId="56" fillId="0" borderId="29" xfId="46" applyFont="1" applyBorder="1" applyAlignment="1">
      <alignment vertical="center" wrapText="1"/>
    </xf>
    <xf numFmtId="0" fontId="59" fillId="0" borderId="0" xfId="46" applyFont="1">
      <alignment vertical="center"/>
    </xf>
    <xf numFmtId="0" fontId="6" fillId="0" borderId="152" xfId="46" applyBorder="1">
      <alignment vertical="center"/>
    </xf>
    <xf numFmtId="0" fontId="6" fillId="0" borderId="150" xfId="46" applyBorder="1">
      <alignment vertical="center"/>
    </xf>
    <xf numFmtId="0" fontId="6" fillId="0" borderId="151" xfId="46" applyBorder="1" applyAlignment="1">
      <alignment horizontal="left" vertical="center"/>
    </xf>
    <xf numFmtId="0" fontId="30" fillId="0" borderId="149" xfId="46" applyFont="1" applyBorder="1">
      <alignment vertical="center"/>
    </xf>
    <xf numFmtId="0" fontId="6" fillId="0" borderId="151" xfId="46" applyBorder="1">
      <alignment vertical="center"/>
    </xf>
    <xf numFmtId="0" fontId="6" fillId="0" borderId="0" xfId="46" applyAlignment="1">
      <alignment horizontal="left" vertical="center" wrapText="1"/>
    </xf>
    <xf numFmtId="0" fontId="6" fillId="0" borderId="0" xfId="51" applyFont="1">
      <alignment vertical="center"/>
    </xf>
    <xf numFmtId="0" fontId="60" fillId="0" borderId="0" xfId="51" applyFont="1">
      <alignment vertical="center"/>
    </xf>
    <xf numFmtId="0" fontId="33" fillId="0" borderId="0" xfId="51" applyFont="1">
      <alignment vertical="center"/>
    </xf>
    <xf numFmtId="0" fontId="60" fillId="0" borderId="0" xfId="56" applyFont="1">
      <alignment vertical="center"/>
    </xf>
    <xf numFmtId="0" fontId="6" fillId="0" borderId="0" xfId="51" applyFont="1" applyAlignment="1">
      <alignment horizontal="center" vertical="center"/>
    </xf>
    <xf numFmtId="0" fontId="6" fillId="0" borderId="153" xfId="56" applyFont="1" applyBorder="1" applyAlignment="1">
      <alignment vertical="center" wrapText="1"/>
    </xf>
    <xf numFmtId="0" fontId="6" fillId="0" borderId="8" xfId="56" applyFont="1" applyBorder="1" applyAlignment="1">
      <alignment vertical="center" wrapText="1"/>
    </xf>
    <xf numFmtId="0" fontId="6" fillId="0" borderId="8" xfId="56" applyFont="1" applyBorder="1">
      <alignment vertical="center"/>
    </xf>
    <xf numFmtId="0" fontId="6" fillId="0" borderId="0" xfId="56" applyFont="1" applyAlignment="1">
      <alignment vertical="center" wrapText="1"/>
    </xf>
    <xf numFmtId="0" fontId="6" fillId="0" borderId="0" xfId="56" applyFont="1">
      <alignment vertical="center"/>
    </xf>
    <xf numFmtId="0" fontId="6" fillId="0" borderId="24" xfId="56" applyFont="1" applyBorder="1" applyAlignment="1">
      <alignment vertical="center" wrapText="1"/>
    </xf>
    <xf numFmtId="0" fontId="6" fillId="0" borderId="24" xfId="56" applyFont="1" applyBorder="1">
      <alignment vertical="center"/>
    </xf>
    <xf numFmtId="0" fontId="6" fillId="0" borderId="0" xfId="56" applyFont="1" applyAlignment="1">
      <alignment horizontal="center" vertical="center"/>
    </xf>
    <xf numFmtId="0" fontId="6" fillId="0" borderId="0" xfId="57">
      <alignment vertical="center"/>
    </xf>
    <xf numFmtId="0" fontId="6" fillId="0" borderId="0" xfId="51" applyFont="1" applyAlignment="1">
      <alignment horizontal="right" vertical="center"/>
    </xf>
    <xf numFmtId="0" fontId="57" fillId="0" borderId="0" xfId="51" applyFont="1" applyAlignment="1">
      <alignment horizontal="right" vertical="center"/>
    </xf>
    <xf numFmtId="0" fontId="29" fillId="0" borderId="0" xfId="0" applyFont="1" applyAlignment="1">
      <alignment horizontal="right" vertical="center"/>
    </xf>
    <xf numFmtId="0" fontId="29" fillId="0" borderId="2" xfId="0" applyFont="1" applyBorder="1" applyAlignment="1">
      <alignment wrapText="1"/>
    </xf>
    <xf numFmtId="0" fontId="29" fillId="0" borderId="29" xfId="0" applyFont="1" applyBorder="1"/>
    <xf numFmtId="0" fontId="48" fillId="0" borderId="136" xfId="55" applyFont="1" applyBorder="1" applyAlignment="1">
      <alignment horizontal="center" vertical="center"/>
    </xf>
    <xf numFmtId="0" fontId="48" fillId="0" borderId="139" xfId="55" applyFont="1" applyBorder="1" applyAlignment="1">
      <alignment horizontal="center" vertical="center"/>
    </xf>
    <xf numFmtId="0" fontId="48" fillId="0" borderId="115" xfId="54" applyFont="1" applyBorder="1">
      <alignment vertical="center"/>
    </xf>
    <xf numFmtId="0" fontId="48" fillId="0" borderId="136" xfId="54" applyFont="1" applyBorder="1" applyAlignment="1">
      <alignment horizontal="center" vertical="center" wrapText="1"/>
    </xf>
    <xf numFmtId="0" fontId="48" fillId="0" borderId="139" xfId="54" applyFont="1" applyBorder="1" applyAlignment="1">
      <alignment horizontal="center" vertical="center"/>
    </xf>
    <xf numFmtId="0" fontId="48" fillId="0" borderId="143" xfId="54" applyFont="1" applyBorder="1" applyAlignment="1">
      <alignment horizontal="center" vertical="center"/>
    </xf>
    <xf numFmtId="0" fontId="48" fillId="0" borderId="138" xfId="54" applyFont="1" applyBorder="1" applyAlignment="1">
      <alignment horizontal="center" vertical="center" wrapText="1"/>
    </xf>
    <xf numFmtId="0" fontId="50" fillId="0" borderId="119" xfId="54" applyFont="1" applyBorder="1" applyAlignment="1">
      <alignment vertical="center" wrapText="1"/>
    </xf>
    <xf numFmtId="0" fontId="50" fillId="0" borderId="28" xfId="54" applyFont="1" applyBorder="1" applyAlignment="1">
      <alignment vertical="center" wrapText="1"/>
    </xf>
    <xf numFmtId="0" fontId="48" fillId="0" borderId="163" xfId="54" applyFont="1" applyBorder="1" applyAlignment="1">
      <alignment horizontal="center" vertical="center" wrapText="1"/>
    </xf>
    <xf numFmtId="0" fontId="48" fillId="0" borderId="114" xfId="54" applyFont="1" applyBorder="1">
      <alignment vertical="center"/>
    </xf>
    <xf numFmtId="0" fontId="50" fillId="0" borderId="29" xfId="54" applyFont="1" applyBorder="1" applyAlignment="1">
      <alignment vertical="center" wrapText="1"/>
    </xf>
    <xf numFmtId="0" fontId="48" fillId="0" borderId="140" xfId="54" applyFont="1" applyBorder="1" applyAlignment="1">
      <alignment horizontal="left" vertical="center" wrapText="1"/>
    </xf>
    <xf numFmtId="0" fontId="50" fillId="0" borderId="135" xfId="54" applyFont="1" applyBorder="1" applyAlignment="1">
      <alignment horizontal="left" vertical="center" wrapText="1"/>
    </xf>
    <xf numFmtId="0" fontId="3" fillId="33" borderId="34" xfId="0" applyFont="1" applyFill="1" applyBorder="1" applyAlignment="1">
      <alignment horizontal="left" vertical="center"/>
    </xf>
    <xf numFmtId="0" fontId="0" fillId="33" borderId="4" xfId="0" applyFill="1" applyBorder="1" applyAlignment="1">
      <alignment horizontal="center" vertical="center"/>
    </xf>
    <xf numFmtId="0" fontId="3" fillId="33" borderId="27" xfId="0" applyFont="1" applyFill="1" applyBorder="1" applyAlignment="1">
      <alignment horizontal="center" vertical="center"/>
    </xf>
    <xf numFmtId="0" fontId="3" fillId="33" borderId="1" xfId="0" applyFont="1" applyFill="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3" fillId="33" borderId="5" xfId="0" applyFont="1" applyFill="1" applyBorder="1" applyAlignment="1">
      <alignment vertical="center" wrapText="1"/>
    </xf>
    <xf numFmtId="0" fontId="0" fillId="33" borderId="5" xfId="0" applyFill="1" applyBorder="1" applyAlignment="1">
      <alignment horizontal="center" vertical="center"/>
    </xf>
    <xf numFmtId="0" fontId="3" fillId="33" borderId="3" xfId="0" applyFont="1" applyFill="1" applyBorder="1" applyAlignment="1">
      <alignment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center" vertical="center" wrapText="1"/>
    </xf>
    <xf numFmtId="0" fontId="3" fillId="33" borderId="1" xfId="0" applyFont="1" applyFill="1" applyBorder="1" applyAlignment="1">
      <alignment vertical="center"/>
    </xf>
    <xf numFmtId="0" fontId="0" fillId="33" borderId="3" xfId="0" applyFill="1" applyBorder="1" applyAlignment="1">
      <alignment horizontal="center" vertical="center"/>
    </xf>
    <xf numFmtId="0" fontId="0" fillId="33" borderId="4" xfId="0" applyFill="1" applyBorder="1" applyAlignment="1">
      <alignment vertical="center"/>
    </xf>
    <xf numFmtId="0" fontId="0" fillId="33" borderId="1" xfId="0" applyFill="1" applyBorder="1" applyAlignment="1">
      <alignment vertical="center"/>
    </xf>
    <xf numFmtId="0" fontId="3" fillId="33" borderId="1" xfId="0" applyFont="1" applyFill="1" applyBorder="1" applyAlignment="1">
      <alignment vertical="top"/>
    </xf>
    <xf numFmtId="0" fontId="0" fillId="33" borderId="172" xfId="0" applyFill="1" applyBorder="1" applyAlignment="1">
      <alignment horizontal="center" vertical="center"/>
    </xf>
    <xf numFmtId="0" fontId="3" fillId="33" borderId="17" xfId="0" applyFont="1" applyFill="1" applyBorder="1" applyAlignment="1">
      <alignment vertical="top"/>
    </xf>
    <xf numFmtId="0" fontId="0" fillId="33" borderId="12" xfId="0" applyFill="1" applyBorder="1" applyAlignment="1">
      <alignment horizontal="center"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0" fillId="0" borderId="0" xfId="0" applyAlignment="1">
      <alignment horizontal="left" vertical="center"/>
    </xf>
    <xf numFmtId="0" fontId="9" fillId="0" borderId="0" xfId="0" applyFont="1" applyAlignment="1">
      <alignment horizontal="left" vertical="center"/>
    </xf>
    <xf numFmtId="0" fontId="3" fillId="33" borderId="27" xfId="0" applyFont="1" applyFill="1" applyBorder="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0" borderId="30"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4" xfId="0" applyFont="1" applyBorder="1" applyAlignment="1">
      <alignment vertical="center" wrapText="1"/>
    </xf>
    <xf numFmtId="0" fontId="3" fillId="0" borderId="0" xfId="0" applyFont="1" applyAlignment="1">
      <alignment vertical="center" wrapText="1"/>
    </xf>
    <xf numFmtId="0" fontId="3" fillId="0" borderId="27" xfId="0" applyFont="1" applyBorder="1"/>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3" fillId="0" borderId="17" xfId="0" applyFont="1" applyBorder="1" applyAlignment="1">
      <alignment horizontal="center" vertical="center" textRotation="255" shrinkToFit="1"/>
    </xf>
    <xf numFmtId="0" fontId="3" fillId="0" borderId="16" xfId="0" applyFont="1" applyBorder="1"/>
    <xf numFmtId="0" fontId="48" fillId="0" borderId="142" xfId="54" applyFont="1" applyBorder="1" applyAlignment="1">
      <alignment vertical="center" wrapText="1"/>
    </xf>
    <xf numFmtId="0" fontId="48" fillId="0" borderId="121" xfId="54" applyFont="1" applyBorder="1" applyAlignment="1">
      <alignment horizontal="center" vertical="center" wrapText="1"/>
    </xf>
    <xf numFmtId="0" fontId="50" fillId="37" borderId="3" xfId="55" applyFont="1" applyFill="1" applyBorder="1" applyAlignment="1">
      <alignment horizontal="center" vertical="center" wrapText="1"/>
    </xf>
    <xf numFmtId="0" fontId="48" fillId="37" borderId="25" xfId="55" applyFont="1" applyFill="1" applyBorder="1" applyAlignment="1">
      <alignment horizontal="center" vertical="center" wrapText="1"/>
    </xf>
    <xf numFmtId="0" fontId="48" fillId="0" borderId="174" xfId="55" applyFont="1" applyBorder="1" applyAlignment="1">
      <alignment horizontal="center" vertical="center"/>
    </xf>
    <xf numFmtId="0" fontId="48" fillId="0" borderId="175" xfId="55" applyFont="1" applyBorder="1" applyAlignment="1">
      <alignment horizontal="center" vertical="center"/>
    </xf>
    <xf numFmtId="0" fontId="50" fillId="0" borderId="82" xfId="55" applyFont="1" applyBorder="1" applyAlignment="1">
      <alignment vertical="center" wrapText="1"/>
    </xf>
    <xf numFmtId="0" fontId="63" fillId="0" borderId="178" xfId="55" applyFont="1" applyBorder="1" applyAlignment="1">
      <alignment vertical="center" wrapText="1"/>
    </xf>
    <xf numFmtId="0" fontId="48" fillId="0" borderId="180" xfId="55" applyFont="1" applyBorder="1" applyAlignment="1">
      <alignment horizontal="center" vertical="center"/>
    </xf>
    <xf numFmtId="0" fontId="48" fillId="0" borderId="181" xfId="55" applyFont="1" applyBorder="1" applyAlignment="1">
      <alignment horizontal="center" vertical="center"/>
    </xf>
    <xf numFmtId="0" fontId="50" fillId="0" borderId="183" xfId="55" applyFont="1" applyBorder="1" applyAlignment="1">
      <alignment vertical="center" wrapText="1"/>
    </xf>
    <xf numFmtId="0" fontId="51" fillId="0" borderId="0" xfId="54" applyFont="1" applyAlignment="1">
      <alignment horizontal="center" vertical="center" wrapText="1"/>
    </xf>
    <xf numFmtId="0" fontId="51" fillId="0" borderId="0" xfId="54" applyFont="1" applyAlignment="1">
      <alignment horizontal="center" vertical="center"/>
    </xf>
    <xf numFmtId="0" fontId="48" fillId="37" borderId="3" xfId="55" applyFont="1" applyFill="1" applyBorder="1" applyAlignment="1">
      <alignment horizontal="center" vertical="center"/>
    </xf>
    <xf numFmtId="0" fontId="48" fillId="37" borderId="1" xfId="55" applyFont="1" applyFill="1" applyBorder="1" applyAlignment="1">
      <alignment horizontal="center" vertical="center"/>
    </xf>
    <xf numFmtId="0" fontId="48" fillId="37" borderId="4" xfId="55" applyFont="1" applyFill="1" applyBorder="1" applyAlignment="1">
      <alignment horizontal="center" vertical="center"/>
    </xf>
    <xf numFmtId="0" fontId="48" fillId="0" borderId="104" xfId="55" applyFont="1" applyBorder="1" applyAlignment="1">
      <alignment horizontal="center" vertical="center" wrapText="1"/>
    </xf>
    <xf numFmtId="0" fontId="48" fillId="0" borderId="107" xfId="55" applyFont="1" applyBorder="1" applyAlignment="1">
      <alignment horizontal="center" vertical="center" wrapText="1"/>
    </xf>
    <xf numFmtId="0" fontId="48" fillId="0" borderId="177" xfId="55" applyFont="1" applyBorder="1" applyAlignment="1">
      <alignment horizontal="center" vertical="center" wrapText="1"/>
    </xf>
    <xf numFmtId="0" fontId="48" fillId="0" borderId="27" xfId="55" applyFont="1" applyBorder="1" applyAlignment="1">
      <alignment horizontal="center" vertical="center" wrapText="1"/>
    </xf>
    <xf numFmtId="0" fontId="48" fillId="0" borderId="179" xfId="55" applyFont="1" applyBorder="1" applyAlignment="1">
      <alignment horizontal="center" vertical="center" wrapText="1"/>
    </xf>
    <xf numFmtId="0" fontId="48" fillId="0" borderId="92" xfId="55" applyFont="1" applyBorder="1" applyAlignment="1">
      <alignment horizontal="center" vertical="center" wrapText="1"/>
    </xf>
    <xf numFmtId="0" fontId="48" fillId="0" borderId="176" xfId="55" applyFont="1" applyBorder="1" applyAlignment="1">
      <alignment horizontal="left" vertical="center"/>
    </xf>
    <xf numFmtId="0" fontId="48" fillId="0" borderId="174" xfId="55" applyFont="1" applyBorder="1" applyAlignment="1">
      <alignment horizontal="left" vertical="center"/>
    </xf>
    <xf numFmtId="0" fontId="48" fillId="0" borderId="182" xfId="0" applyFont="1" applyBorder="1" applyAlignment="1">
      <alignment horizontal="left" vertical="center"/>
    </xf>
    <xf numFmtId="0" fontId="48" fillId="0" borderId="180" xfId="55" applyFont="1" applyBorder="1" applyAlignment="1">
      <alignment horizontal="left" vertical="center"/>
    </xf>
    <xf numFmtId="0" fontId="48" fillId="0" borderId="138" xfId="55" applyFont="1" applyBorder="1" applyAlignment="1">
      <alignment horizontal="left" vertical="center" wrapText="1"/>
    </xf>
    <xf numFmtId="0" fontId="48" fillId="0" borderId="142" xfId="55" applyFont="1" applyBorder="1" applyAlignment="1">
      <alignment horizontal="left" vertical="center" wrapText="1"/>
    </xf>
    <xf numFmtId="0" fontId="48" fillId="0" borderId="27" xfId="51" applyFont="1" applyBorder="1" applyAlignment="1">
      <alignment horizontal="left" vertical="center" wrapText="1"/>
    </xf>
    <xf numFmtId="0" fontId="48" fillId="0" borderId="15" xfId="51" applyFont="1" applyBorder="1" applyAlignment="1">
      <alignment horizontal="left" vertical="center" wrapText="1"/>
    </xf>
    <xf numFmtId="0" fontId="48" fillId="0" borderId="119" xfId="51" applyFont="1" applyBorder="1" applyAlignment="1">
      <alignment horizontal="center" vertical="center" wrapText="1"/>
    </xf>
    <xf numFmtId="0" fontId="48" fillId="0" borderId="28" xfId="51" applyFont="1" applyBorder="1" applyAlignment="1">
      <alignment horizontal="center" vertical="center" wrapText="1"/>
    </xf>
    <xf numFmtId="0" fontId="48" fillId="0" borderId="29" xfId="51" applyFont="1" applyBorder="1" applyAlignment="1">
      <alignment horizontal="center" vertical="center" wrapText="1"/>
    </xf>
    <xf numFmtId="0" fontId="48" fillId="0" borderId="138" xfId="54" applyFont="1" applyBorder="1" applyAlignment="1">
      <alignment horizontal="left" vertical="center" wrapText="1"/>
    </xf>
    <xf numFmtId="0" fontId="48" fillId="0" borderId="142" xfId="54" applyFont="1" applyBorder="1" applyAlignment="1">
      <alignment horizontal="left" vertical="center" wrapText="1"/>
    </xf>
    <xf numFmtId="0" fontId="48" fillId="0" borderId="137" xfId="54" applyFont="1" applyBorder="1" applyAlignment="1">
      <alignment horizontal="left" vertical="center" wrapText="1"/>
    </xf>
    <xf numFmtId="0" fontId="48" fillId="0" borderId="136" xfId="54" applyFont="1" applyBorder="1" applyAlignment="1">
      <alignment horizontal="left" vertical="center" wrapText="1"/>
    </xf>
    <xf numFmtId="0" fontId="48" fillId="0" borderId="118" xfId="54" applyFont="1" applyBorder="1" applyAlignment="1">
      <alignment horizontal="center" vertical="center"/>
    </xf>
    <xf numFmtId="0" fontId="48" fillId="0" borderId="17" xfId="54" applyFont="1" applyBorder="1" applyAlignment="1">
      <alignment horizontal="center" vertical="center"/>
    </xf>
    <xf numFmtId="0" fontId="48" fillId="0" borderId="16" xfId="54" applyFont="1" applyBorder="1" applyAlignment="1">
      <alignment horizontal="center" vertical="center"/>
    </xf>
    <xf numFmtId="0" fontId="48" fillId="0" borderId="117" xfId="54" applyFont="1" applyBorder="1" applyAlignment="1">
      <alignment horizontal="left" vertical="center" wrapText="1"/>
    </xf>
    <xf numFmtId="0" fontId="48" fillId="0" borderId="116" xfId="54" applyFont="1" applyBorder="1" applyAlignment="1">
      <alignment horizontal="left" vertical="center" wrapText="1"/>
    </xf>
    <xf numFmtId="0" fontId="48" fillId="0" borderId="0" xfId="54" applyFont="1" applyAlignment="1">
      <alignment horizontal="left" vertical="center" wrapText="1"/>
    </xf>
    <xf numFmtId="0" fontId="48" fillId="0" borderId="27" xfId="54" applyFont="1" applyBorder="1" applyAlignment="1">
      <alignment horizontal="left" vertical="center" wrapText="1"/>
    </xf>
    <xf numFmtId="0" fontId="48" fillId="0" borderId="5" xfId="54" applyFont="1" applyBorder="1" applyAlignment="1">
      <alignment horizontal="left" vertical="center" wrapText="1"/>
    </xf>
    <xf numFmtId="0" fontId="48" fillId="0" borderId="15" xfId="54" applyFont="1" applyBorder="1" applyAlignment="1">
      <alignment horizontal="left" vertical="center" wrapText="1"/>
    </xf>
    <xf numFmtId="0" fontId="48" fillId="0" borderId="135" xfId="54" applyFont="1" applyBorder="1" applyAlignment="1">
      <alignment horizontal="left" vertical="center" wrapText="1"/>
    </xf>
    <xf numFmtId="0" fontId="48" fillId="0" borderId="130" xfId="54" applyFont="1" applyBorder="1" applyAlignment="1">
      <alignment horizontal="left" vertical="center" wrapText="1"/>
    </xf>
    <xf numFmtId="0" fontId="48" fillId="0" borderId="125" xfId="54" applyFont="1" applyBorder="1" applyAlignment="1">
      <alignment horizontal="left" vertical="center" wrapText="1"/>
    </xf>
    <xf numFmtId="0" fontId="48" fillId="0" borderId="119" xfId="54" applyFont="1" applyBorder="1" applyAlignment="1">
      <alignment horizontal="center" vertical="center" wrapText="1"/>
    </xf>
    <xf numFmtId="0" fontId="48" fillId="0" borderId="28" xfId="54" applyFont="1" applyBorder="1" applyAlignment="1">
      <alignment horizontal="center" vertical="center" wrapText="1"/>
    </xf>
    <xf numFmtId="0" fontId="48" fillId="0" borderId="120" xfId="54" applyFont="1" applyBorder="1" applyAlignment="1">
      <alignment horizontal="center" vertical="center" wrapText="1"/>
    </xf>
    <xf numFmtId="0" fontId="48" fillId="0" borderId="123" xfId="54" applyFont="1" applyBorder="1" applyAlignment="1">
      <alignment horizontal="center" vertical="center"/>
    </xf>
    <xf numFmtId="0" fontId="48" fillId="0" borderId="122" xfId="54" applyFont="1" applyBorder="1" applyAlignment="1">
      <alignment horizontal="center" vertical="center"/>
    </xf>
    <xf numFmtId="0" fontId="48" fillId="0" borderId="121" xfId="54" applyFont="1" applyBorder="1" applyAlignment="1">
      <alignment horizontal="center" vertical="center"/>
    </xf>
    <xf numFmtId="0" fontId="48" fillId="0" borderId="134" xfId="54" applyFont="1" applyBorder="1" applyAlignment="1">
      <alignment horizontal="center" vertical="center" wrapText="1"/>
    </xf>
    <xf numFmtId="0" fontId="48" fillId="0" borderId="129" xfId="54" applyFont="1" applyBorder="1" applyAlignment="1">
      <alignment horizontal="center" vertical="center" wrapText="1"/>
    </xf>
    <xf numFmtId="0" fontId="48" fillId="0" borderId="124" xfId="54" applyFont="1" applyBorder="1" applyAlignment="1">
      <alignment horizontal="center" vertical="center" wrapText="1"/>
    </xf>
    <xf numFmtId="0" fontId="48" fillId="0" borderId="133" xfId="54" applyFont="1" applyBorder="1" applyAlignment="1">
      <alignment horizontal="center" vertical="center"/>
    </xf>
    <xf numFmtId="0" fontId="48" fillId="0" borderId="132" xfId="54" applyFont="1" applyBorder="1" applyAlignment="1">
      <alignment horizontal="center" vertical="center"/>
    </xf>
    <xf numFmtId="0" fontId="48" fillId="0" borderId="131" xfId="54" applyFont="1" applyBorder="1" applyAlignment="1">
      <alignment horizontal="center" vertical="center"/>
    </xf>
    <xf numFmtId="0" fontId="48" fillId="0" borderId="128" xfId="54" applyFont="1" applyBorder="1" applyAlignment="1">
      <alignment horizontal="center" vertical="center"/>
    </xf>
    <xf numFmtId="0" fontId="48" fillId="0" borderId="127" xfId="54" applyFont="1" applyBorder="1" applyAlignment="1">
      <alignment horizontal="center" vertical="center"/>
    </xf>
    <xf numFmtId="0" fontId="48" fillId="0" borderId="126" xfId="54" applyFont="1" applyBorder="1" applyAlignment="1">
      <alignment horizontal="center" vertical="center"/>
    </xf>
    <xf numFmtId="0" fontId="48" fillId="0" borderId="163" xfId="54" applyFont="1" applyBorder="1" applyAlignment="1">
      <alignment horizontal="center" vertical="center"/>
    </xf>
    <xf numFmtId="0" fontId="6" fillId="0" borderId="164" xfId="0" applyFont="1" applyBorder="1" applyAlignment="1">
      <alignment vertical="center"/>
    </xf>
    <xf numFmtId="0" fontId="6" fillId="0" borderId="165" xfId="0" applyFont="1" applyBorder="1" applyAlignment="1">
      <alignment vertical="center"/>
    </xf>
    <xf numFmtId="0" fontId="3" fillId="0" borderId="0" xfId="0" applyFont="1" applyAlignment="1">
      <alignment horizontal="center" vertical="center"/>
    </xf>
    <xf numFmtId="0" fontId="3" fillId="0" borderId="0" xfId="0" applyFont="1" applyAlignment="1">
      <alignment horizontal="center"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69" xfId="0" applyFont="1" applyBorder="1" applyAlignment="1">
      <alignment horizontal="left" vertical="center"/>
    </xf>
    <xf numFmtId="0" fontId="3" fillId="0" borderId="170" xfId="0" applyFont="1" applyBorder="1" applyAlignment="1">
      <alignment horizontal="left" vertical="center"/>
    </xf>
    <xf numFmtId="0" fontId="3" fillId="0" borderId="30" xfId="0" applyFont="1" applyBorder="1" applyAlignment="1">
      <alignment horizontal="left" vertical="center"/>
    </xf>
    <xf numFmtId="0" fontId="3" fillId="0" borderId="33"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8"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71"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center" wrapTex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4" fillId="0" borderId="7" xfId="0" applyFont="1" applyBorder="1" applyAlignment="1">
      <alignment horizontal="left" vertical="center" wrapTex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31" xfId="0" applyFont="1" applyBorder="1" applyAlignment="1">
      <alignment horizontal="center" wrapTex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7" xfId="0" applyFont="1" applyBorder="1" applyAlignment="1">
      <alignment horizontal="left" vertical="center" shrinkToFit="1"/>
    </xf>
    <xf numFmtId="0" fontId="0" fillId="0" borderId="7" xfId="0" applyBorder="1" applyAlignment="1">
      <alignment horizontal="left" vertical="center" shrinkToFit="1"/>
    </xf>
    <xf numFmtId="0" fontId="3" fillId="0" borderId="7" xfId="0" applyFont="1" applyBorder="1" applyAlignment="1">
      <alignment horizontal="left" vertical="top" shrinkToFit="1"/>
    </xf>
    <xf numFmtId="0" fontId="0" fillId="0" borderId="7" xfId="0" applyBorder="1" applyAlignment="1">
      <alignment horizontal="left" vertical="top" shrinkToFit="1"/>
    </xf>
    <xf numFmtId="0" fontId="3"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3" fillId="0" borderId="23" xfId="0" applyFont="1" applyBorder="1" applyAlignment="1">
      <alignment horizontal="left" vertical="top" shrinkToFit="1"/>
    </xf>
    <xf numFmtId="0" fontId="3" fillId="0" borderId="173" xfId="0" applyFont="1" applyBorder="1" applyAlignment="1">
      <alignment horizontal="left" vertical="top" shrinkToFit="1"/>
    </xf>
    <xf numFmtId="0" fontId="0" fillId="0" borderId="173" xfId="0" applyBorder="1" applyAlignment="1">
      <alignment shrinkToFi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2" xfId="0" applyFont="1" applyBorder="1" applyAlignment="1">
      <alignment horizontal="left" wrapText="1"/>
    </xf>
    <xf numFmtId="0" fontId="3" fillId="0" borderId="29" xfId="0" applyFont="1" applyBorder="1" applyAlignment="1">
      <alignment horizontal="left"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33" borderId="41" xfId="0" applyFont="1" applyFill="1" applyBorder="1" applyAlignment="1">
      <alignment horizontal="left" vertical="center" wrapText="1"/>
    </xf>
    <xf numFmtId="0" fontId="3" fillId="33" borderId="32" xfId="0" applyFont="1" applyFill="1" applyBorder="1" applyAlignment="1">
      <alignment horizontal="left" vertical="center" wrapText="1"/>
    </xf>
    <xf numFmtId="0" fontId="3" fillId="33" borderId="172" xfId="0" applyFont="1" applyFill="1" applyBorder="1" applyAlignment="1">
      <alignment horizontal="center" vertical="center" wrapText="1"/>
    </xf>
    <xf numFmtId="0" fontId="3" fillId="33" borderId="34" xfId="0" applyFont="1" applyFill="1" applyBorder="1" applyAlignment="1">
      <alignment horizontal="left" vertical="center"/>
    </xf>
    <xf numFmtId="0" fontId="3" fillId="33" borderId="34" xfId="0" applyFont="1" applyFill="1" applyBorder="1" applyAlignment="1">
      <alignment horizontal="center" vertical="center" wrapText="1"/>
    </xf>
    <xf numFmtId="0" fontId="3" fillId="33" borderId="37"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7"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25"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0" fillId="33" borderId="3" xfId="0" applyFill="1" applyBorder="1" applyAlignment="1">
      <alignment horizontal="center" vertical="center"/>
    </xf>
    <xf numFmtId="0" fontId="0" fillId="33" borderId="17" xfId="0" applyFill="1" applyBorder="1" applyAlignment="1">
      <alignment horizontal="center" vertical="center"/>
    </xf>
    <xf numFmtId="0" fontId="3" fillId="33" borderId="4" xfId="0" applyFont="1" applyFill="1" applyBorder="1" applyAlignment="1">
      <alignment horizontal="left" vertical="center"/>
    </xf>
    <xf numFmtId="0" fontId="3" fillId="33" borderId="0" xfId="0" applyFont="1" applyFill="1" applyAlignment="1">
      <alignment horizontal="left" vertical="center"/>
    </xf>
    <xf numFmtId="0" fontId="0" fillId="33" borderId="4" xfId="0" applyFill="1" applyBorder="1" applyAlignment="1">
      <alignment horizontal="center" vertical="center"/>
    </xf>
    <xf numFmtId="0" fontId="0" fillId="33" borderId="0" xfId="0" applyFill="1" applyAlignment="1">
      <alignment horizontal="center" vertical="center"/>
    </xf>
    <xf numFmtId="0" fontId="3" fillId="33" borderId="45" xfId="0" applyFont="1" applyFill="1" applyBorder="1" applyAlignment="1">
      <alignment horizontal="center" vertical="center"/>
    </xf>
    <xf numFmtId="0" fontId="3" fillId="33" borderId="46"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2" xfId="0" applyFont="1" applyFill="1" applyBorder="1" applyAlignment="1">
      <alignment horizontal="center" vertical="center"/>
    </xf>
    <xf numFmtId="0" fontId="3" fillId="33" borderId="43" xfId="0" applyFont="1" applyFill="1" applyBorder="1" applyAlignment="1">
      <alignment horizontal="center" vertical="center"/>
    </xf>
    <xf numFmtId="0" fontId="3" fillId="33" borderId="44" xfId="0" applyFont="1" applyFill="1" applyBorder="1" applyAlignment="1">
      <alignment horizontal="center" vertical="center"/>
    </xf>
    <xf numFmtId="0" fontId="3" fillId="33" borderId="166" xfId="0" applyFont="1" applyFill="1" applyBorder="1" applyAlignment="1">
      <alignment horizontal="center" vertical="center"/>
    </xf>
    <xf numFmtId="0" fontId="3" fillId="33" borderId="167" xfId="0" applyFont="1" applyFill="1" applyBorder="1" applyAlignment="1">
      <alignment horizontal="center" vertical="center"/>
    </xf>
    <xf numFmtId="0" fontId="3" fillId="33" borderId="168" xfId="0" applyFont="1" applyFill="1" applyBorder="1" applyAlignment="1">
      <alignment horizontal="center" vertical="center"/>
    </xf>
    <xf numFmtId="0" fontId="7" fillId="33" borderId="0" xfId="0" applyFont="1" applyFill="1" applyAlignment="1">
      <alignment horizontal="center" vertical="center" wrapText="1"/>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0" borderId="0" xfId="0" applyFont="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53" fillId="0" borderId="25" xfId="46" applyFont="1" applyBorder="1" applyAlignment="1">
      <alignment horizontal="center" vertical="center" textRotation="255" shrinkToFit="1"/>
    </xf>
    <xf numFmtId="0" fontId="53" fillId="0" borderId="28" xfId="46" applyFont="1" applyBorder="1" applyAlignment="1">
      <alignment horizontal="center" vertical="center" textRotation="255" shrinkToFit="1"/>
    </xf>
    <xf numFmtId="0" fontId="53" fillId="0" borderId="29" xfId="46" applyFont="1" applyBorder="1" applyAlignment="1">
      <alignment horizontal="center" vertical="center" textRotation="255" shrinkToFit="1"/>
    </xf>
    <xf numFmtId="0" fontId="53" fillId="0" borderId="0" xfId="46" applyFont="1">
      <alignment vertical="center"/>
    </xf>
    <xf numFmtId="0" fontId="53" fillId="0" borderId="25" xfId="46" applyFont="1" applyBorder="1" applyAlignment="1">
      <alignment horizontal="center" vertical="center"/>
    </xf>
    <xf numFmtId="0" fontId="53" fillId="0" borderId="29" xfId="46" applyFont="1" applyBorder="1" applyAlignment="1">
      <alignment horizontal="center" vertical="center"/>
    </xf>
    <xf numFmtId="0" fontId="53" fillId="0" borderId="25" xfId="46" applyFont="1" applyBorder="1" applyAlignment="1">
      <alignment horizontal="center" vertical="center" textRotation="255"/>
    </xf>
    <xf numFmtId="0" fontId="53" fillId="0" borderId="28" xfId="46" applyFont="1" applyBorder="1" applyAlignment="1">
      <alignment horizontal="center" vertical="center" textRotation="255"/>
    </xf>
    <xf numFmtId="0" fontId="53" fillId="0" borderId="29" xfId="46" applyFont="1" applyBorder="1" applyAlignment="1">
      <alignment horizontal="center" vertical="center" textRotation="255"/>
    </xf>
    <xf numFmtId="0" fontId="54" fillId="0" borderId="6" xfId="46" applyFont="1" applyBorder="1" applyAlignment="1">
      <alignment horizontal="left" vertical="center"/>
    </xf>
    <xf numFmtId="0" fontId="54" fillId="0" borderId="7" xfId="46" applyFont="1" applyBorder="1" applyAlignment="1">
      <alignment horizontal="left" vertical="center"/>
    </xf>
    <xf numFmtId="0" fontId="54" fillId="0" borderId="8" xfId="46" applyFont="1" applyBorder="1" applyAlignment="1">
      <alignment horizontal="left" vertical="center"/>
    </xf>
    <xf numFmtId="0" fontId="6" fillId="0" borderId="2" xfId="46" applyBorder="1" applyAlignment="1">
      <alignment horizontal="left" vertical="center"/>
    </xf>
    <xf numFmtId="0" fontId="6" fillId="0" borderId="2" xfId="46" applyBorder="1" applyAlignment="1">
      <alignment horizontal="center" vertical="distributed" textRotation="255" indent="1"/>
    </xf>
    <xf numFmtId="0" fontId="6" fillId="0" borderId="29" xfId="46" applyBorder="1" applyAlignment="1">
      <alignment horizontal="left" vertical="center"/>
    </xf>
    <xf numFmtId="0" fontId="55" fillId="0" borderId="2" xfId="46" applyFont="1" applyBorder="1" applyAlignment="1">
      <alignment horizontal="center" vertical="center" textRotation="255"/>
    </xf>
    <xf numFmtId="0" fontId="57" fillId="0" borderId="7" xfId="46" applyFont="1" applyBorder="1" applyAlignment="1">
      <alignment horizontal="left" vertical="center" wrapText="1"/>
    </xf>
    <xf numFmtId="0" fontId="57" fillId="0" borderId="8" xfId="46" applyFont="1" applyBorder="1" applyAlignment="1">
      <alignment horizontal="left" vertical="center" wrapText="1"/>
    </xf>
    <xf numFmtId="0" fontId="30" fillId="0" borderId="0" xfId="46" applyFont="1" applyAlignment="1">
      <alignment vertical="center" wrapText="1"/>
    </xf>
    <xf numFmtId="0" fontId="6" fillId="0" borderId="3" xfId="46" applyBorder="1" applyAlignment="1">
      <alignment horizontal="left" vertical="center" wrapText="1"/>
    </xf>
    <xf numFmtId="0" fontId="6" fillId="0" borderId="4" xfId="46" applyBorder="1" applyAlignment="1">
      <alignment horizontal="left" vertical="center" wrapText="1"/>
    </xf>
    <xf numFmtId="0" fontId="6" fillId="0" borderId="1" xfId="46" applyBorder="1" applyAlignment="1">
      <alignment horizontal="left" vertical="center" wrapText="1"/>
    </xf>
    <xf numFmtId="0" fontId="6" fillId="0" borderId="17" xfId="46" applyBorder="1" applyAlignment="1">
      <alignment horizontal="left" vertical="center" wrapText="1"/>
    </xf>
    <xf numFmtId="0" fontId="6" fillId="0" borderId="0" xfId="46" applyAlignment="1">
      <alignment horizontal="left" vertical="center" wrapText="1"/>
    </xf>
    <xf numFmtId="0" fontId="6" fillId="0" borderId="27" xfId="46" applyBorder="1" applyAlignment="1">
      <alignment horizontal="left" vertical="center" wrapText="1"/>
    </xf>
    <xf numFmtId="0" fontId="6" fillId="0" borderId="16" xfId="46" applyBorder="1" applyAlignment="1">
      <alignment horizontal="left" vertical="center" wrapText="1"/>
    </xf>
    <xf numFmtId="0" fontId="6" fillId="0" borderId="5" xfId="46" applyBorder="1" applyAlignment="1">
      <alignment horizontal="left" vertical="center" wrapText="1"/>
    </xf>
    <xf numFmtId="0" fontId="6" fillId="0" borderId="15" xfId="46" applyBorder="1" applyAlignment="1">
      <alignment horizontal="left" vertical="center" wrapText="1"/>
    </xf>
    <xf numFmtId="0" fontId="57" fillId="0" borderId="150" xfId="46" applyFont="1" applyBorder="1" applyAlignment="1">
      <alignment horizontal="left" vertical="center"/>
    </xf>
    <xf numFmtId="0" fontId="6" fillId="0" borderId="3" xfId="46" applyBorder="1" applyAlignment="1">
      <alignment horizontal="center" vertical="distributed" textRotation="255" indent="1"/>
    </xf>
    <xf numFmtId="0" fontId="6" fillId="0" borderId="17" xfId="46" applyBorder="1" applyAlignment="1">
      <alignment horizontal="center" vertical="distributed" textRotation="255" indent="1"/>
    </xf>
    <xf numFmtId="0" fontId="6" fillId="0" borderId="16" xfId="46" applyBorder="1" applyAlignment="1">
      <alignment horizontal="center" vertical="distributed" textRotation="255" indent="1"/>
    </xf>
    <xf numFmtId="0" fontId="30" fillId="0" borderId="0" xfId="46" applyFont="1" applyAlignment="1">
      <alignment horizontal="center" vertical="center" wrapText="1"/>
    </xf>
    <xf numFmtId="0" fontId="6" fillId="0" borderId="150" xfId="46" applyBorder="1" applyAlignment="1">
      <alignment horizontal="center" vertical="center"/>
    </xf>
    <xf numFmtId="0" fontId="6" fillId="0" borderId="152" xfId="46" applyBorder="1" applyAlignment="1">
      <alignment horizontal="center" vertical="center"/>
    </xf>
    <xf numFmtId="0" fontId="57" fillId="0" borderId="151" xfId="46" applyFont="1" applyBorder="1" applyAlignment="1">
      <alignment horizontal="left" vertical="center"/>
    </xf>
    <xf numFmtId="0" fontId="57" fillId="0" borderId="149" xfId="46" applyFont="1" applyBorder="1" applyAlignment="1">
      <alignment horizontal="left" vertical="center"/>
    </xf>
    <xf numFmtId="0" fontId="56" fillId="0" borderId="85" xfId="46" applyFont="1" applyBorder="1" applyAlignment="1">
      <alignment horizontal="left" vertical="center" wrapText="1"/>
    </xf>
    <xf numFmtId="0" fontId="56" fillId="0" borderId="80" xfId="46" applyFont="1" applyBorder="1" applyAlignment="1">
      <alignment horizontal="left" vertical="center" wrapText="1"/>
    </xf>
    <xf numFmtId="0" fontId="56" fillId="0" borderId="86" xfId="46" applyFont="1" applyBorder="1" applyAlignment="1">
      <alignment horizontal="left" vertical="center" wrapText="1"/>
    </xf>
    <xf numFmtId="0" fontId="57" fillId="0" borderId="6" xfId="46" applyFont="1" applyBorder="1" applyAlignment="1">
      <alignment horizontal="left" vertical="center" wrapText="1"/>
    </xf>
    <xf numFmtId="0" fontId="55" fillId="0" borderId="25" xfId="46" applyFont="1" applyBorder="1" applyAlignment="1">
      <alignment horizontal="center" vertical="center" textRotation="255"/>
    </xf>
    <xf numFmtId="0" fontId="6" fillId="0" borderId="6" xfId="46" applyBorder="1" applyAlignment="1">
      <alignment horizontal="center" vertical="distributed" textRotation="255" indent="1"/>
    </xf>
    <xf numFmtId="0" fontId="6" fillId="0" borderId="25" xfId="46" applyBorder="1" applyAlignment="1">
      <alignment horizontal="center" vertical="distributed" textRotation="255" indent="1"/>
    </xf>
    <xf numFmtId="0" fontId="56" fillId="0" borderId="29" xfId="46" applyFont="1" applyBorder="1" applyAlignment="1">
      <alignment horizontal="left" vertical="center" wrapText="1"/>
    </xf>
    <xf numFmtId="0" fontId="6" fillId="0" borderId="0" xfId="56" applyFont="1" applyAlignment="1">
      <alignment horizontal="center" vertical="center"/>
    </xf>
    <xf numFmtId="0" fontId="6" fillId="0" borderId="6" xfId="56" applyFont="1" applyBorder="1" applyAlignment="1">
      <alignment horizontal="center" vertical="center" wrapText="1"/>
    </xf>
    <xf numFmtId="0" fontId="6" fillId="0" borderId="7" xfId="56" applyFont="1" applyBorder="1" applyAlignment="1">
      <alignment horizontal="center" vertical="center" wrapText="1"/>
    </xf>
    <xf numFmtId="0" fontId="6" fillId="0" borderId="6" xfId="56" quotePrefix="1" applyFont="1" applyBorder="1" applyAlignment="1">
      <alignment horizontal="center" vertical="center"/>
    </xf>
    <xf numFmtId="0" fontId="6" fillId="0" borderId="7" xfId="56" applyFont="1" applyBorder="1" applyAlignment="1">
      <alignment horizontal="center" vertical="center"/>
    </xf>
    <xf numFmtId="0" fontId="6" fillId="0" borderId="21" xfId="56" applyFont="1" applyBorder="1" applyAlignment="1">
      <alignment horizontal="center" vertical="center" wrapText="1"/>
    </xf>
    <xf numFmtId="0" fontId="6" fillId="0" borderId="23" xfId="56" applyFont="1" applyBorder="1" applyAlignment="1">
      <alignment horizontal="center" vertical="center" wrapText="1"/>
    </xf>
    <xf numFmtId="0" fontId="6" fillId="0" borderId="162" xfId="56" applyFont="1" applyBorder="1" applyAlignment="1">
      <alignment horizontal="center" vertical="center" wrapText="1"/>
    </xf>
    <xf numFmtId="0" fontId="6" fillId="0" borderId="161" xfId="56" applyFont="1" applyBorder="1" applyAlignment="1">
      <alignment horizontal="center" vertical="center" wrapText="1"/>
    </xf>
    <xf numFmtId="0" fontId="6" fillId="0" borderId="160" xfId="56" applyFont="1" applyBorder="1" applyAlignment="1">
      <alignment horizontal="center" vertical="center" wrapText="1"/>
    </xf>
    <xf numFmtId="0" fontId="57" fillId="0" borderId="2" xfId="57" applyFont="1" applyBorder="1" applyAlignment="1">
      <alignment horizontal="center" vertical="center"/>
    </xf>
    <xf numFmtId="0" fontId="32" fillId="0" borderId="2" xfId="51" applyBorder="1" applyAlignment="1">
      <alignment horizontal="center" vertical="center"/>
    </xf>
    <xf numFmtId="0" fontId="6" fillId="0" borderId="21" xfId="56" quotePrefix="1" applyFont="1" applyBorder="1" applyAlignment="1">
      <alignment horizontal="center" vertical="center"/>
    </xf>
    <xf numFmtId="0" fontId="6" fillId="0" borderId="23" xfId="56" applyFont="1" applyBorder="1" applyAlignment="1">
      <alignment horizontal="center" vertical="center"/>
    </xf>
    <xf numFmtId="0" fontId="6" fillId="0" borderId="155" xfId="56" applyFont="1" applyBorder="1" applyAlignment="1">
      <alignment horizontal="center" vertical="center" wrapText="1"/>
    </xf>
    <xf numFmtId="0" fontId="6" fillId="0" borderId="154" xfId="56" applyFont="1" applyBorder="1" applyAlignment="1">
      <alignment horizontal="center" vertical="center" wrapText="1"/>
    </xf>
    <xf numFmtId="0" fontId="6" fillId="0" borderId="158" xfId="56" applyFont="1" applyBorder="1" applyAlignment="1">
      <alignment horizontal="center" vertical="center" wrapText="1"/>
    </xf>
    <xf numFmtId="0" fontId="6" fillId="0" borderId="157" xfId="56" applyFont="1" applyBorder="1" applyAlignment="1">
      <alignment horizontal="center" vertical="center" wrapText="1"/>
    </xf>
    <xf numFmtId="0" fontId="6" fillId="0" borderId="156" xfId="56" applyFont="1" applyBorder="1" applyAlignment="1">
      <alignment horizontal="center" vertical="center" wrapText="1"/>
    </xf>
    <xf numFmtId="0" fontId="6" fillId="0" borderId="159" xfId="56" applyFont="1" applyBorder="1" applyAlignment="1">
      <alignment horizontal="center" vertical="center" wrapText="1"/>
    </xf>
    <xf numFmtId="0" fontId="33" fillId="0" borderId="0" xfId="51" applyFont="1" applyAlignment="1">
      <alignment horizontal="left" vertical="center" wrapText="1"/>
    </xf>
    <xf numFmtId="0" fontId="34" fillId="35" borderId="74" xfId="52" applyFont="1" applyFill="1" applyBorder="1" applyAlignment="1" applyProtection="1">
      <alignment horizontal="center" vertical="center" wrapText="1"/>
      <protection locked="0"/>
    </xf>
    <xf numFmtId="0" fontId="34" fillId="35" borderId="8" xfId="52" applyFont="1" applyFill="1" applyBorder="1" applyAlignment="1" applyProtection="1">
      <alignment horizontal="center" vertical="center" wrapText="1"/>
      <protection locked="0"/>
    </xf>
    <xf numFmtId="0" fontId="7" fillId="35" borderId="6" xfId="52" applyFont="1" applyFill="1" applyBorder="1" applyAlignment="1" applyProtection="1">
      <alignment horizontal="center" vertical="center" wrapText="1"/>
      <protection locked="0"/>
    </xf>
    <xf numFmtId="0" fontId="7" fillId="35" borderId="8" xfId="52" applyFont="1" applyFill="1" applyBorder="1" applyAlignment="1" applyProtection="1">
      <alignment horizontal="center" vertical="center" wrapText="1"/>
      <protection locked="0"/>
    </xf>
    <xf numFmtId="0" fontId="7" fillId="35" borderId="6" xfId="52" applyFont="1" applyFill="1" applyBorder="1" applyAlignment="1" applyProtection="1">
      <alignment horizontal="center" vertical="center" shrinkToFit="1"/>
      <protection locked="0"/>
    </xf>
    <xf numFmtId="0" fontId="7" fillId="35" borderId="7" xfId="52" applyFont="1" applyFill="1" applyBorder="1" applyAlignment="1" applyProtection="1">
      <alignment horizontal="center" vertical="center" shrinkToFit="1"/>
      <protection locked="0"/>
    </xf>
    <xf numFmtId="0" fontId="7" fillId="35" borderId="8" xfId="52" applyFont="1" applyFill="1" applyBorder="1" applyAlignment="1" applyProtection="1">
      <alignment horizontal="center" vertical="center" shrinkToFit="1"/>
      <protection locked="0"/>
    </xf>
    <xf numFmtId="0" fontId="7" fillId="34" borderId="74" xfId="52" applyFont="1" applyFill="1" applyBorder="1" applyAlignment="1" applyProtection="1">
      <alignment horizontal="left" vertical="center" wrapText="1"/>
      <protection locked="0"/>
    </xf>
    <xf numFmtId="0" fontId="7" fillId="34" borderId="7" xfId="52" applyFont="1" applyFill="1" applyBorder="1" applyAlignment="1" applyProtection="1">
      <alignment horizontal="left" vertical="center" wrapText="1"/>
      <protection locked="0"/>
    </xf>
    <xf numFmtId="0" fontId="7" fillId="34" borderId="73" xfId="52" applyFont="1" applyFill="1" applyBorder="1" applyAlignment="1" applyProtection="1">
      <alignment horizontal="left" vertical="center" wrapText="1"/>
      <protection locked="0"/>
    </xf>
    <xf numFmtId="0" fontId="7" fillId="34" borderId="6" xfId="52" applyFont="1" applyFill="1" applyBorder="1" applyAlignment="1" applyProtection="1">
      <alignment horizontal="center" vertical="center" wrapText="1"/>
      <protection locked="0"/>
    </xf>
    <xf numFmtId="0" fontId="7" fillId="34" borderId="7" xfId="52" applyFont="1" applyFill="1" applyBorder="1" applyAlignment="1" applyProtection="1">
      <alignment horizontal="center" vertical="center" wrapText="1"/>
      <protection locked="0"/>
    </xf>
    <xf numFmtId="0" fontId="7" fillId="34" borderId="73" xfId="52" applyFont="1" applyFill="1" applyBorder="1" applyAlignment="1" applyProtection="1">
      <alignment horizontal="center" vertical="center" wrapText="1"/>
      <protection locked="0"/>
    </xf>
    <xf numFmtId="181" fontId="38" fillId="33" borderId="74" xfId="53" applyNumberFormat="1" applyFont="1" applyFill="1" applyBorder="1" applyAlignment="1" applyProtection="1">
      <alignment horizontal="center" vertical="center" wrapText="1"/>
    </xf>
    <xf numFmtId="181" fontId="38" fillId="33" borderId="73" xfId="53" applyNumberFormat="1" applyFont="1" applyFill="1" applyBorder="1" applyAlignment="1" applyProtection="1">
      <alignment horizontal="center" vertical="center" wrapText="1"/>
    </xf>
    <xf numFmtId="0" fontId="34" fillId="35" borderId="66" xfId="52" applyFont="1" applyFill="1" applyBorder="1" applyAlignment="1" applyProtection="1">
      <alignment horizontal="center" vertical="center" wrapText="1"/>
      <protection locked="0"/>
    </xf>
    <xf numFmtId="0" fontId="34" fillId="35" borderId="71" xfId="52" applyFont="1" applyFill="1" applyBorder="1" applyAlignment="1" applyProtection="1">
      <alignment horizontal="center" vertical="center" wrapText="1"/>
      <protection locked="0"/>
    </xf>
    <xf numFmtId="0" fontId="7" fillId="35" borderId="70" xfId="52" applyFont="1" applyFill="1" applyBorder="1" applyAlignment="1" applyProtection="1">
      <alignment horizontal="center" vertical="center" wrapText="1"/>
      <protection locked="0"/>
    </xf>
    <xf numFmtId="0" fontId="7" fillId="35" borderId="71" xfId="52" applyFont="1" applyFill="1" applyBorder="1" applyAlignment="1" applyProtection="1">
      <alignment horizontal="center" vertical="center" wrapText="1"/>
      <protection locked="0"/>
    </xf>
    <xf numFmtId="0" fontId="7" fillId="35" borderId="70" xfId="52" applyFont="1" applyFill="1" applyBorder="1" applyAlignment="1" applyProtection="1">
      <alignment horizontal="center" vertical="center" shrinkToFit="1"/>
      <protection locked="0"/>
    </xf>
    <xf numFmtId="0" fontId="7" fillId="35" borderId="65" xfId="52" applyFont="1" applyFill="1" applyBorder="1" applyAlignment="1" applyProtection="1">
      <alignment horizontal="center" vertical="center" shrinkToFit="1"/>
      <protection locked="0"/>
    </xf>
    <xf numFmtId="0" fontId="7" fillId="35" borderId="71" xfId="52" applyFont="1" applyFill="1" applyBorder="1" applyAlignment="1" applyProtection="1">
      <alignment horizontal="center" vertical="center" shrinkToFit="1"/>
      <protection locked="0"/>
    </xf>
    <xf numFmtId="0" fontId="7" fillId="34" borderId="70" xfId="52" applyFont="1" applyFill="1" applyBorder="1" applyAlignment="1" applyProtection="1">
      <alignment horizontal="center" vertical="center" wrapText="1"/>
      <protection locked="0"/>
    </xf>
    <xf numFmtId="0" fontId="7" fillId="34" borderId="65" xfId="52" applyFont="1" applyFill="1" applyBorder="1" applyAlignment="1" applyProtection="1">
      <alignment horizontal="center" vertical="center" wrapText="1"/>
      <protection locked="0"/>
    </xf>
    <xf numFmtId="0" fontId="7" fillId="34" borderId="64" xfId="52" applyFont="1" applyFill="1" applyBorder="1" applyAlignment="1" applyProtection="1">
      <alignment horizontal="center" vertical="center" wrapText="1"/>
      <protection locked="0"/>
    </xf>
    <xf numFmtId="0" fontId="7" fillId="34" borderId="66" xfId="52" applyFont="1" applyFill="1" applyBorder="1" applyAlignment="1" applyProtection="1">
      <alignment horizontal="left" vertical="center" wrapText="1"/>
      <protection locked="0"/>
    </xf>
    <xf numFmtId="0" fontId="7" fillId="34" borderId="65" xfId="52" applyFont="1" applyFill="1" applyBorder="1" applyAlignment="1" applyProtection="1">
      <alignment horizontal="left" vertical="center" wrapText="1"/>
      <protection locked="0"/>
    </xf>
    <xf numFmtId="0" fontId="7" fillId="34" borderId="64" xfId="52" applyFont="1" applyFill="1" applyBorder="1" applyAlignment="1" applyProtection="1">
      <alignment horizontal="left" vertical="center" wrapText="1"/>
      <protection locked="0"/>
    </xf>
    <xf numFmtId="181" fontId="38" fillId="33" borderId="74" xfId="52" applyNumberFormat="1" applyFont="1" applyFill="1" applyBorder="1" applyAlignment="1">
      <alignment horizontal="center" vertical="center" wrapText="1"/>
    </xf>
    <xf numFmtId="181" fontId="38" fillId="33" borderId="73" xfId="52" applyNumberFormat="1" applyFont="1" applyFill="1" applyBorder="1" applyAlignment="1">
      <alignment horizontal="center" vertical="center" wrapText="1"/>
    </xf>
    <xf numFmtId="181" fontId="38" fillId="33" borderId="66" xfId="52" applyNumberFormat="1" applyFont="1" applyFill="1" applyBorder="1" applyAlignment="1">
      <alignment horizontal="center" vertical="center" wrapText="1"/>
    </xf>
    <xf numFmtId="181" fontId="38" fillId="33" borderId="64" xfId="52" applyNumberFormat="1" applyFont="1" applyFill="1" applyBorder="1" applyAlignment="1">
      <alignment horizontal="center" vertical="center" wrapText="1"/>
    </xf>
    <xf numFmtId="181" fontId="38" fillId="33" borderId="66" xfId="53" applyNumberFormat="1" applyFont="1" applyFill="1" applyBorder="1" applyAlignment="1" applyProtection="1">
      <alignment horizontal="center" vertical="center" wrapText="1"/>
    </xf>
    <xf numFmtId="181" fontId="38" fillId="33" borderId="64" xfId="53" applyNumberFormat="1" applyFont="1" applyFill="1" applyBorder="1" applyAlignment="1" applyProtection="1">
      <alignment horizontal="center" vertical="center" wrapText="1"/>
    </xf>
    <xf numFmtId="0" fontId="7" fillId="34" borderId="81" xfId="52" applyFont="1" applyFill="1" applyBorder="1" applyAlignment="1" applyProtection="1">
      <alignment horizontal="left" vertical="center" wrapText="1"/>
      <protection locked="0"/>
    </xf>
    <xf numFmtId="0" fontId="7" fillId="34" borderId="80" xfId="52" applyFont="1" applyFill="1" applyBorder="1" applyAlignment="1" applyProtection="1">
      <alignment horizontal="left" vertical="center" wrapText="1"/>
      <protection locked="0"/>
    </xf>
    <xf numFmtId="0" fontId="7" fillId="34" borderId="79" xfId="52" applyFont="1" applyFill="1" applyBorder="1" applyAlignment="1" applyProtection="1">
      <alignment horizontal="left" vertical="center" wrapText="1"/>
      <protection locked="0"/>
    </xf>
    <xf numFmtId="0" fontId="34" fillId="35" borderId="81" xfId="52" applyFont="1" applyFill="1" applyBorder="1" applyAlignment="1" applyProtection="1">
      <alignment horizontal="center" vertical="center" wrapText="1"/>
      <protection locked="0"/>
    </xf>
    <xf numFmtId="0" fontId="34" fillId="35" borderId="86" xfId="52" applyFont="1" applyFill="1" applyBorder="1" applyAlignment="1" applyProtection="1">
      <alignment horizontal="center" vertical="center" wrapText="1"/>
      <protection locked="0"/>
    </xf>
    <xf numFmtId="0" fontId="7" fillId="35" borderId="85" xfId="52" applyFont="1" applyFill="1" applyBorder="1" applyAlignment="1" applyProtection="1">
      <alignment horizontal="center" vertical="center" wrapText="1"/>
      <protection locked="0"/>
    </xf>
    <xf numFmtId="0" fontId="7" fillId="35" borderId="86" xfId="52" applyFont="1" applyFill="1" applyBorder="1" applyAlignment="1" applyProtection="1">
      <alignment horizontal="center" vertical="center" wrapText="1"/>
      <protection locked="0"/>
    </xf>
    <xf numFmtId="0" fontId="7" fillId="35" borderId="85" xfId="52" applyFont="1" applyFill="1" applyBorder="1" applyAlignment="1" applyProtection="1">
      <alignment horizontal="center" vertical="center" shrinkToFit="1"/>
      <protection locked="0"/>
    </xf>
    <xf numFmtId="0" fontId="7" fillId="35" borderId="80" xfId="52" applyFont="1" applyFill="1" applyBorder="1" applyAlignment="1" applyProtection="1">
      <alignment horizontal="center" vertical="center" shrinkToFit="1"/>
      <protection locked="0"/>
    </xf>
    <xf numFmtId="0" fontId="7" fillId="35" borderId="86" xfId="52" applyFont="1" applyFill="1" applyBorder="1" applyAlignment="1" applyProtection="1">
      <alignment horizontal="center" vertical="center" shrinkToFit="1"/>
      <protection locked="0"/>
    </xf>
    <xf numFmtId="0" fontId="7" fillId="34" borderId="85" xfId="52" applyFont="1" applyFill="1" applyBorder="1" applyAlignment="1" applyProtection="1">
      <alignment horizontal="center" vertical="center" wrapText="1"/>
      <protection locked="0"/>
    </xf>
    <xf numFmtId="0" fontId="7" fillId="34" borderId="80" xfId="52" applyFont="1" applyFill="1" applyBorder="1" applyAlignment="1" applyProtection="1">
      <alignment horizontal="center" vertical="center" wrapText="1"/>
      <protection locked="0"/>
    </xf>
    <xf numFmtId="0" fontId="7" fillId="34" borderId="79" xfId="52" applyFont="1" applyFill="1" applyBorder="1" applyAlignment="1" applyProtection="1">
      <alignment horizontal="center" vertical="center" wrapText="1"/>
      <protection locked="0"/>
    </xf>
    <xf numFmtId="0" fontId="7" fillId="0" borderId="106" xfId="52" applyFont="1" applyBorder="1" applyAlignment="1">
      <alignment horizontal="center" vertical="center" wrapText="1"/>
    </xf>
    <xf numFmtId="0" fontId="7" fillId="0" borderId="103" xfId="52" applyFont="1" applyBorder="1" applyAlignment="1">
      <alignment horizontal="center" vertical="center" wrapText="1"/>
    </xf>
    <xf numFmtId="0" fontId="7" fillId="0" borderId="107" xfId="52" applyFont="1" applyBorder="1" applyAlignment="1">
      <alignment horizontal="center" vertical="center" wrapText="1"/>
    </xf>
    <xf numFmtId="0" fontId="7" fillId="0" borderId="17" xfId="52" applyFont="1" applyBorder="1" applyAlignment="1">
      <alignment horizontal="center" vertical="center" wrapText="1"/>
    </xf>
    <xf numFmtId="0" fontId="7" fillId="0" borderId="0" xfId="52" applyFont="1" applyAlignment="1">
      <alignment horizontal="center" vertical="center" wrapText="1"/>
    </xf>
    <xf numFmtId="0" fontId="7" fillId="0" borderId="27" xfId="52" applyFont="1" applyBorder="1" applyAlignment="1">
      <alignment horizontal="center" vertical="center" wrapText="1"/>
    </xf>
    <xf numFmtId="0" fontId="7" fillId="0" borderId="91" xfId="52" applyFont="1" applyBorder="1" applyAlignment="1">
      <alignment horizontal="center" vertical="center" wrapText="1"/>
    </xf>
    <xf numFmtId="0" fontId="7" fillId="0" borderId="90" xfId="52" applyFont="1" applyBorder="1" applyAlignment="1">
      <alignment horizontal="center" vertical="center" wrapText="1"/>
    </xf>
    <xf numFmtId="0" fontId="7" fillId="0" borderId="92" xfId="52" applyFont="1" applyBorder="1" applyAlignment="1">
      <alignment horizontal="center" vertical="center" wrapText="1"/>
    </xf>
    <xf numFmtId="181" fontId="38" fillId="33" borderId="81" xfId="52" applyNumberFormat="1" applyFont="1" applyFill="1" applyBorder="1" applyAlignment="1">
      <alignment horizontal="center" vertical="center" wrapText="1"/>
    </xf>
    <xf numFmtId="181" fontId="38" fillId="33" borderId="79" xfId="52" applyNumberFormat="1" applyFont="1" applyFill="1" applyBorder="1" applyAlignment="1">
      <alignment horizontal="center" vertical="center" wrapText="1"/>
    </xf>
    <xf numFmtId="181" fontId="38" fillId="33" borderId="81" xfId="53" applyNumberFormat="1" applyFont="1" applyFill="1" applyBorder="1" applyAlignment="1" applyProtection="1">
      <alignment horizontal="center" vertical="center" wrapText="1"/>
    </xf>
    <xf numFmtId="181" fontId="38" fillId="33" borderId="79" xfId="53" applyNumberFormat="1" applyFont="1" applyFill="1" applyBorder="1" applyAlignment="1" applyProtection="1">
      <alignment horizontal="center" vertical="center" wrapText="1"/>
    </xf>
    <xf numFmtId="0" fontId="7" fillId="0" borderId="88" xfId="52" applyFont="1" applyBorder="1" applyAlignment="1">
      <alignment horizontal="center" vertical="center"/>
    </xf>
    <xf numFmtId="0" fontId="7" fillId="0" borderId="99" xfId="52" applyFont="1" applyBorder="1" applyAlignment="1">
      <alignment horizontal="center" vertical="center"/>
    </xf>
    <xf numFmtId="0" fontId="7" fillId="0" borderId="93" xfId="52" applyFont="1" applyBorder="1" applyAlignment="1">
      <alignment horizontal="center" vertical="center"/>
    </xf>
    <xf numFmtId="0" fontId="7" fillId="0" borderId="105" xfId="52" applyFont="1" applyBorder="1" applyAlignment="1">
      <alignment horizontal="center" vertical="center" wrapText="1"/>
    </xf>
    <xf numFmtId="0" fontId="7" fillId="0" borderId="98" xfId="52" applyFont="1" applyBorder="1" applyAlignment="1">
      <alignment horizontal="center" vertical="center" wrapText="1"/>
    </xf>
    <xf numFmtId="0" fontId="7" fillId="0" borderId="89" xfId="52" applyFont="1" applyBorder="1" applyAlignment="1">
      <alignment horizontal="center" vertical="center" wrapText="1"/>
    </xf>
    <xf numFmtId="0" fontId="7" fillId="0" borderId="74" xfId="52" applyFont="1" applyBorder="1" applyAlignment="1">
      <alignment horizontal="center" vertical="center"/>
    </xf>
    <xf numFmtId="0" fontId="7" fillId="0" borderId="7" xfId="52" applyFont="1" applyBorder="1" applyAlignment="1">
      <alignment horizontal="center" vertical="center"/>
    </xf>
    <xf numFmtId="0" fontId="7" fillId="0" borderId="73" xfId="52" applyFont="1" applyBorder="1" applyAlignment="1">
      <alignment horizontal="center" vertical="center"/>
    </xf>
    <xf numFmtId="0" fontId="35" fillId="0" borderId="6" xfId="52" applyFont="1" applyBorder="1" applyAlignment="1">
      <alignment horizontal="center" vertical="center"/>
    </xf>
    <xf numFmtId="0" fontId="35" fillId="0" borderId="8" xfId="52" applyFont="1" applyBorder="1" applyAlignment="1">
      <alignment horizontal="center" vertical="center"/>
    </xf>
    <xf numFmtId="179" fontId="35" fillId="0" borderId="6" xfId="52" applyNumberFormat="1" applyFont="1" applyBorder="1" applyAlignment="1">
      <alignment horizontal="right" vertical="center"/>
    </xf>
    <xf numFmtId="179" fontId="35" fillId="0" borderId="8" xfId="52" applyNumberFormat="1" applyFont="1" applyBorder="1" applyAlignment="1">
      <alignment horizontal="right" vertical="center"/>
    </xf>
    <xf numFmtId="179" fontId="35" fillId="0" borderId="6" xfId="53" applyNumberFormat="1" applyFont="1" applyFill="1" applyBorder="1" applyAlignment="1" applyProtection="1">
      <alignment horizontal="right" vertical="center"/>
    </xf>
    <xf numFmtId="179" fontId="35" fillId="0" borderId="8" xfId="53" applyNumberFormat="1" applyFont="1" applyFill="1" applyBorder="1" applyAlignment="1" applyProtection="1">
      <alignment horizontal="right" vertical="center"/>
    </xf>
    <xf numFmtId="179" fontId="35" fillId="34" borderId="6" xfId="52" applyNumberFormat="1" applyFont="1" applyFill="1" applyBorder="1" applyAlignment="1" applyProtection="1">
      <alignment horizontal="right" vertical="center"/>
      <protection locked="0"/>
    </xf>
    <xf numFmtId="179" fontId="35" fillId="34" borderId="8" xfId="52" applyNumberFormat="1" applyFont="1" applyFill="1" applyBorder="1" applyAlignment="1" applyProtection="1">
      <alignment horizontal="right" vertical="center"/>
      <protection locked="0"/>
    </xf>
    <xf numFmtId="0" fontId="35" fillId="0" borderId="7" xfId="52" applyFont="1" applyBorder="1" applyAlignment="1">
      <alignment horizontal="center" vertical="center"/>
    </xf>
    <xf numFmtId="0" fontId="35" fillId="0" borderId="0" xfId="52" applyFont="1" applyAlignment="1">
      <alignment horizontal="center" vertical="center"/>
    </xf>
    <xf numFmtId="0" fontId="35" fillId="0" borderId="5" xfId="52" applyFont="1" applyBorder="1" applyAlignment="1">
      <alignment horizontal="center" vertical="center"/>
    </xf>
    <xf numFmtId="0" fontId="34" fillId="0" borderId="0" xfId="52" applyFont="1" applyAlignment="1">
      <alignment horizontal="center" vertical="center" wrapText="1"/>
    </xf>
    <xf numFmtId="0" fontId="38" fillId="35" borderId="0" xfId="52" applyFont="1" applyFill="1" applyAlignment="1" applyProtection="1">
      <alignment horizontal="center" vertical="center"/>
      <protection locked="0"/>
    </xf>
    <xf numFmtId="0" fontId="38" fillId="0" borderId="0" xfId="52" applyFont="1" applyAlignment="1">
      <alignment horizontal="center" vertical="center"/>
    </xf>
    <xf numFmtId="0" fontId="38" fillId="34" borderId="0" xfId="52" applyFont="1" applyFill="1" applyAlignment="1" applyProtection="1">
      <alignment horizontal="center" vertical="center"/>
      <protection locked="0"/>
    </xf>
    <xf numFmtId="0" fontId="7" fillId="0" borderId="100" xfId="52" applyFont="1" applyBorder="1" applyAlignment="1">
      <alignment horizontal="center" vertical="center" wrapText="1"/>
    </xf>
    <xf numFmtId="0" fontId="7" fillId="0" borderId="88" xfId="52" applyFont="1" applyBorder="1" applyAlignment="1">
      <alignment horizontal="center" vertical="center" wrapText="1"/>
    </xf>
    <xf numFmtId="0" fontId="34" fillId="0" borderId="102" xfId="52" applyFont="1" applyBorder="1" applyAlignment="1">
      <alignment horizontal="center" vertical="center" wrapText="1"/>
    </xf>
    <xf numFmtId="0" fontId="34" fillId="0" borderId="101" xfId="52" applyFont="1" applyBorder="1" applyAlignment="1">
      <alignment horizontal="center" vertical="center" wrapText="1"/>
    </xf>
    <xf numFmtId="0" fontId="34" fillId="0" borderId="97" xfId="52" applyFont="1" applyBorder="1" applyAlignment="1">
      <alignment horizontal="center" vertical="center" wrapText="1"/>
    </xf>
    <xf numFmtId="0" fontId="34" fillId="0" borderId="96" xfId="52" applyFont="1" applyBorder="1" applyAlignment="1">
      <alignment horizontal="center" vertical="center" wrapText="1"/>
    </xf>
    <xf numFmtId="0" fontId="34" fillId="0" borderId="95" xfId="52" applyFont="1" applyBorder="1" applyAlignment="1">
      <alignment horizontal="center" vertical="center" wrapText="1"/>
    </xf>
    <xf numFmtId="0" fontId="34" fillId="0" borderId="94" xfId="52" applyFont="1" applyBorder="1" applyAlignment="1">
      <alignment horizontal="center" vertical="center" wrapText="1"/>
    </xf>
    <xf numFmtId="0" fontId="34" fillId="0" borderId="69" xfId="52" applyFont="1" applyBorder="1" applyAlignment="1">
      <alignment horizontal="center" vertical="center" wrapText="1"/>
    </xf>
    <xf numFmtId="0" fontId="34" fillId="0" borderId="67" xfId="52" applyFont="1" applyBorder="1" applyAlignment="1">
      <alignment horizontal="center" vertical="center" wrapText="1"/>
    </xf>
    <xf numFmtId="0" fontId="7" fillId="34" borderId="6" xfId="52" applyFont="1" applyFill="1" applyBorder="1" applyAlignment="1" applyProtection="1">
      <alignment horizontal="center" vertical="center"/>
      <protection locked="0"/>
    </xf>
    <xf numFmtId="0" fontId="7" fillId="34" borderId="8" xfId="52" applyFont="1" applyFill="1" applyBorder="1" applyAlignment="1" applyProtection="1">
      <alignment horizontal="center" vertical="center"/>
      <protection locked="0"/>
    </xf>
    <xf numFmtId="0" fontId="7" fillId="0" borderId="104" xfId="52" quotePrefix="1" applyFont="1" applyBorder="1" applyAlignment="1">
      <alignment horizontal="center" vertical="center"/>
    </xf>
    <xf numFmtId="0" fontId="7" fillId="0" borderId="103" xfId="52" applyFont="1" applyBorder="1" applyAlignment="1">
      <alignment horizontal="center" vertical="center"/>
    </xf>
    <xf numFmtId="0" fontId="7" fillId="33" borderId="6" xfId="52" applyFont="1" applyFill="1" applyBorder="1" applyAlignment="1">
      <alignment horizontal="center" vertical="center"/>
    </xf>
    <xf numFmtId="0" fontId="7" fillId="33" borderId="8" xfId="52" applyFont="1" applyFill="1" applyBorder="1" applyAlignment="1">
      <alignment horizontal="center" vertical="center"/>
    </xf>
    <xf numFmtId="0" fontId="7" fillId="35" borderId="2" xfId="52" applyFont="1" applyFill="1" applyBorder="1" applyAlignment="1" applyProtection="1">
      <alignment horizontal="center" vertical="center"/>
      <protection locked="0"/>
    </xf>
    <xf numFmtId="0" fontId="35" fillId="33" borderId="0" xfId="52" applyFont="1" applyFill="1" applyAlignment="1">
      <alignment horizontal="center" vertical="center"/>
    </xf>
    <xf numFmtId="179" fontId="35" fillId="34" borderId="6" xfId="53" applyNumberFormat="1" applyFont="1" applyFill="1" applyBorder="1" applyAlignment="1" applyProtection="1">
      <alignment horizontal="right" vertical="center"/>
      <protection locked="0"/>
    </xf>
    <xf numFmtId="179" fontId="35" fillId="34" borderId="8" xfId="53" applyNumberFormat="1" applyFont="1" applyFill="1" applyBorder="1" applyAlignment="1" applyProtection="1">
      <alignment horizontal="right" vertical="center"/>
      <protection locked="0"/>
    </xf>
    <xf numFmtId="178" fontId="35" fillId="33" borderId="0" xfId="52" applyNumberFormat="1" applyFont="1" applyFill="1" applyAlignment="1">
      <alignment horizontal="center" vertical="center"/>
    </xf>
    <xf numFmtId="0" fontId="35" fillId="34" borderId="6" xfId="52" applyFont="1" applyFill="1" applyBorder="1" applyAlignment="1" applyProtection="1">
      <alignment horizontal="center" vertical="center"/>
      <protection locked="0"/>
    </xf>
    <xf numFmtId="0" fontId="35" fillId="34" borderId="8" xfId="52" applyFont="1" applyFill="1" applyBorder="1" applyAlignment="1" applyProtection="1">
      <alignment horizontal="center" vertical="center"/>
      <protection locked="0"/>
    </xf>
    <xf numFmtId="179" fontId="35" fillId="0" borderId="6" xfId="52" applyNumberFormat="1" applyFont="1" applyBorder="1" applyAlignment="1">
      <alignment horizontal="center" vertical="center"/>
    </xf>
    <xf numFmtId="179" fontId="35" fillId="0" borderId="7" xfId="52" applyNumberFormat="1" applyFont="1" applyBorder="1" applyAlignment="1">
      <alignment horizontal="center" vertical="center"/>
    </xf>
    <xf numFmtId="179" fontId="35" fillId="0" borderId="8" xfId="52" applyNumberFormat="1" applyFont="1" applyBorder="1" applyAlignment="1">
      <alignment horizontal="center" vertical="center"/>
    </xf>
    <xf numFmtId="177" fontId="35" fillId="0" borderId="6" xfId="52" applyNumberFormat="1" applyFont="1" applyBorder="1" applyAlignment="1">
      <alignment horizontal="center" vertical="center"/>
    </xf>
    <xf numFmtId="177" fontId="35" fillId="0" borderId="7" xfId="52" applyNumberFormat="1" applyFont="1" applyBorder="1" applyAlignment="1">
      <alignment horizontal="center" vertical="center"/>
    </xf>
    <xf numFmtId="177" fontId="35" fillId="0" borderId="8" xfId="52" applyNumberFormat="1" applyFont="1" applyBorder="1" applyAlignment="1">
      <alignment horizontal="center" vertical="center"/>
    </xf>
    <xf numFmtId="0" fontId="35" fillId="33" borderId="0" xfId="52" applyFont="1" applyFill="1" applyAlignment="1">
      <alignment horizontal="right" vertical="center"/>
    </xf>
    <xf numFmtId="176" fontId="35" fillId="33" borderId="6" xfId="52" applyNumberFormat="1" applyFont="1" applyFill="1" applyBorder="1" applyAlignment="1">
      <alignment horizontal="center" vertical="center"/>
    </xf>
    <xf numFmtId="176" fontId="35" fillId="33" borderId="7" xfId="52" applyNumberFormat="1" applyFont="1" applyFill="1" applyBorder="1" applyAlignment="1">
      <alignment horizontal="center" vertical="center"/>
    </xf>
    <xf numFmtId="176" fontId="35" fillId="33" borderId="8" xfId="52" applyNumberFormat="1" applyFont="1" applyFill="1" applyBorder="1" applyAlignment="1">
      <alignment horizontal="center" vertical="center"/>
    </xf>
    <xf numFmtId="0" fontId="7" fillId="34" borderId="16" xfId="52" applyFont="1" applyFill="1" applyBorder="1" applyAlignment="1" applyProtection="1">
      <alignment horizontal="center" vertical="center"/>
      <protection locked="0"/>
    </xf>
    <xf numFmtId="0" fontId="7" fillId="34" borderId="15" xfId="52" applyFont="1" applyFill="1" applyBorder="1" applyAlignment="1" applyProtection="1">
      <alignment horizontal="center" vertical="center"/>
      <protection locked="0"/>
    </xf>
    <xf numFmtId="0" fontId="34" fillId="33" borderId="0" xfId="52" applyFont="1" applyFill="1" applyAlignment="1">
      <alignment horizontal="left" vertical="center"/>
    </xf>
    <xf numFmtId="0" fontId="47" fillId="33" borderId="99" xfId="52" applyFont="1" applyFill="1" applyBorder="1" applyAlignment="1">
      <alignment horizontal="center" vertical="center"/>
    </xf>
    <xf numFmtId="0" fontId="47" fillId="33" borderId="93" xfId="52" applyFont="1" applyFill="1" applyBorder="1" applyAlignment="1">
      <alignment horizontal="center" vertical="center"/>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31" xfId="0" applyFont="1" applyBorder="1" applyAlignment="1">
      <alignment horizontal="left" vertical="top"/>
    </xf>
    <xf numFmtId="0" fontId="0" fillId="0" borderId="31"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桁区切り 3" xfId="53"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2 3" xfId="51" xr:uid="{00000000-0005-0000-0000-000030000000}"/>
    <cellStyle name="標準 3" xfId="47" xr:uid="{00000000-0005-0000-0000-000031000000}"/>
    <cellStyle name="標準 3 2" xfId="48" xr:uid="{00000000-0005-0000-0000-000032000000}"/>
    <cellStyle name="標準 3 2 2" xfId="49" xr:uid="{00000000-0005-0000-0000-000033000000}"/>
    <cellStyle name="標準 4" xfId="52" xr:uid="{00000000-0005-0000-0000-000034000000}"/>
    <cellStyle name="標準_Sheet1" xfId="56" xr:uid="{00000000-0005-0000-0000-000035000000}"/>
    <cellStyle name="標準_居宅介護支援（加算届）" xfId="54" xr:uid="{00000000-0005-0000-0000-000036000000}"/>
    <cellStyle name="標準_訪問介護（加算届）" xfId="55" xr:uid="{00000000-0005-0000-0000-000037000000}"/>
    <cellStyle name="標準_療養：短期入所療養（加算届）" xfId="57" xr:uid="{00000000-0005-0000-0000-000038000000}"/>
    <cellStyle name="良い" xfId="50" builtinId="26" customBuiltin="1"/>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247650</xdr:colOff>
      <xdr:row>1</xdr:row>
      <xdr:rowOff>133350</xdr:rowOff>
    </xdr:from>
    <xdr:to>
      <xdr:col>5</xdr:col>
      <xdr:colOff>1943100</xdr:colOff>
      <xdr:row>2</xdr:row>
      <xdr:rowOff>238125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71475" y="514350"/>
          <a:ext cx="3676650" cy="4857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　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749300</xdr:colOff>
      <xdr:row>2</xdr:row>
      <xdr:rowOff>36285</xdr:rowOff>
    </xdr:from>
    <xdr:to>
      <xdr:col>4</xdr:col>
      <xdr:colOff>1746250</xdr:colOff>
      <xdr:row>4</xdr:row>
      <xdr:rowOff>337910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348014" y="453571"/>
          <a:ext cx="3092450" cy="809625"/>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AD645BEC-A29B-49AB-B854-41E4562390BF}"/>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D00759C5-0D9E-41D0-A647-D1B9DD9D172C}"/>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B83F1063-8FB5-4BC9-BD8A-2482ED20778B}"/>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9559DABA-DEED-41CA-BC1A-32AF3F14EACF}"/>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56772131-E0E2-4292-BB5D-4ACDA7C4F241}"/>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E4F24F35-CB94-411D-A410-F89E742A8157}"/>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97239EAF-1BDC-4BFA-82E6-A82C8130E859}"/>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2B8130A0-9055-4B79-AB0E-4869349D5B61}"/>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EEDEB5C-D058-42F3-8B70-4AA3CA3E16C6}"/>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F4873058-B3E2-41D1-BB86-8C7CDDF4F7C2}"/>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72069E4D-F7EA-4B6A-A976-031BCB66553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6015023-B73A-41C6-9627-3CADE4DC1DBF}"/>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5919490E-2AC4-4FDA-A656-614760DB4C2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79CCB2AE-EF3E-404B-A30E-9696CC00795E}"/>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A305FAE6-226C-422B-86C9-6E89138D6CFD}"/>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1124C9CF-6D44-42B5-A0B3-BF0F3DD66785}"/>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D5FD7E1E-D835-411D-A202-5750672B1506}"/>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96FE66B4-3A30-48C1-BC6B-910A73AAEBD6}"/>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E3AF479-E060-4246-A3FB-93F0178761A2}"/>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3F68328F-9269-4ABC-9EC9-62C8A5623647}"/>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E9FC92A7-974D-47BE-B00F-D3BFF3FBB3B5}"/>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E93FE589-4B07-4814-B602-B745BC4BE4B1}"/>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8FEBE4B2-DCF1-4567-BB4E-A1E3BBC3F059}"/>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24AFD49-7BA6-4118-927D-246179DD4638}"/>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125D4AA4-BF24-4DC7-8067-83C7CFE13CC8}"/>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2F71FF1C-7F76-4861-A656-A08FCA4216A0}"/>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F3CCB05A-79E5-4538-AF59-521CBE06C5AA}"/>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DDA0CF9F-ADFE-4CC2-83C1-C3C4DE91FED6}"/>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B9762867-9BFF-4BEA-8473-B995DC0C6647}"/>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B3C6E6B9-4C6F-400A-A78D-C7531460589E}"/>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7AB5228-EF81-4EEA-99BA-0919EED71595}"/>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3F3CF050-A5AA-401F-A9F2-59F74DF56F3C}"/>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220A7A08-873E-438B-AF83-A698F98B7834}"/>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7DC3C143-6BC9-4D34-84E8-83BFA01076D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9205704D-43B5-4FAD-8AF4-DEFE5D89377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3BD5F2E2-91E6-4A41-8F83-8BA110C3568B}"/>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5AB1C008-E31C-4F7B-BCD2-67424CABA049}"/>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20B5CA3F-ED4B-4782-964F-06299E987D75}"/>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816B1B4-DE72-410C-89A9-0A22B71A2808}"/>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3ADFCDA4-A0EF-426F-AC7A-5B413092783E}"/>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8C6173C3-92E2-4EED-A116-B3F118A3CA6B}"/>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6795DD9-1C2B-4032-92E9-E92E4D19FFD8}"/>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8E9EB986-A142-4009-B9FF-36CEC8856AC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690D52C5-EEFD-4B4B-B80C-73ED16D95B3B}"/>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A35B925A-4305-4413-8855-13935B605726}"/>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C880E707-D7B1-4063-B724-4246AD77649C}"/>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200EA329-0600-4246-BC75-721D791078F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47670B23-0EFE-4F00-BED9-A02655F39986}"/>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3E2E1B6D-504D-4D8F-9B57-F74DDA49A4C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62761740-5DF0-48D8-8B6D-4BB7A156EEEC}"/>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45CE8255-4384-41C9-848A-DC530E215ACA}"/>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D5BA3AC4-C9B5-451B-92F4-CDD626073321}"/>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9B042510-247E-4415-A770-68B1C76696D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A5445F2C-6742-4D92-A687-E6C43C917560}"/>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6EE7C974-544B-43B5-B1EE-55A8D8025077}"/>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2D7FAD6C-C247-4C90-8EE2-C69BED3B945C}"/>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03A12706-1363-4893-9CB7-CAABCD84A670}"/>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38CDDD1F-8262-4BC3-B247-C70997063CCB}"/>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5004D7BB-ADF2-4ECE-B32B-9ACBFE7EA965}"/>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3D8B37A6-0346-41A8-AFB6-B870687D6139}"/>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3D4DC63-191E-469B-ADC8-9CF5612317C9}"/>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5D8B7982-3F23-4906-894D-5603D7E08CE7}"/>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C3FB5BE3-B289-4C34-815A-7104D0E6D6BE}"/>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B862268-18E7-4C9F-8263-4C5D55C6509C}"/>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8DB67BD4-C6AA-4EFE-8290-60E7DA1F8279}"/>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5C35365B-3F56-4492-B05D-5C81B463B778}"/>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07F4E12B-A7B2-4567-8B00-4BB81D891899}"/>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39454A1C-081E-4D75-A9A9-54F5A375D7D3}"/>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F6A86F15-259E-4E16-BEF0-4DFC56BEFE6D}"/>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5273F8-0541-451D-8B90-03AB06E45D67}"/>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C8F07D37-54D6-462C-821A-2D8592FAD3CF}"/>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1A00DD50-8ED1-4840-8505-2B6B220A3CF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ABE9CC53-4040-471F-8E4A-16928A87E3B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49D048CA-3D00-4DD2-814C-DB8D5A418BE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4EA5C8EE-1D56-49A9-94FB-CB012E4F4B5E}"/>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262B456B-1B4F-4A99-A9B4-D48B146823E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BE69E4F-5E76-4635-B232-3E3B9A24AF8F}"/>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F7965683-16A7-4114-A9DE-61453B261481}"/>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36CC4338-2556-4860-A6B8-0E385337FA5F}"/>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D98E67BE-3E6F-44FC-9FBF-1632FC269802}"/>
            </a:ext>
          </a:extLst>
        </xdr:cNvPr>
        <xdr:cNvSpPr txBox="1"/>
      </xdr:nvSpPr>
      <xdr:spPr bwMode="auto">
        <a:xfrm>
          <a:off x="11920637" y="14890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F9760469-A1E5-4F0E-A2E1-337EBDC88D2E}"/>
            </a:ext>
          </a:extLst>
        </xdr:cNvPr>
        <xdr:cNvSpPr txBox="1"/>
      </xdr:nvSpPr>
      <xdr:spPr bwMode="auto">
        <a:xfrm>
          <a:off x="14417489" y="14890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F0491C6F-6C4F-4D4A-B826-9684A4BFF2CA}"/>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561A21F2-E022-4F93-B257-426D368F89CA}"/>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BCB6E3D1-3753-4E61-B0A6-5D07711971AE}"/>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080772F0-D539-449A-8A56-BE951A2A14E6}"/>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5C068329-7352-4BE5-A414-CA136E1C6FC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AFB13CF-E679-442C-AAFA-AB4CA92AAB29}"/>
            </a:ext>
          </a:extLst>
        </xdr:cNvPr>
        <xdr:cNvSpPr txBox="1"/>
      </xdr:nvSpPr>
      <xdr:spPr bwMode="auto">
        <a:xfrm>
          <a:off x="9544" y="14890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B8BD9CBF-2F50-4DD7-B50B-5966B5A1C086}"/>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C3B8C4D3-3850-4BA3-8EAC-5E64AD3ADF54}"/>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903000EA-E583-4AF3-8AD0-B3620BF8DA45}"/>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29F93E0C-929D-45CA-BCFB-795F34886909}"/>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5E6C902E-3746-4F0E-8D49-55684AC233E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22E769F-FFBE-46E6-B8BA-3577CB5984FD}"/>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529917BF-DBF3-4D7D-8821-AA7156972E70}"/>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3525DD39-25AF-403B-BCFF-480AAEC6EAC6}"/>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67F0CD9B-4A4D-4FCF-9B47-51C365CA3F74}"/>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DA618B65-DAD8-4828-B1B2-D586257C5FF3}"/>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6913D352-6E2E-4926-83ED-E2FB01CABD40}"/>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EFA5864-00FB-4607-9D19-0E2DEEC0A27C}"/>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353E4CB1-3529-44D6-82E8-11D67D30637D}"/>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3578B5DB-2A27-494B-B608-8C927008C96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36BFA7A8-EF2A-49B6-A511-6A393AA0B016}"/>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EED5D11-F141-4007-9D70-384E02CD204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997949B1-05EB-4E56-93B7-42D04AF8A9AF}"/>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00E83F9-4185-4666-8E72-F910D015BF52}"/>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185D8445-44E8-4341-8BCB-56AE6B7979C2}"/>
            </a:ext>
          </a:extLst>
        </xdr:cNvPr>
        <xdr:cNvSpPr txBox="1"/>
      </xdr:nvSpPr>
      <xdr:spPr bwMode="auto">
        <a:xfrm>
          <a:off x="1145505" y="254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4D5BEDFE-B43D-4B5A-B1FE-CD375BEBB4E6}"/>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1FC66F69-B202-4A64-8DDD-C295270E3899}"/>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F599274-94DF-404F-97D7-5608C7053631}"/>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A697B4DD-4E25-4D75-838A-386C4795D6A2}"/>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38B15D1B-DD32-4FAB-B00A-3075D3BC6E1C}"/>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79235662-0247-4AD5-8632-2619C77DE280}"/>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E8918AF4-AF99-4814-8528-80F9D7AE7E9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C548F43F-591F-447D-8DCE-CEE38EC37C59}"/>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AE720628-176E-49D8-AA51-EFFF956EF01C}"/>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70917F8-BD4B-4AF6-8358-CB159EF4F42A}"/>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334E10FA-2F55-402D-94B6-B8722111A42E}"/>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C7A7F1FE-F7C9-4223-A960-747F5A997DA7}"/>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5FE05945-13CE-47BE-AF16-2D0F0F9C76B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13547312-8C34-4C5C-A0BA-E3465F7D096D}"/>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31D82038-D44E-493A-B006-1D22EE35B43A}"/>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9211FD43-19D8-4C0E-BF1C-47AEC808FFCB}"/>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CFB71EED-0F97-48BB-A0DB-5DD82FE80C6F}"/>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3EC365D7-239B-4DD6-9DE1-D4C1914AE89C}"/>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194235CB-D371-4993-8CCB-B10DCC333557}"/>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47BB655A-4CF7-41AE-ACA6-2C13A4C89E15}"/>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CB17DAF3-02A6-44E6-8FD0-CA578F1BCA30}"/>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3D38CA05-C517-4A36-8B79-F6308130FA82}"/>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3787178A-8D1C-4B77-9ABA-E09A4C919A1C}"/>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EBFEB1D5-A8A2-4633-A51D-DF2BD5F5C224}"/>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FE50F961-6912-4C5F-B83E-E090DA7EBEFE}"/>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046918A6-6943-4320-A310-F5D1BE3A5436}"/>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126EC0EB-CEEB-455C-8BA7-A42D7CCE9019}"/>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C680BEF7-F0E7-4DE3-AEE3-FD14C7FF27BB}"/>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31E94CAB-DAE1-4148-BEF0-60333BBF279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C01C840C-20AC-4454-B94D-5855FBE3C4E1}"/>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AC7C4E3E-3BEC-4CC5-ACFE-15D600C25153}"/>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C9C59B12-938C-4EDD-8B8A-ABDAAC554584}"/>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1632CD9D-3848-4698-9FD2-E0FBB75545F8}"/>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15B9C40B-EF04-4E55-B686-0DCC9AD24A51}"/>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A6C510DC-EE32-4522-9AEC-14CBABFEE39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47866ABC-D23F-4B7C-A7D6-42057742EC81}"/>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B98E3F1E-C470-49C1-B635-4C5DF29061F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50A067C6-52C9-47FF-8C45-9ED3B5A774DC}"/>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8B9E66AE-0392-47BA-B83B-339039107E41}"/>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2CD8E044-E7EB-4062-BED0-33DA966F1B45}"/>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DA4C153F-4AB6-48F6-9B44-244E6647AF79}"/>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2EB06DC-55B2-4CFE-B16E-34D8B6A6F33B}"/>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CDB01C1E-823C-475C-8D4E-234B518A4F01}"/>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8D48936C-4FDD-43FB-92B1-94C1AF0189F4}"/>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939CE09-A23F-4904-A9C2-0FC64115E581}"/>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4174AD94-B168-4F79-9C8C-45F663D7A599}"/>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734CF1C3-5003-42D4-9CBD-DD5AC1F9FA9E}"/>
            </a:ext>
          </a:extLst>
        </xdr:cNvPr>
        <xdr:cNvSpPr txBox="1"/>
      </xdr:nvSpPr>
      <xdr:spPr bwMode="auto">
        <a:xfrm>
          <a:off x="11920637" y="25400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218F4A2D-2B8F-4CBD-8B94-B7520B67D01B}"/>
            </a:ext>
          </a:extLst>
        </xdr:cNvPr>
        <xdr:cNvSpPr txBox="1"/>
      </xdr:nvSpPr>
      <xdr:spPr bwMode="auto">
        <a:xfrm>
          <a:off x="14417489" y="25400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DB13C12-03EF-4EA7-80C7-C3172A59DB3A}"/>
            </a:ext>
          </a:extLst>
        </xdr:cNvPr>
        <xdr:cNvSpPr txBox="1"/>
      </xdr:nvSpPr>
      <xdr:spPr bwMode="auto">
        <a:xfrm>
          <a:off x="7624825" y="254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FDEDE18C-56DD-457A-B549-251B137B92EF}"/>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F767BF8F-2B7F-494B-A0CE-7F8AF2E07156}"/>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423ADCE1-0760-4159-AF8C-0C54D458EDF7}"/>
            </a:ext>
          </a:extLst>
        </xdr:cNvPr>
        <xdr:cNvSpPr txBox="1"/>
      </xdr:nvSpPr>
      <xdr:spPr bwMode="auto">
        <a:xfrm>
          <a:off x="7703852" y="254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3465018E-4693-492B-B96D-AD5B15726F28}"/>
            </a:ext>
          </a:extLst>
        </xdr:cNvPr>
        <xdr:cNvSpPr txBox="1"/>
      </xdr:nvSpPr>
      <xdr:spPr bwMode="auto">
        <a:xfrm>
          <a:off x="9544" y="2540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E446E16B-CCC3-411F-B5ED-058F6D2052FF}"/>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D1B1702E-372C-4096-AD36-B3AE768AD528}"/>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84888277-24F2-447C-8D6D-434646262D55}"/>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9CA07276-0157-47B6-8819-F0076532E9AE}"/>
            </a:ext>
          </a:extLst>
        </xdr:cNvPr>
        <xdr:cNvSpPr txBox="1"/>
      </xdr:nvSpPr>
      <xdr:spPr bwMode="auto">
        <a:xfrm>
          <a:off x="14417489" y="18891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99E8740-2A97-4C34-9D6D-C4A66111F117}"/>
            </a:ext>
          </a:extLst>
        </xdr:cNvPr>
        <xdr:cNvSpPr txBox="1"/>
      </xdr:nvSpPr>
      <xdr:spPr bwMode="auto">
        <a:xfrm>
          <a:off x="7624825" y="19653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F234AB6E-5D21-4F90-AB3F-D94BC369C5E0}"/>
            </a:ext>
          </a:extLst>
        </xdr:cNvPr>
        <xdr:cNvSpPr txBox="1"/>
      </xdr:nvSpPr>
      <xdr:spPr bwMode="auto">
        <a:xfrm>
          <a:off x="1145505" y="19653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5CA286F4-5651-4ECB-87F8-3943474AB7EF}"/>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813C6BCE-9DB0-4EFA-96E3-CD0BC2A205AA}"/>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54B9E51C-4A00-43CC-87E5-8EA77B4AF8A2}"/>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92C0B718-6BAA-4AC6-AC12-CBCF8B086532}"/>
            </a:ext>
          </a:extLst>
        </xdr:cNvPr>
        <xdr:cNvSpPr txBox="1"/>
      </xdr:nvSpPr>
      <xdr:spPr bwMode="auto">
        <a:xfrm>
          <a:off x="9544" y="18891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45A1A179-B608-468D-BA40-AB2B2D3063AE}"/>
            </a:ext>
          </a:extLst>
        </xdr:cNvPr>
        <xdr:cNvSpPr txBox="1"/>
      </xdr:nvSpPr>
      <xdr:spPr bwMode="auto">
        <a:xfrm>
          <a:off x="12290648" y="188912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4EDCE7A-1DD1-4F8E-913A-9F1F5BB26DE9}"/>
            </a:ext>
          </a:extLst>
        </xdr:cNvPr>
        <xdr:cNvSpPr txBox="1"/>
      </xdr:nvSpPr>
      <xdr:spPr bwMode="auto">
        <a:xfrm>
          <a:off x="7549090" y="196532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6507CD8-9774-4FB8-812A-5590A75E01A7}"/>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85725DC7-A1F0-4437-B385-F4C3E1E28484}"/>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D675D6FC-ABBD-457B-B36D-6B50BB0981A3}"/>
            </a:ext>
          </a:extLst>
        </xdr:cNvPr>
        <xdr:cNvSpPr txBox="1"/>
      </xdr:nvSpPr>
      <xdr:spPr bwMode="auto">
        <a:xfrm>
          <a:off x="11920637" y="18891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614D130F-652A-4B7C-81EB-0A8E9E2F3B12}"/>
            </a:ext>
          </a:extLst>
        </xdr:cNvPr>
        <xdr:cNvSpPr txBox="1"/>
      </xdr:nvSpPr>
      <xdr:spPr bwMode="auto">
        <a:xfrm>
          <a:off x="7703852" y="19653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71093D2B-B322-46CB-B8B8-A4C388B9098B}"/>
            </a:ext>
          </a:extLst>
        </xdr:cNvPr>
        <xdr:cNvSpPr txBox="1"/>
      </xdr:nvSpPr>
      <xdr:spPr bwMode="auto">
        <a:xfrm>
          <a:off x="9544" y="122809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2044DEE-6FE3-42C5-BB81-CDF7AD0CA32E}"/>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7FF1E192-5714-47CE-B1B5-531F1B025B16}"/>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B599C648-A2C8-45CB-AD6D-29791372AE5B}"/>
            </a:ext>
          </a:extLst>
        </xdr:cNvPr>
        <xdr:cNvSpPr txBox="1"/>
      </xdr:nvSpPr>
      <xdr:spPr bwMode="auto">
        <a:xfrm>
          <a:off x="11920637" y="146367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85965B77-2952-43D1-AAC0-4E079678603C}"/>
            </a:ext>
          </a:extLst>
        </xdr:cNvPr>
        <xdr:cNvSpPr txBox="1"/>
      </xdr:nvSpPr>
      <xdr:spPr bwMode="auto">
        <a:xfrm>
          <a:off x="14417489" y="146367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2E3E8857-21E3-498C-A2E8-404EF752E261}"/>
            </a:ext>
          </a:extLst>
        </xdr:cNvPr>
        <xdr:cNvSpPr txBox="1"/>
      </xdr:nvSpPr>
      <xdr:spPr bwMode="auto">
        <a:xfrm>
          <a:off x="7624825" y="18637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2F97AD0A-7C02-4E45-884C-B730770B0736}"/>
            </a:ext>
          </a:extLst>
        </xdr:cNvPr>
        <xdr:cNvSpPr txBox="1"/>
      </xdr:nvSpPr>
      <xdr:spPr bwMode="auto">
        <a:xfrm>
          <a:off x="1145505" y="18637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6521A007-310B-4B08-8AD2-2C73EC90E787}"/>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9E103593-CC2F-4F3B-ABDA-B4D1BBA8592E}"/>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86EF3B5D-FAB5-4309-9907-E7523B6D49E9}"/>
            </a:ext>
          </a:extLst>
        </xdr:cNvPr>
        <xdr:cNvSpPr txBox="1"/>
      </xdr:nvSpPr>
      <xdr:spPr bwMode="auto">
        <a:xfrm>
          <a:off x="7703852" y="18637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C43A88B5-2E39-4498-B309-76040849D1B1}"/>
            </a:ext>
          </a:extLst>
        </xdr:cNvPr>
        <xdr:cNvSpPr txBox="1"/>
      </xdr:nvSpPr>
      <xdr:spPr bwMode="auto">
        <a:xfrm>
          <a:off x="9544" y="146367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E4A3F9E6-A704-4B6A-9ECD-C8391BF887D9}"/>
            </a:ext>
          </a:extLst>
        </xdr:cNvPr>
        <xdr:cNvSpPr txBox="1"/>
      </xdr:nvSpPr>
      <xdr:spPr bwMode="auto">
        <a:xfrm>
          <a:off x="9544" y="18637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4135238B-2A62-4DA3-A291-D71FD6969631}"/>
            </a:ext>
          </a:extLst>
        </xdr:cNvPr>
        <xdr:cNvSpPr>
          <a:spLocks noChangeArrowheads="1"/>
        </xdr:cNvSpPr>
      </xdr:nvSpPr>
      <xdr:spPr bwMode="auto">
        <a:xfrm>
          <a:off x="1250950" y="11445875"/>
          <a:ext cx="106680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115AB040-4A52-4E88-B014-8F4F78EA1FBA}"/>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DD811D06-D117-4754-8643-15458DEA6597}"/>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D69E9F6-86D0-4FE4-920A-6FA25FC03611}"/>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7FCF6510-E372-4239-9607-D3E3A242D271}"/>
            </a:ext>
          </a:extLst>
        </xdr:cNvPr>
        <xdr:cNvSpPr txBox="1"/>
      </xdr:nvSpPr>
      <xdr:spPr bwMode="auto">
        <a:xfrm>
          <a:off x="11920637" y="19653250"/>
          <a:ext cx="46544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83559A63-62B4-4DED-8A66-18B9585B1A2F}"/>
            </a:ext>
          </a:extLst>
        </xdr:cNvPr>
        <xdr:cNvSpPr txBox="1"/>
      </xdr:nvSpPr>
      <xdr:spPr bwMode="auto">
        <a:xfrm>
          <a:off x="14417489" y="19653250"/>
          <a:ext cx="51784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50BE7B6A-11AD-4F86-BFF0-CFA96DAA910C}"/>
            </a:ext>
          </a:extLst>
        </xdr:cNvPr>
        <xdr:cNvSpPr txBox="1"/>
      </xdr:nvSpPr>
      <xdr:spPr bwMode="auto">
        <a:xfrm>
          <a:off x="7624825" y="201612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6D9C9509-CB31-434B-931E-07838F9351A3}"/>
            </a:ext>
          </a:extLst>
        </xdr:cNvPr>
        <xdr:cNvSpPr txBox="1"/>
      </xdr:nvSpPr>
      <xdr:spPr bwMode="auto">
        <a:xfrm>
          <a:off x="1145505" y="204152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E5AE9C33-14EE-4788-8EAB-1109F20243BB}"/>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316EB16B-061D-4DCB-AE1F-D3978A3861B4}"/>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AFB12FDE-5909-4480-9AC9-DD5E3026CDF0}"/>
            </a:ext>
          </a:extLst>
        </xdr:cNvPr>
        <xdr:cNvSpPr txBox="1"/>
      </xdr:nvSpPr>
      <xdr:spPr bwMode="auto">
        <a:xfrm>
          <a:off x="7703852" y="201612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9F0BC5AF-02E7-441F-A03F-93A150697260}"/>
            </a:ext>
          </a:extLst>
        </xdr:cNvPr>
        <xdr:cNvSpPr txBox="1"/>
      </xdr:nvSpPr>
      <xdr:spPr bwMode="auto">
        <a:xfrm>
          <a:off x="9544" y="196532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0</xdr:colOff>
      <xdr:row>7</xdr:row>
      <xdr:rowOff>219074</xdr:rowOff>
    </xdr:from>
    <xdr:to>
      <xdr:col>20</xdr:col>
      <xdr:colOff>361951</xdr:colOff>
      <xdr:row>31</xdr:row>
      <xdr:rowOff>76199</xdr:rowOff>
    </xdr:to>
    <xdr:sp macro="" textlink="">
      <xdr:nvSpPr>
        <xdr:cNvPr id="2" name="テキスト ボックス 1">
          <a:extLst>
            <a:ext uri="{FF2B5EF4-FFF2-40B4-BE49-F238E27FC236}">
              <a16:creationId xmlns:a16="http://schemas.microsoft.com/office/drawing/2014/main" id="{B733BAE6-3F13-4E0E-8741-A83146CD5628}"/>
            </a:ext>
          </a:extLst>
        </xdr:cNvPr>
        <xdr:cNvSpPr txBox="1"/>
      </xdr:nvSpPr>
      <xdr:spPr>
        <a:xfrm>
          <a:off x="9410700" y="973454"/>
          <a:ext cx="857251" cy="2882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200"/>
        </a:p>
        <a:p>
          <a:r>
            <a:rPr kumimoji="1" lang="en-US" altLang="ja-JP" sz="1200"/>
            <a:t>【</a:t>
          </a:r>
          <a:r>
            <a:rPr kumimoji="1" lang="ja-JP" altLang="en-US" sz="1200"/>
            <a:t>正当な理由</a:t>
          </a:r>
          <a:r>
            <a:rPr kumimoji="1" lang="en-US" altLang="ja-JP" sz="1200"/>
            <a:t>】</a:t>
          </a:r>
        </a:p>
        <a:p>
          <a:endParaRPr kumimoji="1" lang="en-US" altLang="ja-JP" sz="1200"/>
        </a:p>
        <a:p>
          <a:r>
            <a:rPr kumimoji="1" lang="ja-JP" altLang="en-US" sz="1200" b="0"/>
            <a:t>①居宅介護支援事業者の実施地域に各サービスが５事業所未満である場合</a:t>
          </a:r>
          <a:endParaRPr kumimoji="1" lang="en-US" altLang="ja-JP" sz="1200" b="0"/>
        </a:p>
        <a:p>
          <a:endParaRPr kumimoji="1" lang="en-US" altLang="ja-JP" sz="1200" b="0"/>
        </a:p>
        <a:p>
          <a:r>
            <a:rPr kumimoji="1" lang="ja-JP" altLang="en-US" sz="1200" b="0"/>
            <a:t>②特別地域居宅介護支援加算を受けている事業者である場合</a:t>
          </a:r>
          <a:endParaRPr kumimoji="1" lang="en-US" altLang="ja-JP" sz="1200" b="0"/>
        </a:p>
        <a:p>
          <a:endParaRPr kumimoji="1" lang="en-US" altLang="ja-JP" sz="1200" b="0"/>
        </a:p>
        <a:p>
          <a:r>
            <a:rPr kumimoji="1" lang="ja-JP" altLang="en-US" sz="1200" b="0"/>
            <a:t>③判定期間の１月当たりの平均居宅サービス計画件数が２０件以下である等、小規模事業所である場合</a:t>
          </a:r>
          <a:endParaRPr kumimoji="1" lang="en-US" altLang="ja-JP" sz="1200" b="0"/>
        </a:p>
        <a:p>
          <a:endParaRPr kumimoji="1" lang="en-US" altLang="ja-JP" sz="1200" b="0"/>
        </a:p>
        <a:p>
          <a:r>
            <a:rPr kumimoji="1" lang="ja-JP" altLang="en-US" sz="1200" b="0"/>
            <a:t>④判定期間の１月当たりの居宅サービス計画のうち、それぞれのサービスが位置付けられた計画件数が１月当たり平均１０件以下である場合</a:t>
          </a:r>
          <a:endParaRPr kumimoji="1" lang="en-US" altLang="ja-JP" sz="1200" b="0"/>
        </a:p>
        <a:p>
          <a:endParaRPr kumimoji="1" lang="en-US" altLang="ja-JP" sz="1200" b="0"/>
        </a:p>
        <a:p>
          <a:r>
            <a:rPr kumimoji="1" lang="ja-JP" altLang="en-US" sz="1200" b="0"/>
            <a:t>⑤サービスの提供にあたって指示を受けた主冶の医師等との密接な連携を確保するため、特定の事業者に集中していると認められる場合（当該サービスの算定件数から除外する）</a:t>
          </a:r>
          <a:endParaRPr kumimoji="1" lang="en-US" altLang="ja-JP" sz="1200" b="0"/>
        </a:p>
        <a:p>
          <a:endParaRPr kumimoji="1" lang="en-US" altLang="ja-JP" sz="1200" b="0"/>
        </a:p>
        <a:p>
          <a:r>
            <a:rPr kumimoji="1" lang="ja-JP" altLang="en-US" sz="1200" b="0"/>
            <a:t>⑥サービスの質が高いことによる利用者の希望を勘案した場合等により特定の事業者に集中していると認められる場合</a:t>
          </a:r>
          <a:endParaRPr kumimoji="1" lang="en-US" altLang="ja-JP" sz="1200" b="0"/>
        </a:p>
        <a:p>
          <a:endParaRPr kumimoji="1" lang="en-US" altLang="ja-JP" sz="1200" b="0"/>
        </a:p>
        <a:p>
          <a:r>
            <a:rPr kumimoji="1" lang="ja-JP" altLang="en-US" sz="1200" b="0"/>
            <a:t>⑦その他、正当な理由と都道府県知事，指定都市及び中核市の市長が認めた場合</a:t>
          </a:r>
          <a:endParaRPr kumimoji="1" lang="en-US" altLang="ja-JP" sz="1200" b="0"/>
        </a:p>
        <a:p>
          <a:endParaRPr kumimoji="1" lang="en-US" altLang="ja-JP" sz="1200" b="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98C8664-B944-482F-959B-E15138B06682}"/>
            </a:ext>
          </a:extLst>
        </xdr:cNvPr>
        <xdr:cNvSpPr/>
      </xdr:nvSpPr>
      <xdr:spPr>
        <a:xfrm>
          <a:off x="0" y="317500"/>
          <a:ext cx="1308100" cy="317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84B84CF8-3AE7-46B6-8A46-471337B4B3D1}"/>
            </a:ext>
          </a:extLst>
        </xdr:cNvPr>
        <xdr:cNvSpPr/>
      </xdr:nvSpPr>
      <xdr:spPr>
        <a:xfrm>
          <a:off x="2409825" y="723900"/>
          <a:ext cx="180975"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3" name="正方形/長方形 2">
          <a:extLst>
            <a:ext uri="{FF2B5EF4-FFF2-40B4-BE49-F238E27FC236}">
              <a16:creationId xmlns:a16="http://schemas.microsoft.com/office/drawing/2014/main" id="{AE09B09D-8346-4482-99D6-017D88948EDA}"/>
            </a:ext>
          </a:extLst>
        </xdr:cNvPr>
        <xdr:cNvSpPr/>
      </xdr:nvSpPr>
      <xdr:spPr>
        <a:xfrm>
          <a:off x="142875" y="15106649"/>
          <a:ext cx="9896475" cy="20097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view="pageBreakPreview" zoomScaleNormal="100" zoomScaleSheetLayoutView="100" workbookViewId="0">
      <selection activeCell="E16" sqref="E16:F16"/>
    </sheetView>
  </sheetViews>
  <sheetFormatPr defaultColWidth="9.375" defaultRowHeight="11.25" x14ac:dyDescent="0.15"/>
  <cols>
    <col min="1" max="1" width="1.625" style="278" customWidth="1"/>
    <col min="2" max="2" width="16.25" style="278" customWidth="1"/>
    <col min="3" max="3" width="4.5" style="278" customWidth="1"/>
    <col min="4" max="4" width="2.625" style="281" customWidth="1"/>
    <col min="5" max="5" width="2.625" style="280" customWidth="1"/>
    <col min="6" max="6" width="48.375" style="278" customWidth="1"/>
    <col min="7" max="7" width="33.375" style="279" customWidth="1"/>
    <col min="8" max="16384" width="9.375" style="278"/>
  </cols>
  <sheetData>
    <row r="1" spans="1:7" ht="30" customHeight="1" x14ac:dyDescent="0.15">
      <c r="A1" s="467" t="s">
        <v>620</v>
      </c>
      <c r="B1" s="468"/>
      <c r="C1" s="468"/>
      <c r="D1" s="468"/>
      <c r="E1" s="468"/>
      <c r="F1" s="468"/>
      <c r="G1" s="468"/>
    </row>
    <row r="2" spans="1:7" ht="30" customHeight="1" x14ac:dyDescent="0.15">
      <c r="F2" s="399" t="s">
        <v>544</v>
      </c>
      <c r="G2" s="400" t="s">
        <v>545</v>
      </c>
    </row>
    <row r="3" spans="1:7" ht="30" customHeight="1" x14ac:dyDescent="0.15">
      <c r="F3" s="399" t="s">
        <v>81</v>
      </c>
      <c r="G3" s="401" t="s">
        <v>545</v>
      </c>
    </row>
    <row r="4" spans="1:7" ht="12" customHeight="1" x14ac:dyDescent="0.15">
      <c r="A4" s="287" t="s">
        <v>453</v>
      </c>
    </row>
    <row r="5" spans="1:7" s="286" customFormat="1" ht="60" customHeight="1" thickBot="1" x14ac:dyDescent="0.2">
      <c r="A5" s="469" t="s">
        <v>452</v>
      </c>
      <c r="B5" s="470"/>
      <c r="C5" s="458" t="s">
        <v>451</v>
      </c>
      <c r="D5" s="469" t="s">
        <v>450</v>
      </c>
      <c r="E5" s="471"/>
      <c r="F5" s="470"/>
      <c r="G5" s="459" t="s">
        <v>449</v>
      </c>
    </row>
    <row r="6" spans="1:7" s="286" customFormat="1" ht="24" customHeight="1" x14ac:dyDescent="0.15">
      <c r="A6" s="472" t="s">
        <v>448</v>
      </c>
      <c r="B6" s="473"/>
      <c r="C6" s="460" t="s">
        <v>433</v>
      </c>
      <c r="D6" s="461" t="s">
        <v>148</v>
      </c>
      <c r="E6" s="478" t="s">
        <v>569</v>
      </c>
      <c r="F6" s="479"/>
      <c r="G6" s="462" t="s">
        <v>447</v>
      </c>
    </row>
    <row r="7" spans="1:7" s="286" customFormat="1" ht="24" customHeight="1" x14ac:dyDescent="0.15">
      <c r="A7" s="474"/>
      <c r="B7" s="475"/>
      <c r="C7" s="402" t="s">
        <v>433</v>
      </c>
      <c r="D7" s="403" t="s">
        <v>148</v>
      </c>
      <c r="E7" s="482" t="s">
        <v>619</v>
      </c>
      <c r="F7" s="483"/>
      <c r="G7" s="463" t="s">
        <v>623</v>
      </c>
    </row>
    <row r="8" spans="1:7" s="286" customFormat="1" ht="18" customHeight="1" thickBot="1" x14ac:dyDescent="0.2">
      <c r="A8" s="476"/>
      <c r="B8" s="477"/>
      <c r="C8" s="464" t="s">
        <v>433</v>
      </c>
      <c r="D8" s="465" t="s">
        <v>148</v>
      </c>
      <c r="E8" s="480" t="s">
        <v>625</v>
      </c>
      <c r="F8" s="481"/>
      <c r="G8" s="466"/>
    </row>
    <row r="9" spans="1:7" ht="18" customHeight="1" x14ac:dyDescent="0.15">
      <c r="A9" s="404"/>
      <c r="B9" s="456" t="s">
        <v>446</v>
      </c>
      <c r="C9" s="457"/>
      <c r="D9" s="508"/>
      <c r="E9" s="509"/>
      <c r="F9" s="510"/>
      <c r="G9" s="284"/>
    </row>
    <row r="10" spans="1:7" ht="69.75" customHeight="1" x14ac:dyDescent="0.15">
      <c r="A10" s="404"/>
      <c r="B10" s="502" t="s">
        <v>566</v>
      </c>
      <c r="C10" s="405" t="s">
        <v>433</v>
      </c>
      <c r="D10" s="406" t="s">
        <v>148</v>
      </c>
      <c r="E10" s="491" t="s">
        <v>556</v>
      </c>
      <c r="F10" s="492"/>
      <c r="G10" s="283"/>
    </row>
    <row r="11" spans="1:7" ht="36" customHeight="1" x14ac:dyDescent="0.15">
      <c r="A11" s="404"/>
      <c r="B11" s="503"/>
      <c r="C11" s="405" t="s">
        <v>433</v>
      </c>
      <c r="D11" s="407" t="s">
        <v>148</v>
      </c>
      <c r="E11" s="489" t="s">
        <v>567</v>
      </c>
      <c r="F11" s="490"/>
      <c r="G11" s="284" t="s">
        <v>560</v>
      </c>
    </row>
    <row r="12" spans="1:7" ht="48" customHeight="1" x14ac:dyDescent="0.15">
      <c r="A12" s="404"/>
      <c r="B12" s="503"/>
      <c r="C12" s="405" t="s">
        <v>433</v>
      </c>
      <c r="D12" s="407" t="s">
        <v>148</v>
      </c>
      <c r="E12" s="489" t="s">
        <v>445</v>
      </c>
      <c r="F12" s="490"/>
      <c r="G12" s="284" t="s">
        <v>444</v>
      </c>
    </row>
    <row r="13" spans="1:7" ht="24" customHeight="1" x14ac:dyDescent="0.15">
      <c r="A13" s="404"/>
      <c r="B13" s="503"/>
      <c r="C13" s="405" t="s">
        <v>433</v>
      </c>
      <c r="D13" s="407" t="s">
        <v>148</v>
      </c>
      <c r="E13" s="489" t="s">
        <v>443</v>
      </c>
      <c r="F13" s="490"/>
      <c r="G13" s="284" t="s">
        <v>442</v>
      </c>
    </row>
    <row r="14" spans="1:7" ht="54" customHeight="1" x14ac:dyDescent="0.15">
      <c r="A14" s="404"/>
      <c r="B14" s="503"/>
      <c r="C14" s="405" t="s">
        <v>433</v>
      </c>
      <c r="D14" s="407" t="s">
        <v>148</v>
      </c>
      <c r="E14" s="489" t="s">
        <v>441</v>
      </c>
      <c r="F14" s="490"/>
      <c r="G14" s="285" t="s">
        <v>440</v>
      </c>
    </row>
    <row r="15" spans="1:7" ht="55.5" customHeight="1" x14ac:dyDescent="0.15">
      <c r="A15" s="404"/>
      <c r="B15" s="503"/>
      <c r="C15" s="408" t="s">
        <v>433</v>
      </c>
      <c r="D15" s="407" t="s">
        <v>148</v>
      </c>
      <c r="E15" s="489" t="s">
        <v>568</v>
      </c>
      <c r="F15" s="490"/>
      <c r="G15" s="284" t="s">
        <v>439</v>
      </c>
    </row>
    <row r="16" spans="1:7" ht="96.75" customHeight="1" x14ac:dyDescent="0.15">
      <c r="A16" s="404"/>
      <c r="B16" s="503"/>
      <c r="C16" s="408" t="s">
        <v>433</v>
      </c>
      <c r="D16" s="407" t="s">
        <v>148</v>
      </c>
      <c r="E16" s="491" t="s">
        <v>438</v>
      </c>
      <c r="F16" s="492"/>
      <c r="G16" s="409" t="s">
        <v>561</v>
      </c>
    </row>
    <row r="17" spans="1:7" ht="36" customHeight="1" x14ac:dyDescent="0.15">
      <c r="A17" s="404"/>
      <c r="B17" s="503"/>
      <c r="C17" s="408" t="s">
        <v>433</v>
      </c>
      <c r="D17" s="407" t="s">
        <v>148</v>
      </c>
      <c r="E17" s="489" t="s">
        <v>557</v>
      </c>
      <c r="F17" s="490"/>
      <c r="G17" s="283" t="s">
        <v>437</v>
      </c>
    </row>
    <row r="18" spans="1:7" ht="36" customHeight="1" x14ac:dyDescent="0.15">
      <c r="A18" s="404"/>
      <c r="B18" s="502" t="s">
        <v>436</v>
      </c>
      <c r="C18" s="505" t="s">
        <v>433</v>
      </c>
      <c r="D18" s="406" t="s">
        <v>148</v>
      </c>
      <c r="E18" s="491" t="s">
        <v>558</v>
      </c>
      <c r="F18" s="492"/>
      <c r="G18" s="283"/>
    </row>
    <row r="19" spans="1:7" ht="36" customHeight="1" x14ac:dyDescent="0.15">
      <c r="A19" s="404"/>
      <c r="B19" s="503"/>
      <c r="C19" s="506"/>
      <c r="D19" s="406" t="s">
        <v>148</v>
      </c>
      <c r="E19" s="491" t="s">
        <v>563</v>
      </c>
      <c r="F19" s="492"/>
      <c r="G19" s="283" t="s">
        <v>564</v>
      </c>
    </row>
    <row r="20" spans="1:7" ht="36" customHeight="1" x14ac:dyDescent="0.15">
      <c r="A20" s="404"/>
      <c r="B20" s="504"/>
      <c r="C20" s="507"/>
      <c r="D20" s="406" t="s">
        <v>148</v>
      </c>
      <c r="E20" s="491" t="s">
        <v>565</v>
      </c>
      <c r="F20" s="492"/>
      <c r="G20" s="410" t="s">
        <v>564</v>
      </c>
    </row>
    <row r="21" spans="1:7" ht="36" customHeight="1" x14ac:dyDescent="0.15">
      <c r="A21" s="404"/>
      <c r="B21" s="414" t="s">
        <v>435</v>
      </c>
      <c r="C21" s="408" t="s">
        <v>433</v>
      </c>
      <c r="D21" s="406" t="s">
        <v>148</v>
      </c>
      <c r="E21" s="491" t="s">
        <v>558</v>
      </c>
      <c r="F21" s="492"/>
      <c r="G21" s="409"/>
    </row>
    <row r="22" spans="1:7" ht="40.5" customHeight="1" x14ac:dyDescent="0.15">
      <c r="A22" s="404"/>
      <c r="B22" s="415" t="s">
        <v>555</v>
      </c>
      <c r="C22" s="411"/>
      <c r="D22" s="520"/>
      <c r="E22" s="521"/>
      <c r="F22" s="522"/>
      <c r="G22" s="409"/>
    </row>
    <row r="23" spans="1:7" ht="18" customHeight="1" x14ac:dyDescent="0.15">
      <c r="A23" s="404"/>
      <c r="B23" s="502" t="s">
        <v>434</v>
      </c>
      <c r="C23" s="511"/>
      <c r="D23" s="514"/>
      <c r="E23" s="515"/>
      <c r="F23" s="516"/>
      <c r="G23" s="409"/>
    </row>
    <row r="24" spans="1:7" ht="18" customHeight="1" x14ac:dyDescent="0.15">
      <c r="A24" s="404"/>
      <c r="B24" s="503"/>
      <c r="C24" s="512"/>
      <c r="D24" s="517"/>
      <c r="E24" s="518"/>
      <c r="F24" s="519"/>
      <c r="G24" s="410"/>
    </row>
    <row r="25" spans="1:7" ht="9" customHeight="1" x14ac:dyDescent="0.15">
      <c r="A25" s="404"/>
      <c r="B25" s="504"/>
      <c r="C25" s="513"/>
      <c r="D25" s="508"/>
      <c r="E25" s="509"/>
      <c r="F25" s="510"/>
      <c r="G25" s="284"/>
    </row>
    <row r="26" spans="1:7" ht="18.75" customHeight="1" x14ac:dyDescent="0.15">
      <c r="A26" s="404"/>
      <c r="B26" s="484" t="s">
        <v>559</v>
      </c>
      <c r="C26" s="486" t="s">
        <v>433</v>
      </c>
      <c r="D26" s="493" t="s">
        <v>148</v>
      </c>
      <c r="E26" s="496" t="s">
        <v>432</v>
      </c>
      <c r="F26" s="497"/>
      <c r="G26" s="410"/>
    </row>
    <row r="27" spans="1:7" ht="18.75" customHeight="1" x14ac:dyDescent="0.15">
      <c r="A27" s="404"/>
      <c r="B27" s="484"/>
      <c r="C27" s="487"/>
      <c r="D27" s="494"/>
      <c r="E27" s="498"/>
      <c r="F27" s="499"/>
      <c r="G27" s="410"/>
    </row>
    <row r="28" spans="1:7" ht="18.75" customHeight="1" x14ac:dyDescent="0.15">
      <c r="A28" s="412"/>
      <c r="B28" s="485"/>
      <c r="C28" s="488"/>
      <c r="D28" s="495"/>
      <c r="E28" s="500"/>
      <c r="F28" s="501"/>
      <c r="G28" s="413"/>
    </row>
    <row r="30" spans="1:7" x14ac:dyDescent="0.15">
      <c r="B30" s="282"/>
    </row>
    <row r="31" spans="1:7" x14ac:dyDescent="0.15">
      <c r="B31" s="282"/>
    </row>
  </sheetData>
  <mergeCells count="31">
    <mergeCell ref="D9:F9"/>
    <mergeCell ref="E10:F10"/>
    <mergeCell ref="E11:F11"/>
    <mergeCell ref="B23:B25"/>
    <mergeCell ref="C23:C25"/>
    <mergeCell ref="D23:F25"/>
    <mergeCell ref="E14:F14"/>
    <mergeCell ref="E15:F15"/>
    <mergeCell ref="E16:F16"/>
    <mergeCell ref="B10:B17"/>
    <mergeCell ref="E21:F21"/>
    <mergeCell ref="D22:F22"/>
    <mergeCell ref="B26:B28"/>
    <mergeCell ref="C26:C28"/>
    <mergeCell ref="E12:F12"/>
    <mergeCell ref="E13:F13"/>
    <mergeCell ref="E17:F17"/>
    <mergeCell ref="E18:F18"/>
    <mergeCell ref="D26:D28"/>
    <mergeCell ref="E26:F28"/>
    <mergeCell ref="E19:F19"/>
    <mergeCell ref="B18:B20"/>
    <mergeCell ref="C18:C20"/>
    <mergeCell ref="E20:F20"/>
    <mergeCell ref="A1:G1"/>
    <mergeCell ref="A5:B5"/>
    <mergeCell ref="D5:F5"/>
    <mergeCell ref="A6:B8"/>
    <mergeCell ref="E6:F6"/>
    <mergeCell ref="E8:F8"/>
    <mergeCell ref="E7:F7"/>
  </mergeCells>
  <phoneticPr fontId="2"/>
  <printOptions horizontalCentered="1"/>
  <pageMargins left="0.39370078740157483" right="0.39370078740157483" top="0.59055118110236227" bottom="0.39370078740157483" header="0.27559055118110237" footer="0.43307086614173229"/>
  <pageSetup paperSize="9" scale="89" orientation="portrait" r:id="rId1"/>
  <headerFooter alignWithMargins="0"/>
  <rowBreaks count="1" manualBreakCount="1">
    <brk id="28"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F57"/>
  <sheetViews>
    <sheetView showGridLines="0" view="pageBreakPreview" zoomScale="55" zoomScaleNormal="55" zoomScaleSheetLayoutView="55" workbookViewId="0">
      <selection activeCell="AM2" sqref="AM2:BA2"/>
    </sheetView>
  </sheetViews>
  <sheetFormatPr defaultColWidth="5" defaultRowHeight="20.25" customHeight="1" x14ac:dyDescent="0.15"/>
  <cols>
    <col min="1" max="1" width="1.5" style="155" customWidth="1"/>
    <col min="2" max="56" width="6.25" style="155" customWidth="1"/>
    <col min="57" max="16384" width="5" style="155"/>
  </cols>
  <sheetData>
    <row r="1" spans="2:57" s="201" customFormat="1" ht="20.25" customHeight="1" x14ac:dyDescent="0.15">
      <c r="C1" s="224" t="s">
        <v>355</v>
      </c>
      <c r="D1" s="224"/>
      <c r="G1" s="223" t="s">
        <v>354</v>
      </c>
      <c r="J1" s="224"/>
      <c r="K1" s="224"/>
      <c r="L1" s="224"/>
      <c r="M1" s="224"/>
      <c r="AK1" s="200" t="s">
        <v>353</v>
      </c>
      <c r="AL1" s="200" t="s">
        <v>346</v>
      </c>
      <c r="AM1" s="844" t="s">
        <v>352</v>
      </c>
      <c r="AN1" s="844"/>
      <c r="AO1" s="844"/>
      <c r="AP1" s="844"/>
      <c r="AQ1" s="844"/>
      <c r="AR1" s="844"/>
      <c r="AS1" s="844"/>
      <c r="AT1" s="844"/>
      <c r="AU1" s="844"/>
      <c r="AV1" s="844"/>
      <c r="AW1" s="844"/>
      <c r="AX1" s="844"/>
      <c r="AY1" s="844"/>
      <c r="AZ1" s="844"/>
      <c r="BA1" s="844"/>
      <c r="BB1" s="217" t="s">
        <v>345</v>
      </c>
    </row>
    <row r="2" spans="2:57" s="199" customFormat="1" ht="20.25" customHeight="1" x14ac:dyDescent="0.15">
      <c r="D2" s="223"/>
      <c r="H2" s="223"/>
      <c r="I2" s="200"/>
      <c r="J2" s="200"/>
      <c r="K2" s="200"/>
      <c r="L2" s="200"/>
      <c r="M2" s="200"/>
      <c r="T2" s="200" t="s">
        <v>351</v>
      </c>
      <c r="U2" s="846">
        <v>6</v>
      </c>
      <c r="V2" s="846"/>
      <c r="W2" s="200" t="s">
        <v>346</v>
      </c>
      <c r="X2" s="845">
        <f>IF(U2=0,"",YEAR(DATE(2018+U2,1,1)))</f>
        <v>2024</v>
      </c>
      <c r="Y2" s="845"/>
      <c r="Z2" s="199" t="s">
        <v>350</v>
      </c>
      <c r="AA2" s="199" t="s">
        <v>349</v>
      </c>
      <c r="AB2" s="846">
        <v>4</v>
      </c>
      <c r="AC2" s="846"/>
      <c r="AD2" s="199" t="s">
        <v>348</v>
      </c>
      <c r="AJ2" s="217"/>
      <c r="AK2" s="200" t="s">
        <v>347</v>
      </c>
      <c r="AL2" s="200" t="s">
        <v>346</v>
      </c>
      <c r="AM2" s="846"/>
      <c r="AN2" s="846"/>
      <c r="AO2" s="846"/>
      <c r="AP2" s="846"/>
      <c r="AQ2" s="846"/>
      <c r="AR2" s="846"/>
      <c r="AS2" s="846"/>
      <c r="AT2" s="846"/>
      <c r="AU2" s="846"/>
      <c r="AV2" s="846"/>
      <c r="AW2" s="846"/>
      <c r="AX2" s="846"/>
      <c r="AY2" s="846"/>
      <c r="AZ2" s="846"/>
      <c r="BA2" s="846"/>
      <c r="BB2" s="217" t="s">
        <v>345</v>
      </c>
      <c r="BC2" s="200"/>
      <c r="BD2" s="200"/>
      <c r="BE2" s="200"/>
    </row>
    <row r="3" spans="2:57" s="199" customFormat="1" ht="20.25" customHeight="1" x14ac:dyDescent="0.15">
      <c r="D3" s="223"/>
      <c r="H3" s="223"/>
      <c r="I3" s="200"/>
      <c r="J3" s="200"/>
      <c r="K3" s="200"/>
      <c r="L3" s="200"/>
      <c r="M3" s="200"/>
      <c r="T3" s="222"/>
      <c r="U3" s="204"/>
      <c r="V3" s="204"/>
      <c r="W3" s="221"/>
      <c r="X3" s="204"/>
      <c r="Y3" s="204"/>
      <c r="Z3" s="205"/>
      <c r="AA3" s="205"/>
      <c r="AB3" s="204"/>
      <c r="AC3" s="204"/>
      <c r="AD3" s="218"/>
      <c r="AJ3" s="217"/>
      <c r="AK3" s="200"/>
      <c r="AL3" s="200"/>
      <c r="AM3" s="216"/>
      <c r="AN3" s="216"/>
      <c r="AO3" s="216"/>
      <c r="AP3" s="216"/>
      <c r="AQ3" s="216"/>
      <c r="AR3" s="216"/>
      <c r="AS3" s="216"/>
      <c r="AT3" s="216"/>
      <c r="AU3" s="216"/>
      <c r="AV3" s="216"/>
      <c r="AW3" s="216"/>
      <c r="AX3" s="216"/>
      <c r="AY3" s="215" t="s">
        <v>344</v>
      </c>
      <c r="AZ3" s="863" t="s">
        <v>343</v>
      </c>
      <c r="BA3" s="863"/>
      <c r="BB3" s="863"/>
      <c r="BC3" s="863"/>
      <c r="BD3" s="200"/>
      <c r="BE3" s="200"/>
    </row>
    <row r="4" spans="2:57" s="199" customFormat="1" ht="20.25" customHeight="1" x14ac:dyDescent="0.15">
      <c r="B4" s="211"/>
      <c r="C4" s="211"/>
      <c r="D4" s="211"/>
      <c r="E4" s="211"/>
      <c r="F4" s="211"/>
      <c r="G4" s="211"/>
      <c r="H4" s="211"/>
      <c r="I4" s="211"/>
      <c r="J4" s="220"/>
      <c r="K4" s="214"/>
      <c r="L4" s="214"/>
      <c r="M4" s="214"/>
      <c r="N4" s="214"/>
      <c r="O4" s="214"/>
      <c r="P4" s="219"/>
      <c r="Q4" s="214"/>
      <c r="R4" s="214"/>
      <c r="Z4" s="205"/>
      <c r="AA4" s="205"/>
      <c r="AB4" s="204"/>
      <c r="AC4" s="204"/>
      <c r="AD4" s="218"/>
      <c r="AJ4" s="217"/>
      <c r="AK4" s="200"/>
      <c r="AL4" s="200"/>
      <c r="AM4" s="216"/>
      <c r="AN4" s="216"/>
      <c r="AO4" s="216"/>
      <c r="AP4" s="216"/>
      <c r="AQ4" s="216"/>
      <c r="AR4" s="216"/>
      <c r="AS4" s="216"/>
      <c r="AT4" s="216"/>
      <c r="AU4" s="216"/>
      <c r="AV4" s="216"/>
      <c r="AW4" s="216"/>
      <c r="AX4" s="216"/>
      <c r="AY4" s="215" t="s">
        <v>342</v>
      </c>
      <c r="AZ4" s="863" t="s">
        <v>341</v>
      </c>
      <c r="BA4" s="863"/>
      <c r="BB4" s="863"/>
      <c r="BC4" s="863"/>
      <c r="BD4" s="200"/>
      <c r="BE4" s="200"/>
    </row>
    <row r="5" spans="2:57" s="199" customFormat="1" ht="20.25" customHeight="1" x14ac:dyDescent="0.15">
      <c r="B5" s="209"/>
      <c r="C5" s="209"/>
      <c r="D5" s="209"/>
      <c r="E5" s="209"/>
      <c r="F5" s="209"/>
      <c r="G5" s="209"/>
      <c r="H5" s="209"/>
      <c r="I5" s="209"/>
      <c r="J5" s="214"/>
      <c r="K5" s="213"/>
      <c r="L5" s="212"/>
      <c r="M5" s="212"/>
      <c r="N5" s="212"/>
      <c r="O5" s="212"/>
      <c r="P5" s="209"/>
      <c r="Q5" s="211"/>
      <c r="R5" s="211"/>
      <c r="S5" s="201"/>
      <c r="Z5" s="205"/>
      <c r="AA5" s="205"/>
      <c r="AB5" s="204"/>
      <c r="AC5" s="204"/>
      <c r="AD5" s="201"/>
      <c r="AE5" s="201"/>
      <c r="AF5" s="201"/>
      <c r="AG5" s="201"/>
      <c r="AJ5" s="201" t="s">
        <v>340</v>
      </c>
      <c r="AK5" s="201"/>
      <c r="AL5" s="201"/>
      <c r="AM5" s="201"/>
      <c r="AN5" s="201"/>
      <c r="AO5" s="201"/>
      <c r="AP5" s="201"/>
      <c r="AQ5" s="201"/>
      <c r="AR5" s="211"/>
      <c r="AS5" s="211"/>
      <c r="AT5" s="159"/>
      <c r="AU5" s="201"/>
      <c r="AV5" s="857">
        <v>40</v>
      </c>
      <c r="AW5" s="858"/>
      <c r="AX5" s="159" t="s">
        <v>339</v>
      </c>
      <c r="AY5" s="201"/>
      <c r="AZ5" s="857">
        <v>160</v>
      </c>
      <c r="BA5" s="858"/>
      <c r="BB5" s="159" t="s">
        <v>338</v>
      </c>
      <c r="BC5" s="201"/>
      <c r="BE5" s="200"/>
    </row>
    <row r="6" spans="2:57" s="199" customFormat="1" ht="20.25" customHeight="1" x14ac:dyDescent="0.15">
      <c r="B6" s="209"/>
      <c r="C6" s="209"/>
      <c r="D6" s="209"/>
      <c r="E6" s="209"/>
      <c r="F6" s="209"/>
      <c r="G6" s="209"/>
      <c r="H6" s="209"/>
      <c r="I6" s="209"/>
      <c r="J6" s="214"/>
      <c r="K6" s="213"/>
      <c r="L6" s="212"/>
      <c r="M6" s="212"/>
      <c r="N6" s="212"/>
      <c r="O6" s="212"/>
      <c r="P6" s="209"/>
      <c r="Q6" s="211"/>
      <c r="R6" s="211"/>
      <c r="S6" s="201"/>
      <c r="Z6" s="205"/>
      <c r="AA6" s="205"/>
      <c r="AB6" s="204"/>
      <c r="AC6" s="204"/>
      <c r="AD6" s="201"/>
      <c r="AE6" s="201"/>
      <c r="AF6" s="201"/>
      <c r="AG6" s="201"/>
      <c r="AJ6" s="201"/>
      <c r="AK6" s="201"/>
      <c r="AL6" s="201"/>
      <c r="AM6" s="201"/>
      <c r="AN6" s="201"/>
      <c r="AO6" s="201"/>
      <c r="AP6" s="201"/>
      <c r="AQ6" s="201" t="s">
        <v>337</v>
      </c>
      <c r="AR6" s="201"/>
      <c r="AS6" s="202"/>
      <c r="AT6" s="202"/>
      <c r="AU6" s="202"/>
      <c r="AV6" s="201"/>
      <c r="AW6" s="201"/>
      <c r="AX6" s="203"/>
      <c r="AY6" s="201"/>
      <c r="AZ6" s="857">
        <v>100</v>
      </c>
      <c r="BA6" s="858"/>
      <c r="BB6" s="159" t="s">
        <v>336</v>
      </c>
      <c r="BC6" s="201"/>
      <c r="BE6" s="200"/>
    </row>
    <row r="7" spans="2:57" s="199" customFormat="1" ht="20.25" customHeight="1" x14ac:dyDescent="0.15">
      <c r="B7" s="209"/>
      <c r="C7" s="209"/>
      <c r="D7" s="209"/>
      <c r="E7" s="209"/>
      <c r="F7" s="209"/>
      <c r="G7" s="209"/>
      <c r="H7" s="209"/>
      <c r="I7" s="209"/>
      <c r="J7" s="209"/>
      <c r="K7" s="210"/>
      <c r="L7" s="210"/>
      <c r="M7" s="210"/>
      <c r="N7" s="209"/>
      <c r="O7" s="208"/>
      <c r="P7" s="207"/>
      <c r="Q7" s="207"/>
      <c r="R7" s="206"/>
      <c r="S7" s="202"/>
      <c r="Z7" s="205"/>
      <c r="AA7" s="205"/>
      <c r="AB7" s="204"/>
      <c r="AC7" s="204"/>
      <c r="AD7" s="159"/>
      <c r="AE7" s="201"/>
      <c r="AF7" s="201"/>
      <c r="AG7" s="201"/>
      <c r="AL7" s="201"/>
      <c r="AM7" s="201"/>
      <c r="AN7" s="162"/>
      <c r="AO7" s="203"/>
      <c r="AP7" s="203"/>
      <c r="AQ7" s="202"/>
      <c r="AR7" s="202"/>
      <c r="AS7" s="202"/>
      <c r="AT7" s="202"/>
      <c r="AU7" s="202"/>
      <c r="AV7" s="202"/>
      <c r="AW7" s="201" t="s">
        <v>335</v>
      </c>
      <c r="AX7" s="201"/>
      <c r="AY7" s="201"/>
      <c r="AZ7" s="861">
        <f>DAY(EOMONTH(DATE(X2,AB2,1),0))</f>
        <v>30</v>
      </c>
      <c r="BA7" s="862"/>
      <c r="BB7" s="159" t="s">
        <v>334</v>
      </c>
      <c r="BE7" s="200"/>
    </row>
    <row r="8" spans="2:57" ht="5.0999999999999996" customHeight="1" thickBot="1" x14ac:dyDescent="0.2">
      <c r="C8" s="158"/>
      <c r="D8" s="158"/>
      <c r="S8" s="158"/>
      <c r="AJ8" s="158"/>
      <c r="BC8" s="198"/>
      <c r="BD8" s="198"/>
      <c r="BE8" s="198"/>
    </row>
    <row r="9" spans="2:57" ht="20.25" customHeight="1" thickBot="1" x14ac:dyDescent="0.2">
      <c r="B9" s="823" t="s">
        <v>333</v>
      </c>
      <c r="C9" s="811" t="s">
        <v>332</v>
      </c>
      <c r="D9" s="812"/>
      <c r="E9" s="810" t="s">
        <v>331</v>
      </c>
      <c r="F9" s="812"/>
      <c r="G9" s="810" t="s">
        <v>330</v>
      </c>
      <c r="H9" s="811"/>
      <c r="I9" s="811"/>
      <c r="J9" s="811"/>
      <c r="K9" s="812"/>
      <c r="L9" s="810" t="s">
        <v>329</v>
      </c>
      <c r="M9" s="811"/>
      <c r="N9" s="811"/>
      <c r="O9" s="826"/>
      <c r="P9" s="859" t="s">
        <v>328</v>
      </c>
      <c r="Q9" s="860"/>
      <c r="R9" s="860"/>
      <c r="S9" s="860"/>
      <c r="T9" s="860"/>
      <c r="U9" s="860"/>
      <c r="V9" s="860"/>
      <c r="W9" s="860"/>
      <c r="X9" s="860"/>
      <c r="Y9" s="860"/>
      <c r="Z9" s="860"/>
      <c r="AA9" s="860"/>
      <c r="AB9" s="860"/>
      <c r="AC9" s="860"/>
      <c r="AD9" s="860"/>
      <c r="AE9" s="860"/>
      <c r="AF9" s="860"/>
      <c r="AG9" s="860"/>
      <c r="AH9" s="860"/>
      <c r="AI9" s="860"/>
      <c r="AJ9" s="860"/>
      <c r="AK9" s="860"/>
      <c r="AL9" s="860"/>
      <c r="AM9" s="860"/>
      <c r="AN9" s="860"/>
      <c r="AO9" s="860"/>
      <c r="AP9" s="860"/>
      <c r="AQ9" s="860"/>
      <c r="AR9" s="860"/>
      <c r="AS9" s="860"/>
      <c r="AT9" s="860"/>
      <c r="AU9" s="849" t="str">
        <f>IF(AZ3="４週","(10)1～4週目の勤務時間数合計","(10)1か月の勤務時間数合計")</f>
        <v>(10)1～4週目の勤務時間数合計</v>
      </c>
      <c r="AV9" s="850"/>
      <c r="AW9" s="849" t="s">
        <v>327</v>
      </c>
      <c r="AX9" s="850"/>
      <c r="AY9" s="847" t="s">
        <v>326</v>
      </c>
      <c r="AZ9" s="847"/>
      <c r="BA9" s="847"/>
      <c r="BB9" s="847"/>
      <c r="BC9" s="847"/>
      <c r="BD9" s="847"/>
    </row>
    <row r="10" spans="2:57" ht="20.25" customHeight="1" thickBot="1" x14ac:dyDescent="0.2">
      <c r="B10" s="824"/>
      <c r="C10" s="814"/>
      <c r="D10" s="815"/>
      <c r="E10" s="813"/>
      <c r="F10" s="815"/>
      <c r="G10" s="813"/>
      <c r="H10" s="814"/>
      <c r="I10" s="814"/>
      <c r="J10" s="814"/>
      <c r="K10" s="815"/>
      <c r="L10" s="813"/>
      <c r="M10" s="814"/>
      <c r="N10" s="814"/>
      <c r="O10" s="827"/>
      <c r="P10" s="829" t="s">
        <v>325</v>
      </c>
      <c r="Q10" s="830"/>
      <c r="R10" s="830"/>
      <c r="S10" s="830"/>
      <c r="T10" s="830"/>
      <c r="U10" s="830"/>
      <c r="V10" s="831"/>
      <c r="W10" s="829" t="s">
        <v>324</v>
      </c>
      <c r="X10" s="830"/>
      <c r="Y10" s="830"/>
      <c r="Z10" s="830"/>
      <c r="AA10" s="830"/>
      <c r="AB10" s="830"/>
      <c r="AC10" s="831"/>
      <c r="AD10" s="829" t="s">
        <v>323</v>
      </c>
      <c r="AE10" s="830"/>
      <c r="AF10" s="830"/>
      <c r="AG10" s="830"/>
      <c r="AH10" s="830"/>
      <c r="AI10" s="830"/>
      <c r="AJ10" s="831"/>
      <c r="AK10" s="829" t="s">
        <v>322</v>
      </c>
      <c r="AL10" s="830"/>
      <c r="AM10" s="830"/>
      <c r="AN10" s="830"/>
      <c r="AO10" s="830"/>
      <c r="AP10" s="830"/>
      <c r="AQ10" s="831"/>
      <c r="AR10" s="829" t="s">
        <v>321</v>
      </c>
      <c r="AS10" s="830"/>
      <c r="AT10" s="831"/>
      <c r="AU10" s="851"/>
      <c r="AV10" s="852"/>
      <c r="AW10" s="851"/>
      <c r="AX10" s="852"/>
      <c r="AY10" s="847"/>
      <c r="AZ10" s="847"/>
      <c r="BA10" s="847"/>
      <c r="BB10" s="847"/>
      <c r="BC10" s="847"/>
      <c r="BD10" s="847"/>
    </row>
    <row r="11" spans="2:57" ht="20.25" customHeight="1" thickBot="1" x14ac:dyDescent="0.2">
      <c r="B11" s="824"/>
      <c r="C11" s="814"/>
      <c r="D11" s="815"/>
      <c r="E11" s="813"/>
      <c r="F11" s="815"/>
      <c r="G11" s="813"/>
      <c r="H11" s="814"/>
      <c r="I11" s="814"/>
      <c r="J11" s="814"/>
      <c r="K11" s="815"/>
      <c r="L11" s="813"/>
      <c r="M11" s="814"/>
      <c r="N11" s="814"/>
      <c r="O11" s="827"/>
      <c r="P11" s="196">
        <f>DAY(DATE($X$2,$AB$2,1))</f>
        <v>1</v>
      </c>
      <c r="Q11" s="195">
        <f>DAY(DATE($X$2,$AB$2,2))</f>
        <v>2</v>
      </c>
      <c r="R11" s="195">
        <f>DAY(DATE($X$2,$AB$2,3))</f>
        <v>3</v>
      </c>
      <c r="S11" s="195">
        <f>DAY(DATE($X$2,$AB$2,4))</f>
        <v>4</v>
      </c>
      <c r="T11" s="195">
        <f>DAY(DATE($X$2,$AB$2,5))</f>
        <v>5</v>
      </c>
      <c r="U11" s="195">
        <f>DAY(DATE($X$2,$AB$2,6))</f>
        <v>6</v>
      </c>
      <c r="V11" s="197">
        <f>DAY(DATE($X$2,$AB$2,7))</f>
        <v>7</v>
      </c>
      <c r="W11" s="196">
        <f>DAY(DATE($X$2,$AB$2,8))</f>
        <v>8</v>
      </c>
      <c r="X11" s="195">
        <f>DAY(DATE($X$2,$AB$2,9))</f>
        <v>9</v>
      </c>
      <c r="Y11" s="195">
        <f>DAY(DATE($X$2,$AB$2,10))</f>
        <v>10</v>
      </c>
      <c r="Z11" s="195">
        <f>DAY(DATE($X$2,$AB$2,11))</f>
        <v>11</v>
      </c>
      <c r="AA11" s="195">
        <f>DAY(DATE($X$2,$AB$2,12))</f>
        <v>12</v>
      </c>
      <c r="AB11" s="195">
        <f>DAY(DATE($X$2,$AB$2,13))</f>
        <v>13</v>
      </c>
      <c r="AC11" s="197">
        <f>DAY(DATE($X$2,$AB$2,14))</f>
        <v>14</v>
      </c>
      <c r="AD11" s="196">
        <f>DAY(DATE($X$2,$AB$2,15))</f>
        <v>15</v>
      </c>
      <c r="AE11" s="195">
        <f>DAY(DATE($X$2,$AB$2,16))</f>
        <v>16</v>
      </c>
      <c r="AF11" s="195">
        <f>DAY(DATE($X$2,$AB$2,17))</f>
        <v>17</v>
      </c>
      <c r="AG11" s="195">
        <f>DAY(DATE($X$2,$AB$2,18))</f>
        <v>18</v>
      </c>
      <c r="AH11" s="195">
        <f>DAY(DATE($X$2,$AB$2,19))</f>
        <v>19</v>
      </c>
      <c r="AI11" s="195">
        <f>DAY(DATE($X$2,$AB$2,20))</f>
        <v>20</v>
      </c>
      <c r="AJ11" s="197">
        <f>DAY(DATE($X$2,$AB$2,21))</f>
        <v>21</v>
      </c>
      <c r="AK11" s="196">
        <f>DAY(DATE($X$2,$AB$2,22))</f>
        <v>22</v>
      </c>
      <c r="AL11" s="195">
        <f>DAY(DATE($X$2,$AB$2,23))</f>
        <v>23</v>
      </c>
      <c r="AM11" s="195">
        <f>DAY(DATE($X$2,$AB$2,24))</f>
        <v>24</v>
      </c>
      <c r="AN11" s="195">
        <f>DAY(DATE($X$2,$AB$2,25))</f>
        <v>25</v>
      </c>
      <c r="AO11" s="195">
        <f>DAY(DATE($X$2,$AB$2,26))</f>
        <v>26</v>
      </c>
      <c r="AP11" s="195">
        <f>DAY(DATE($X$2,$AB$2,27))</f>
        <v>27</v>
      </c>
      <c r="AQ11" s="197">
        <f>DAY(DATE($X$2,$AB$2,28))</f>
        <v>28</v>
      </c>
      <c r="AR11" s="196" t="str">
        <f>IF(AZ3="暦月",IF(DAY(DATE($X$2,$AB$2,29))=29,29,""),"")</f>
        <v/>
      </c>
      <c r="AS11" s="195" t="str">
        <f>IF(AZ3="暦月",IF(DAY(DATE($X$2,$AB$2,30))=30,30,""),"")</f>
        <v/>
      </c>
      <c r="AT11" s="194" t="str">
        <f>IF(AZ3="暦月",IF(DAY(DATE($X$2,$AB$2,31))=31,31,""),"")</f>
        <v/>
      </c>
      <c r="AU11" s="851"/>
      <c r="AV11" s="852"/>
      <c r="AW11" s="851"/>
      <c r="AX11" s="852"/>
      <c r="AY11" s="847"/>
      <c r="AZ11" s="847"/>
      <c r="BA11" s="847"/>
      <c r="BB11" s="847"/>
      <c r="BC11" s="847"/>
      <c r="BD11" s="847"/>
    </row>
    <row r="12" spans="2:57" ht="20.25" hidden="1" customHeight="1" thickBot="1" x14ac:dyDescent="0.2">
      <c r="B12" s="824"/>
      <c r="C12" s="814"/>
      <c r="D12" s="815"/>
      <c r="E12" s="813"/>
      <c r="F12" s="815"/>
      <c r="G12" s="813"/>
      <c r="H12" s="814"/>
      <c r="I12" s="814"/>
      <c r="J12" s="814"/>
      <c r="K12" s="815"/>
      <c r="L12" s="813"/>
      <c r="M12" s="814"/>
      <c r="N12" s="814"/>
      <c r="O12" s="827"/>
      <c r="P12" s="196">
        <f>WEEKDAY(DATE($X$2,$AB$2,1))</f>
        <v>2</v>
      </c>
      <c r="Q12" s="195">
        <f>WEEKDAY(DATE($X$2,$AB$2,2))</f>
        <v>3</v>
      </c>
      <c r="R12" s="195">
        <f>WEEKDAY(DATE($X$2,$AB$2,3))</f>
        <v>4</v>
      </c>
      <c r="S12" s="195">
        <f>WEEKDAY(DATE($X$2,$AB$2,4))</f>
        <v>5</v>
      </c>
      <c r="T12" s="195">
        <f>WEEKDAY(DATE($X$2,$AB$2,5))</f>
        <v>6</v>
      </c>
      <c r="U12" s="195">
        <f>WEEKDAY(DATE($X$2,$AB$2,6))</f>
        <v>7</v>
      </c>
      <c r="V12" s="197">
        <f>WEEKDAY(DATE($X$2,$AB$2,7))</f>
        <v>1</v>
      </c>
      <c r="W12" s="196">
        <f>WEEKDAY(DATE($X$2,$AB$2,8))</f>
        <v>2</v>
      </c>
      <c r="X12" s="195">
        <f>WEEKDAY(DATE($X$2,$AB$2,9))</f>
        <v>3</v>
      </c>
      <c r="Y12" s="195">
        <f>WEEKDAY(DATE($X$2,$AB$2,10))</f>
        <v>4</v>
      </c>
      <c r="Z12" s="195">
        <f>WEEKDAY(DATE($X$2,$AB$2,11))</f>
        <v>5</v>
      </c>
      <c r="AA12" s="195">
        <f>WEEKDAY(DATE($X$2,$AB$2,12))</f>
        <v>6</v>
      </c>
      <c r="AB12" s="195">
        <f>WEEKDAY(DATE($X$2,$AB$2,13))</f>
        <v>7</v>
      </c>
      <c r="AC12" s="197">
        <f>WEEKDAY(DATE($X$2,$AB$2,14))</f>
        <v>1</v>
      </c>
      <c r="AD12" s="196">
        <f>WEEKDAY(DATE($X$2,$AB$2,15))</f>
        <v>2</v>
      </c>
      <c r="AE12" s="195">
        <f>WEEKDAY(DATE($X$2,$AB$2,16))</f>
        <v>3</v>
      </c>
      <c r="AF12" s="195">
        <f>WEEKDAY(DATE($X$2,$AB$2,17))</f>
        <v>4</v>
      </c>
      <c r="AG12" s="195">
        <f>WEEKDAY(DATE($X$2,$AB$2,18))</f>
        <v>5</v>
      </c>
      <c r="AH12" s="195">
        <f>WEEKDAY(DATE($X$2,$AB$2,19))</f>
        <v>6</v>
      </c>
      <c r="AI12" s="195">
        <f>WEEKDAY(DATE($X$2,$AB$2,20))</f>
        <v>7</v>
      </c>
      <c r="AJ12" s="197">
        <f>WEEKDAY(DATE($X$2,$AB$2,21))</f>
        <v>1</v>
      </c>
      <c r="AK12" s="196">
        <f>WEEKDAY(DATE($X$2,$AB$2,22))</f>
        <v>2</v>
      </c>
      <c r="AL12" s="195">
        <f>WEEKDAY(DATE($X$2,$AB$2,23))</f>
        <v>3</v>
      </c>
      <c r="AM12" s="195">
        <f>WEEKDAY(DATE($X$2,$AB$2,24))</f>
        <v>4</v>
      </c>
      <c r="AN12" s="195">
        <f>WEEKDAY(DATE($X$2,$AB$2,25))</f>
        <v>5</v>
      </c>
      <c r="AO12" s="195">
        <f>WEEKDAY(DATE($X$2,$AB$2,26))</f>
        <v>6</v>
      </c>
      <c r="AP12" s="195">
        <f>WEEKDAY(DATE($X$2,$AB$2,27))</f>
        <v>7</v>
      </c>
      <c r="AQ12" s="197">
        <f>WEEKDAY(DATE($X$2,$AB$2,28))</f>
        <v>1</v>
      </c>
      <c r="AR12" s="196">
        <f>IF(AR11=29,WEEKDAY(DATE($X$2,$AB$2,29)),0)</f>
        <v>0</v>
      </c>
      <c r="AS12" s="195">
        <f>IF(AS11=30,WEEKDAY(DATE($X$2,$AB$2,30)),0)</f>
        <v>0</v>
      </c>
      <c r="AT12" s="194">
        <f>IF(AT11=31,WEEKDAY(DATE($X$2,$AB$2,31)),0)</f>
        <v>0</v>
      </c>
      <c r="AU12" s="853"/>
      <c r="AV12" s="854"/>
      <c r="AW12" s="853"/>
      <c r="AX12" s="854"/>
      <c r="AY12" s="848"/>
      <c r="AZ12" s="848"/>
      <c r="BA12" s="848"/>
      <c r="BB12" s="848"/>
      <c r="BC12" s="848"/>
      <c r="BD12" s="848"/>
    </row>
    <row r="13" spans="2:57" ht="20.25" customHeight="1" thickBot="1" x14ac:dyDescent="0.2">
      <c r="B13" s="825"/>
      <c r="C13" s="817"/>
      <c r="D13" s="818"/>
      <c r="E13" s="816"/>
      <c r="F13" s="818"/>
      <c r="G13" s="816"/>
      <c r="H13" s="817"/>
      <c r="I13" s="817"/>
      <c r="J13" s="817"/>
      <c r="K13" s="818"/>
      <c r="L13" s="816"/>
      <c r="M13" s="817"/>
      <c r="N13" s="817"/>
      <c r="O13" s="828"/>
      <c r="P13" s="193" t="str">
        <f t="shared" ref="P13:AQ13" si="0">IF(P12=1,"日",IF(P12=2,"月",IF(P12=3,"火",IF(P12=4,"水",IF(P12=5,"木",IF(P12=6,"金","土"))))))</f>
        <v>月</v>
      </c>
      <c r="Q13" s="191" t="str">
        <f t="shared" si="0"/>
        <v>火</v>
      </c>
      <c r="R13" s="191" t="str">
        <f t="shared" si="0"/>
        <v>水</v>
      </c>
      <c r="S13" s="191" t="str">
        <f t="shared" si="0"/>
        <v>木</v>
      </c>
      <c r="T13" s="191" t="str">
        <f t="shared" si="0"/>
        <v>金</v>
      </c>
      <c r="U13" s="191" t="str">
        <f t="shared" si="0"/>
        <v>土</v>
      </c>
      <c r="V13" s="192" t="str">
        <f t="shared" si="0"/>
        <v>日</v>
      </c>
      <c r="W13" s="193" t="str">
        <f t="shared" si="0"/>
        <v>月</v>
      </c>
      <c r="X13" s="191" t="str">
        <f t="shared" si="0"/>
        <v>火</v>
      </c>
      <c r="Y13" s="191" t="str">
        <f t="shared" si="0"/>
        <v>水</v>
      </c>
      <c r="Z13" s="191" t="str">
        <f t="shared" si="0"/>
        <v>木</v>
      </c>
      <c r="AA13" s="191" t="str">
        <f t="shared" si="0"/>
        <v>金</v>
      </c>
      <c r="AB13" s="191" t="str">
        <f t="shared" si="0"/>
        <v>土</v>
      </c>
      <c r="AC13" s="192" t="str">
        <f t="shared" si="0"/>
        <v>日</v>
      </c>
      <c r="AD13" s="193" t="str">
        <f t="shared" si="0"/>
        <v>月</v>
      </c>
      <c r="AE13" s="191" t="str">
        <f t="shared" si="0"/>
        <v>火</v>
      </c>
      <c r="AF13" s="191" t="str">
        <f t="shared" si="0"/>
        <v>水</v>
      </c>
      <c r="AG13" s="191" t="str">
        <f t="shared" si="0"/>
        <v>木</v>
      </c>
      <c r="AH13" s="191" t="str">
        <f t="shared" si="0"/>
        <v>金</v>
      </c>
      <c r="AI13" s="191" t="str">
        <f t="shared" si="0"/>
        <v>土</v>
      </c>
      <c r="AJ13" s="192" t="str">
        <f t="shared" si="0"/>
        <v>日</v>
      </c>
      <c r="AK13" s="193" t="str">
        <f t="shared" si="0"/>
        <v>月</v>
      </c>
      <c r="AL13" s="191" t="str">
        <f t="shared" si="0"/>
        <v>火</v>
      </c>
      <c r="AM13" s="191" t="str">
        <f t="shared" si="0"/>
        <v>水</v>
      </c>
      <c r="AN13" s="191" t="str">
        <f t="shared" si="0"/>
        <v>木</v>
      </c>
      <c r="AO13" s="191" t="str">
        <f t="shared" si="0"/>
        <v>金</v>
      </c>
      <c r="AP13" s="191" t="str">
        <f t="shared" si="0"/>
        <v>土</v>
      </c>
      <c r="AQ13" s="192" t="str">
        <f t="shared" si="0"/>
        <v>日</v>
      </c>
      <c r="AR13" s="191" t="str">
        <f>IF(AR12=1,"日",IF(AR12=2,"月",IF(AR12=3,"火",IF(AR12=4,"水",IF(AR12=5,"木",IF(AR12=6,"金",IF(AR12=0,"","土")))))))</f>
        <v/>
      </c>
      <c r="AS13" s="191" t="str">
        <f>IF(AS12=1,"日",IF(AS12=2,"月",IF(AS12=3,"火",IF(AS12=4,"水",IF(AS12=5,"木",IF(AS12=6,"金",IF(AS12=0,"","土")))))))</f>
        <v/>
      </c>
      <c r="AT13" s="190" t="str">
        <f>IF(AT12=1,"日",IF(AT12=2,"月",IF(AT12=3,"火",IF(AT12=4,"水",IF(AT12=5,"木",IF(AT12=6,"金",IF(AT12=0,"","土")))))))</f>
        <v/>
      </c>
      <c r="AU13" s="855"/>
      <c r="AV13" s="856"/>
      <c r="AW13" s="855"/>
      <c r="AX13" s="856"/>
      <c r="AY13" s="848"/>
      <c r="AZ13" s="848"/>
      <c r="BA13" s="848"/>
      <c r="BB13" s="848"/>
      <c r="BC13" s="848"/>
      <c r="BD13" s="848"/>
    </row>
    <row r="14" spans="2:57" ht="39.950000000000003" customHeight="1" x14ac:dyDescent="0.15">
      <c r="B14" s="189">
        <v>1</v>
      </c>
      <c r="C14" s="800"/>
      <c r="D14" s="801"/>
      <c r="E14" s="802"/>
      <c r="F14" s="803"/>
      <c r="G14" s="804"/>
      <c r="H14" s="805"/>
      <c r="I14" s="805"/>
      <c r="J14" s="805"/>
      <c r="K14" s="806"/>
      <c r="L14" s="807"/>
      <c r="M14" s="808"/>
      <c r="N14" s="808"/>
      <c r="O14" s="809"/>
      <c r="P14" s="188"/>
      <c r="Q14" s="187"/>
      <c r="R14" s="187"/>
      <c r="S14" s="187"/>
      <c r="T14" s="187"/>
      <c r="U14" s="187"/>
      <c r="V14" s="186"/>
      <c r="W14" s="188"/>
      <c r="X14" s="187"/>
      <c r="Y14" s="187"/>
      <c r="Z14" s="187"/>
      <c r="AA14" s="187"/>
      <c r="AB14" s="187"/>
      <c r="AC14" s="186"/>
      <c r="AD14" s="188"/>
      <c r="AE14" s="187"/>
      <c r="AF14" s="187"/>
      <c r="AG14" s="187"/>
      <c r="AH14" s="187"/>
      <c r="AI14" s="187"/>
      <c r="AJ14" s="186"/>
      <c r="AK14" s="188"/>
      <c r="AL14" s="187"/>
      <c r="AM14" s="187"/>
      <c r="AN14" s="187"/>
      <c r="AO14" s="187"/>
      <c r="AP14" s="187"/>
      <c r="AQ14" s="186"/>
      <c r="AR14" s="188"/>
      <c r="AS14" s="187"/>
      <c r="AT14" s="186"/>
      <c r="AU14" s="819">
        <f t="shared" ref="AU14:AU31" si="1">IF($AZ$3="４週",SUM(P14:AQ14),IF($AZ$3="暦月",SUM(P14:AT14),""))</f>
        <v>0</v>
      </c>
      <c r="AV14" s="820"/>
      <c r="AW14" s="821">
        <f t="shared" ref="AW14:AW31" si="2">IF($AZ$3="４週",AU14/4,IF($AZ$3="暦月",AU14/($AZ$7/7),""))</f>
        <v>0</v>
      </c>
      <c r="AX14" s="822"/>
      <c r="AY14" s="797"/>
      <c r="AZ14" s="798"/>
      <c r="BA14" s="798"/>
      <c r="BB14" s="798"/>
      <c r="BC14" s="798"/>
      <c r="BD14" s="799"/>
    </row>
    <row r="15" spans="2:57" ht="39.950000000000003" customHeight="1" x14ac:dyDescent="0.15">
      <c r="B15" s="185">
        <f t="shared" ref="B15:B31" si="3">B14+1</f>
        <v>2</v>
      </c>
      <c r="C15" s="763"/>
      <c r="D15" s="764"/>
      <c r="E15" s="765"/>
      <c r="F15" s="766"/>
      <c r="G15" s="767"/>
      <c r="H15" s="768"/>
      <c r="I15" s="768"/>
      <c r="J15" s="768"/>
      <c r="K15" s="769"/>
      <c r="L15" s="773"/>
      <c r="M15" s="774"/>
      <c r="N15" s="774"/>
      <c r="O15" s="775"/>
      <c r="P15" s="184"/>
      <c r="Q15" s="183"/>
      <c r="R15" s="183"/>
      <c r="S15" s="183"/>
      <c r="T15" s="183"/>
      <c r="U15" s="183"/>
      <c r="V15" s="182"/>
      <c r="W15" s="184"/>
      <c r="X15" s="183"/>
      <c r="Y15" s="183"/>
      <c r="Z15" s="183"/>
      <c r="AA15" s="183"/>
      <c r="AB15" s="183"/>
      <c r="AC15" s="182"/>
      <c r="AD15" s="184"/>
      <c r="AE15" s="183"/>
      <c r="AF15" s="183"/>
      <c r="AG15" s="183"/>
      <c r="AH15" s="183"/>
      <c r="AI15" s="183"/>
      <c r="AJ15" s="182"/>
      <c r="AK15" s="184"/>
      <c r="AL15" s="183"/>
      <c r="AM15" s="183"/>
      <c r="AN15" s="183"/>
      <c r="AO15" s="183"/>
      <c r="AP15" s="183"/>
      <c r="AQ15" s="182"/>
      <c r="AR15" s="184"/>
      <c r="AS15" s="183"/>
      <c r="AT15" s="182"/>
      <c r="AU15" s="791">
        <f t="shared" si="1"/>
        <v>0</v>
      </c>
      <c r="AV15" s="792"/>
      <c r="AW15" s="776">
        <f t="shared" si="2"/>
        <v>0</v>
      </c>
      <c r="AX15" s="777"/>
      <c r="AY15" s="770"/>
      <c r="AZ15" s="771"/>
      <c r="BA15" s="771"/>
      <c r="BB15" s="771"/>
      <c r="BC15" s="771"/>
      <c r="BD15" s="772"/>
    </row>
    <row r="16" spans="2:57" ht="39.950000000000003" customHeight="1" x14ac:dyDescent="0.15">
      <c r="B16" s="185">
        <f t="shared" si="3"/>
        <v>3</v>
      </c>
      <c r="C16" s="763"/>
      <c r="D16" s="764"/>
      <c r="E16" s="765"/>
      <c r="F16" s="766"/>
      <c r="G16" s="767"/>
      <c r="H16" s="768"/>
      <c r="I16" s="768"/>
      <c r="J16" s="768"/>
      <c r="K16" s="769"/>
      <c r="L16" s="773"/>
      <c r="M16" s="774"/>
      <c r="N16" s="774"/>
      <c r="O16" s="775"/>
      <c r="P16" s="184"/>
      <c r="Q16" s="183"/>
      <c r="R16" s="183"/>
      <c r="S16" s="183"/>
      <c r="T16" s="183"/>
      <c r="U16" s="183"/>
      <c r="V16" s="182"/>
      <c r="W16" s="184"/>
      <c r="X16" s="183"/>
      <c r="Y16" s="183"/>
      <c r="Z16" s="183"/>
      <c r="AA16" s="183"/>
      <c r="AB16" s="183"/>
      <c r="AC16" s="182"/>
      <c r="AD16" s="184"/>
      <c r="AE16" s="183"/>
      <c r="AF16" s="183"/>
      <c r="AG16" s="183"/>
      <c r="AH16" s="183"/>
      <c r="AI16" s="183"/>
      <c r="AJ16" s="182"/>
      <c r="AK16" s="184"/>
      <c r="AL16" s="183"/>
      <c r="AM16" s="183"/>
      <c r="AN16" s="183"/>
      <c r="AO16" s="183"/>
      <c r="AP16" s="183"/>
      <c r="AQ16" s="182"/>
      <c r="AR16" s="184"/>
      <c r="AS16" s="183"/>
      <c r="AT16" s="182"/>
      <c r="AU16" s="791">
        <f t="shared" si="1"/>
        <v>0</v>
      </c>
      <c r="AV16" s="792"/>
      <c r="AW16" s="776">
        <f t="shared" si="2"/>
        <v>0</v>
      </c>
      <c r="AX16" s="777"/>
      <c r="AY16" s="770"/>
      <c r="AZ16" s="771"/>
      <c r="BA16" s="771"/>
      <c r="BB16" s="771"/>
      <c r="BC16" s="771"/>
      <c r="BD16" s="772"/>
    </row>
    <row r="17" spans="2:56" ht="39.950000000000003" customHeight="1" x14ac:dyDescent="0.15">
      <c r="B17" s="185">
        <f t="shared" si="3"/>
        <v>4</v>
      </c>
      <c r="C17" s="763"/>
      <c r="D17" s="764"/>
      <c r="E17" s="765"/>
      <c r="F17" s="766"/>
      <c r="G17" s="767"/>
      <c r="H17" s="768"/>
      <c r="I17" s="768"/>
      <c r="J17" s="768"/>
      <c r="K17" s="769"/>
      <c r="L17" s="773"/>
      <c r="M17" s="774"/>
      <c r="N17" s="774"/>
      <c r="O17" s="775"/>
      <c r="P17" s="184"/>
      <c r="Q17" s="183"/>
      <c r="R17" s="183"/>
      <c r="S17" s="183"/>
      <c r="T17" s="183"/>
      <c r="U17" s="183"/>
      <c r="V17" s="182"/>
      <c r="W17" s="184"/>
      <c r="X17" s="183"/>
      <c r="Y17" s="183"/>
      <c r="Z17" s="183"/>
      <c r="AA17" s="183"/>
      <c r="AB17" s="183"/>
      <c r="AC17" s="182"/>
      <c r="AD17" s="184"/>
      <c r="AE17" s="183"/>
      <c r="AF17" s="183"/>
      <c r="AG17" s="183"/>
      <c r="AH17" s="183"/>
      <c r="AI17" s="183"/>
      <c r="AJ17" s="182"/>
      <c r="AK17" s="184"/>
      <c r="AL17" s="183"/>
      <c r="AM17" s="183"/>
      <c r="AN17" s="183"/>
      <c r="AO17" s="183"/>
      <c r="AP17" s="183"/>
      <c r="AQ17" s="182"/>
      <c r="AR17" s="184"/>
      <c r="AS17" s="183"/>
      <c r="AT17" s="182"/>
      <c r="AU17" s="791">
        <f t="shared" si="1"/>
        <v>0</v>
      </c>
      <c r="AV17" s="792"/>
      <c r="AW17" s="776">
        <f t="shared" si="2"/>
        <v>0</v>
      </c>
      <c r="AX17" s="777"/>
      <c r="AY17" s="770"/>
      <c r="AZ17" s="771"/>
      <c r="BA17" s="771"/>
      <c r="BB17" s="771"/>
      <c r="BC17" s="771"/>
      <c r="BD17" s="772"/>
    </row>
    <row r="18" spans="2:56" ht="39.950000000000003" customHeight="1" x14ac:dyDescent="0.15">
      <c r="B18" s="185">
        <f t="shared" si="3"/>
        <v>5</v>
      </c>
      <c r="C18" s="763"/>
      <c r="D18" s="764"/>
      <c r="E18" s="765"/>
      <c r="F18" s="766"/>
      <c r="G18" s="767"/>
      <c r="H18" s="768"/>
      <c r="I18" s="768"/>
      <c r="J18" s="768"/>
      <c r="K18" s="769"/>
      <c r="L18" s="773"/>
      <c r="M18" s="774"/>
      <c r="N18" s="774"/>
      <c r="O18" s="775"/>
      <c r="P18" s="184"/>
      <c r="Q18" s="183"/>
      <c r="R18" s="183"/>
      <c r="S18" s="183"/>
      <c r="T18" s="183"/>
      <c r="U18" s="183"/>
      <c r="V18" s="182"/>
      <c r="W18" s="184"/>
      <c r="X18" s="183"/>
      <c r="Y18" s="183"/>
      <c r="Z18" s="183"/>
      <c r="AA18" s="183"/>
      <c r="AB18" s="183"/>
      <c r="AC18" s="182"/>
      <c r="AD18" s="184"/>
      <c r="AE18" s="183"/>
      <c r="AF18" s="183"/>
      <c r="AG18" s="183"/>
      <c r="AH18" s="183"/>
      <c r="AI18" s="183"/>
      <c r="AJ18" s="182"/>
      <c r="AK18" s="184"/>
      <c r="AL18" s="183"/>
      <c r="AM18" s="183"/>
      <c r="AN18" s="183"/>
      <c r="AO18" s="183"/>
      <c r="AP18" s="183"/>
      <c r="AQ18" s="182"/>
      <c r="AR18" s="184"/>
      <c r="AS18" s="183"/>
      <c r="AT18" s="182"/>
      <c r="AU18" s="791">
        <f t="shared" si="1"/>
        <v>0</v>
      </c>
      <c r="AV18" s="792"/>
      <c r="AW18" s="776">
        <f t="shared" si="2"/>
        <v>0</v>
      </c>
      <c r="AX18" s="777"/>
      <c r="AY18" s="770"/>
      <c r="AZ18" s="771"/>
      <c r="BA18" s="771"/>
      <c r="BB18" s="771"/>
      <c r="BC18" s="771"/>
      <c r="BD18" s="772"/>
    </row>
    <row r="19" spans="2:56" ht="39.950000000000003" customHeight="1" x14ac:dyDescent="0.15">
      <c r="B19" s="185">
        <f t="shared" si="3"/>
        <v>6</v>
      </c>
      <c r="C19" s="763"/>
      <c r="D19" s="764"/>
      <c r="E19" s="765"/>
      <c r="F19" s="766"/>
      <c r="G19" s="767"/>
      <c r="H19" s="768"/>
      <c r="I19" s="768"/>
      <c r="J19" s="768"/>
      <c r="K19" s="769"/>
      <c r="L19" s="773"/>
      <c r="M19" s="774"/>
      <c r="N19" s="774"/>
      <c r="O19" s="775"/>
      <c r="P19" s="184"/>
      <c r="Q19" s="183"/>
      <c r="R19" s="183"/>
      <c r="S19" s="183"/>
      <c r="T19" s="183"/>
      <c r="U19" s="183"/>
      <c r="V19" s="182"/>
      <c r="W19" s="184"/>
      <c r="X19" s="183"/>
      <c r="Y19" s="183"/>
      <c r="Z19" s="183"/>
      <c r="AA19" s="183"/>
      <c r="AB19" s="183"/>
      <c r="AC19" s="182"/>
      <c r="AD19" s="184"/>
      <c r="AE19" s="183"/>
      <c r="AF19" s="183"/>
      <c r="AG19" s="183"/>
      <c r="AH19" s="183"/>
      <c r="AI19" s="183"/>
      <c r="AJ19" s="182"/>
      <c r="AK19" s="184"/>
      <c r="AL19" s="183"/>
      <c r="AM19" s="183"/>
      <c r="AN19" s="183"/>
      <c r="AO19" s="183"/>
      <c r="AP19" s="183"/>
      <c r="AQ19" s="182"/>
      <c r="AR19" s="184"/>
      <c r="AS19" s="183"/>
      <c r="AT19" s="182"/>
      <c r="AU19" s="791">
        <f t="shared" si="1"/>
        <v>0</v>
      </c>
      <c r="AV19" s="792"/>
      <c r="AW19" s="776">
        <f t="shared" si="2"/>
        <v>0</v>
      </c>
      <c r="AX19" s="777"/>
      <c r="AY19" s="770"/>
      <c r="AZ19" s="771"/>
      <c r="BA19" s="771"/>
      <c r="BB19" s="771"/>
      <c r="BC19" s="771"/>
      <c r="BD19" s="772"/>
    </row>
    <row r="20" spans="2:56" ht="39.950000000000003" customHeight="1" x14ac:dyDescent="0.15">
      <c r="B20" s="185">
        <f t="shared" si="3"/>
        <v>7</v>
      </c>
      <c r="C20" s="763"/>
      <c r="D20" s="764"/>
      <c r="E20" s="765"/>
      <c r="F20" s="766"/>
      <c r="G20" s="767"/>
      <c r="H20" s="768"/>
      <c r="I20" s="768"/>
      <c r="J20" s="768"/>
      <c r="K20" s="769"/>
      <c r="L20" s="773"/>
      <c r="M20" s="774"/>
      <c r="N20" s="774"/>
      <c r="O20" s="775"/>
      <c r="P20" s="184"/>
      <c r="Q20" s="183"/>
      <c r="R20" s="183"/>
      <c r="S20" s="183"/>
      <c r="T20" s="183"/>
      <c r="U20" s="183"/>
      <c r="V20" s="182"/>
      <c r="W20" s="184"/>
      <c r="X20" s="183"/>
      <c r="Y20" s="183"/>
      <c r="Z20" s="183"/>
      <c r="AA20" s="183"/>
      <c r="AB20" s="183"/>
      <c r="AC20" s="182"/>
      <c r="AD20" s="184"/>
      <c r="AE20" s="183"/>
      <c r="AF20" s="183"/>
      <c r="AG20" s="183"/>
      <c r="AH20" s="183"/>
      <c r="AI20" s="183"/>
      <c r="AJ20" s="182"/>
      <c r="AK20" s="184"/>
      <c r="AL20" s="183"/>
      <c r="AM20" s="183"/>
      <c r="AN20" s="183"/>
      <c r="AO20" s="183"/>
      <c r="AP20" s="183"/>
      <c r="AQ20" s="182"/>
      <c r="AR20" s="184"/>
      <c r="AS20" s="183"/>
      <c r="AT20" s="182"/>
      <c r="AU20" s="791">
        <f t="shared" si="1"/>
        <v>0</v>
      </c>
      <c r="AV20" s="792"/>
      <c r="AW20" s="776">
        <f t="shared" si="2"/>
        <v>0</v>
      </c>
      <c r="AX20" s="777"/>
      <c r="AY20" s="770"/>
      <c r="AZ20" s="771"/>
      <c r="BA20" s="771"/>
      <c r="BB20" s="771"/>
      <c r="BC20" s="771"/>
      <c r="BD20" s="772"/>
    </row>
    <row r="21" spans="2:56" ht="39.950000000000003" customHeight="1" x14ac:dyDescent="0.15">
      <c r="B21" s="185">
        <f t="shared" si="3"/>
        <v>8</v>
      </c>
      <c r="C21" s="763"/>
      <c r="D21" s="764"/>
      <c r="E21" s="765"/>
      <c r="F21" s="766"/>
      <c r="G21" s="767"/>
      <c r="H21" s="768"/>
      <c r="I21" s="768"/>
      <c r="J21" s="768"/>
      <c r="K21" s="769"/>
      <c r="L21" s="773"/>
      <c r="M21" s="774"/>
      <c r="N21" s="774"/>
      <c r="O21" s="775"/>
      <c r="P21" s="184"/>
      <c r="Q21" s="183"/>
      <c r="R21" s="183"/>
      <c r="S21" s="183"/>
      <c r="T21" s="183"/>
      <c r="U21" s="183"/>
      <c r="V21" s="182"/>
      <c r="W21" s="184"/>
      <c r="X21" s="183"/>
      <c r="Y21" s="183"/>
      <c r="Z21" s="183"/>
      <c r="AA21" s="183"/>
      <c r="AB21" s="183"/>
      <c r="AC21" s="182"/>
      <c r="AD21" s="184"/>
      <c r="AE21" s="183"/>
      <c r="AF21" s="183"/>
      <c r="AG21" s="183"/>
      <c r="AH21" s="183"/>
      <c r="AI21" s="183"/>
      <c r="AJ21" s="182"/>
      <c r="AK21" s="184"/>
      <c r="AL21" s="183"/>
      <c r="AM21" s="183"/>
      <c r="AN21" s="183"/>
      <c r="AO21" s="183"/>
      <c r="AP21" s="183"/>
      <c r="AQ21" s="182"/>
      <c r="AR21" s="184"/>
      <c r="AS21" s="183"/>
      <c r="AT21" s="182"/>
      <c r="AU21" s="791">
        <f t="shared" si="1"/>
        <v>0</v>
      </c>
      <c r="AV21" s="792"/>
      <c r="AW21" s="776">
        <f t="shared" si="2"/>
        <v>0</v>
      </c>
      <c r="AX21" s="777"/>
      <c r="AY21" s="770"/>
      <c r="AZ21" s="771"/>
      <c r="BA21" s="771"/>
      <c r="BB21" s="771"/>
      <c r="BC21" s="771"/>
      <c r="BD21" s="772"/>
    </row>
    <row r="22" spans="2:56" ht="39.950000000000003" customHeight="1" x14ac:dyDescent="0.15">
      <c r="B22" s="185">
        <f t="shared" si="3"/>
        <v>9</v>
      </c>
      <c r="C22" s="763"/>
      <c r="D22" s="764"/>
      <c r="E22" s="765"/>
      <c r="F22" s="766"/>
      <c r="G22" s="767"/>
      <c r="H22" s="768"/>
      <c r="I22" s="768"/>
      <c r="J22" s="768"/>
      <c r="K22" s="769"/>
      <c r="L22" s="773"/>
      <c r="M22" s="774"/>
      <c r="N22" s="774"/>
      <c r="O22" s="775"/>
      <c r="P22" s="184"/>
      <c r="Q22" s="183"/>
      <c r="R22" s="183"/>
      <c r="S22" s="183"/>
      <c r="T22" s="183"/>
      <c r="U22" s="183"/>
      <c r="V22" s="182"/>
      <c r="W22" s="184"/>
      <c r="X22" s="183"/>
      <c r="Y22" s="183"/>
      <c r="Z22" s="183"/>
      <c r="AA22" s="183"/>
      <c r="AB22" s="183"/>
      <c r="AC22" s="182"/>
      <c r="AD22" s="184"/>
      <c r="AE22" s="183"/>
      <c r="AF22" s="183"/>
      <c r="AG22" s="183"/>
      <c r="AH22" s="183"/>
      <c r="AI22" s="183"/>
      <c r="AJ22" s="182"/>
      <c r="AK22" s="184"/>
      <c r="AL22" s="183"/>
      <c r="AM22" s="183"/>
      <c r="AN22" s="183"/>
      <c r="AO22" s="183"/>
      <c r="AP22" s="183"/>
      <c r="AQ22" s="182"/>
      <c r="AR22" s="184"/>
      <c r="AS22" s="183"/>
      <c r="AT22" s="182"/>
      <c r="AU22" s="791">
        <f t="shared" si="1"/>
        <v>0</v>
      </c>
      <c r="AV22" s="792"/>
      <c r="AW22" s="776">
        <f t="shared" si="2"/>
        <v>0</v>
      </c>
      <c r="AX22" s="777"/>
      <c r="AY22" s="770"/>
      <c r="AZ22" s="771"/>
      <c r="BA22" s="771"/>
      <c r="BB22" s="771"/>
      <c r="BC22" s="771"/>
      <c r="BD22" s="772"/>
    </row>
    <row r="23" spans="2:56" ht="39.950000000000003" customHeight="1" x14ac:dyDescent="0.15">
      <c r="B23" s="185">
        <f t="shared" si="3"/>
        <v>10</v>
      </c>
      <c r="C23" s="763"/>
      <c r="D23" s="764"/>
      <c r="E23" s="765"/>
      <c r="F23" s="766"/>
      <c r="G23" s="767"/>
      <c r="H23" s="768"/>
      <c r="I23" s="768"/>
      <c r="J23" s="768"/>
      <c r="K23" s="769"/>
      <c r="L23" s="773"/>
      <c r="M23" s="774"/>
      <c r="N23" s="774"/>
      <c r="O23" s="775"/>
      <c r="P23" s="184"/>
      <c r="Q23" s="183"/>
      <c r="R23" s="183"/>
      <c r="S23" s="183"/>
      <c r="T23" s="183"/>
      <c r="U23" s="183"/>
      <c r="V23" s="182"/>
      <c r="W23" s="184"/>
      <c r="X23" s="183"/>
      <c r="Y23" s="183"/>
      <c r="Z23" s="183"/>
      <c r="AA23" s="183"/>
      <c r="AB23" s="183"/>
      <c r="AC23" s="182"/>
      <c r="AD23" s="184"/>
      <c r="AE23" s="183"/>
      <c r="AF23" s="183"/>
      <c r="AG23" s="183"/>
      <c r="AH23" s="183"/>
      <c r="AI23" s="183"/>
      <c r="AJ23" s="182"/>
      <c r="AK23" s="184"/>
      <c r="AL23" s="183"/>
      <c r="AM23" s="183"/>
      <c r="AN23" s="183"/>
      <c r="AO23" s="183"/>
      <c r="AP23" s="183"/>
      <c r="AQ23" s="182"/>
      <c r="AR23" s="184"/>
      <c r="AS23" s="183"/>
      <c r="AT23" s="182"/>
      <c r="AU23" s="791">
        <f t="shared" si="1"/>
        <v>0</v>
      </c>
      <c r="AV23" s="792"/>
      <c r="AW23" s="776">
        <f t="shared" si="2"/>
        <v>0</v>
      </c>
      <c r="AX23" s="777"/>
      <c r="AY23" s="770"/>
      <c r="AZ23" s="771"/>
      <c r="BA23" s="771"/>
      <c r="BB23" s="771"/>
      <c r="BC23" s="771"/>
      <c r="BD23" s="772"/>
    </row>
    <row r="24" spans="2:56" ht="39.950000000000003" customHeight="1" x14ac:dyDescent="0.15">
      <c r="B24" s="185">
        <f t="shared" si="3"/>
        <v>11</v>
      </c>
      <c r="C24" s="763"/>
      <c r="D24" s="764"/>
      <c r="E24" s="765"/>
      <c r="F24" s="766"/>
      <c r="G24" s="767"/>
      <c r="H24" s="768"/>
      <c r="I24" s="768"/>
      <c r="J24" s="768"/>
      <c r="K24" s="769"/>
      <c r="L24" s="773"/>
      <c r="M24" s="774"/>
      <c r="N24" s="774"/>
      <c r="O24" s="775"/>
      <c r="P24" s="184"/>
      <c r="Q24" s="183"/>
      <c r="R24" s="183"/>
      <c r="S24" s="183"/>
      <c r="T24" s="183"/>
      <c r="U24" s="183"/>
      <c r="V24" s="182"/>
      <c r="W24" s="184"/>
      <c r="X24" s="183"/>
      <c r="Y24" s="183"/>
      <c r="Z24" s="183"/>
      <c r="AA24" s="183"/>
      <c r="AB24" s="183"/>
      <c r="AC24" s="182"/>
      <c r="AD24" s="184"/>
      <c r="AE24" s="183"/>
      <c r="AF24" s="183"/>
      <c r="AG24" s="183"/>
      <c r="AH24" s="183"/>
      <c r="AI24" s="183"/>
      <c r="AJ24" s="182"/>
      <c r="AK24" s="184"/>
      <c r="AL24" s="183"/>
      <c r="AM24" s="183"/>
      <c r="AN24" s="183"/>
      <c r="AO24" s="183"/>
      <c r="AP24" s="183"/>
      <c r="AQ24" s="182"/>
      <c r="AR24" s="184"/>
      <c r="AS24" s="183"/>
      <c r="AT24" s="182"/>
      <c r="AU24" s="791">
        <f t="shared" si="1"/>
        <v>0</v>
      </c>
      <c r="AV24" s="792"/>
      <c r="AW24" s="776">
        <f t="shared" si="2"/>
        <v>0</v>
      </c>
      <c r="AX24" s="777"/>
      <c r="AY24" s="770"/>
      <c r="AZ24" s="771"/>
      <c r="BA24" s="771"/>
      <c r="BB24" s="771"/>
      <c r="BC24" s="771"/>
      <c r="BD24" s="772"/>
    </row>
    <row r="25" spans="2:56" ht="39.950000000000003" customHeight="1" x14ac:dyDescent="0.15">
      <c r="B25" s="185">
        <f t="shared" si="3"/>
        <v>12</v>
      </c>
      <c r="C25" s="763"/>
      <c r="D25" s="764"/>
      <c r="E25" s="765"/>
      <c r="F25" s="766"/>
      <c r="G25" s="767"/>
      <c r="H25" s="768"/>
      <c r="I25" s="768"/>
      <c r="J25" s="768"/>
      <c r="K25" s="769"/>
      <c r="L25" s="773"/>
      <c r="M25" s="774"/>
      <c r="N25" s="774"/>
      <c r="O25" s="775"/>
      <c r="P25" s="184"/>
      <c r="Q25" s="183"/>
      <c r="R25" s="183"/>
      <c r="S25" s="183"/>
      <c r="T25" s="183"/>
      <c r="U25" s="183"/>
      <c r="V25" s="182"/>
      <c r="W25" s="184"/>
      <c r="X25" s="183"/>
      <c r="Y25" s="183"/>
      <c r="Z25" s="183"/>
      <c r="AA25" s="183"/>
      <c r="AB25" s="183"/>
      <c r="AC25" s="182"/>
      <c r="AD25" s="184"/>
      <c r="AE25" s="183"/>
      <c r="AF25" s="183"/>
      <c r="AG25" s="183"/>
      <c r="AH25" s="183"/>
      <c r="AI25" s="183"/>
      <c r="AJ25" s="182"/>
      <c r="AK25" s="184"/>
      <c r="AL25" s="183"/>
      <c r="AM25" s="183"/>
      <c r="AN25" s="183"/>
      <c r="AO25" s="183"/>
      <c r="AP25" s="183"/>
      <c r="AQ25" s="182"/>
      <c r="AR25" s="184"/>
      <c r="AS25" s="183"/>
      <c r="AT25" s="182"/>
      <c r="AU25" s="791">
        <f t="shared" si="1"/>
        <v>0</v>
      </c>
      <c r="AV25" s="792"/>
      <c r="AW25" s="776">
        <f t="shared" si="2"/>
        <v>0</v>
      </c>
      <c r="AX25" s="777"/>
      <c r="AY25" s="770"/>
      <c r="AZ25" s="771"/>
      <c r="BA25" s="771"/>
      <c r="BB25" s="771"/>
      <c r="BC25" s="771"/>
      <c r="BD25" s="772"/>
    </row>
    <row r="26" spans="2:56" ht="39.950000000000003" customHeight="1" x14ac:dyDescent="0.15">
      <c r="B26" s="185">
        <f t="shared" si="3"/>
        <v>13</v>
      </c>
      <c r="C26" s="763"/>
      <c r="D26" s="764"/>
      <c r="E26" s="765"/>
      <c r="F26" s="766"/>
      <c r="G26" s="767"/>
      <c r="H26" s="768"/>
      <c r="I26" s="768"/>
      <c r="J26" s="768"/>
      <c r="K26" s="769"/>
      <c r="L26" s="773"/>
      <c r="M26" s="774"/>
      <c r="N26" s="774"/>
      <c r="O26" s="775"/>
      <c r="P26" s="184"/>
      <c r="Q26" s="183"/>
      <c r="R26" s="183"/>
      <c r="S26" s="183"/>
      <c r="T26" s="183"/>
      <c r="U26" s="183"/>
      <c r="V26" s="182"/>
      <c r="W26" s="184"/>
      <c r="X26" s="183"/>
      <c r="Y26" s="183"/>
      <c r="Z26" s="183"/>
      <c r="AA26" s="183"/>
      <c r="AB26" s="183"/>
      <c r="AC26" s="182"/>
      <c r="AD26" s="184"/>
      <c r="AE26" s="183"/>
      <c r="AF26" s="183"/>
      <c r="AG26" s="183"/>
      <c r="AH26" s="183"/>
      <c r="AI26" s="183"/>
      <c r="AJ26" s="182"/>
      <c r="AK26" s="184"/>
      <c r="AL26" s="183"/>
      <c r="AM26" s="183"/>
      <c r="AN26" s="183"/>
      <c r="AO26" s="183"/>
      <c r="AP26" s="183"/>
      <c r="AQ26" s="182"/>
      <c r="AR26" s="184"/>
      <c r="AS26" s="183"/>
      <c r="AT26" s="182"/>
      <c r="AU26" s="791">
        <f t="shared" si="1"/>
        <v>0</v>
      </c>
      <c r="AV26" s="792"/>
      <c r="AW26" s="776">
        <f t="shared" si="2"/>
        <v>0</v>
      </c>
      <c r="AX26" s="777"/>
      <c r="AY26" s="770"/>
      <c r="AZ26" s="771"/>
      <c r="BA26" s="771"/>
      <c r="BB26" s="771"/>
      <c r="BC26" s="771"/>
      <c r="BD26" s="772"/>
    </row>
    <row r="27" spans="2:56" ht="39.950000000000003" customHeight="1" x14ac:dyDescent="0.15">
      <c r="B27" s="185">
        <f t="shared" si="3"/>
        <v>14</v>
      </c>
      <c r="C27" s="763"/>
      <c r="D27" s="764"/>
      <c r="E27" s="765"/>
      <c r="F27" s="766"/>
      <c r="G27" s="767"/>
      <c r="H27" s="768"/>
      <c r="I27" s="768"/>
      <c r="J27" s="768"/>
      <c r="K27" s="769"/>
      <c r="L27" s="773"/>
      <c r="M27" s="774"/>
      <c r="N27" s="774"/>
      <c r="O27" s="775"/>
      <c r="P27" s="184"/>
      <c r="Q27" s="183"/>
      <c r="R27" s="183"/>
      <c r="S27" s="183"/>
      <c r="T27" s="183"/>
      <c r="U27" s="183"/>
      <c r="V27" s="182"/>
      <c r="W27" s="184"/>
      <c r="X27" s="183"/>
      <c r="Y27" s="183"/>
      <c r="Z27" s="183"/>
      <c r="AA27" s="183"/>
      <c r="AB27" s="183"/>
      <c r="AC27" s="182"/>
      <c r="AD27" s="184"/>
      <c r="AE27" s="183"/>
      <c r="AF27" s="183"/>
      <c r="AG27" s="183"/>
      <c r="AH27" s="183"/>
      <c r="AI27" s="183"/>
      <c r="AJ27" s="182"/>
      <c r="AK27" s="184"/>
      <c r="AL27" s="183"/>
      <c r="AM27" s="183"/>
      <c r="AN27" s="183"/>
      <c r="AO27" s="183"/>
      <c r="AP27" s="183"/>
      <c r="AQ27" s="182"/>
      <c r="AR27" s="184"/>
      <c r="AS27" s="183"/>
      <c r="AT27" s="182"/>
      <c r="AU27" s="791">
        <f t="shared" si="1"/>
        <v>0</v>
      </c>
      <c r="AV27" s="792"/>
      <c r="AW27" s="776">
        <f t="shared" si="2"/>
        <v>0</v>
      </c>
      <c r="AX27" s="777"/>
      <c r="AY27" s="770"/>
      <c r="AZ27" s="771"/>
      <c r="BA27" s="771"/>
      <c r="BB27" s="771"/>
      <c r="BC27" s="771"/>
      <c r="BD27" s="772"/>
    </row>
    <row r="28" spans="2:56" ht="39.950000000000003" customHeight="1" x14ac:dyDescent="0.15">
      <c r="B28" s="185">
        <f t="shared" si="3"/>
        <v>15</v>
      </c>
      <c r="C28" s="763"/>
      <c r="D28" s="764"/>
      <c r="E28" s="765"/>
      <c r="F28" s="766"/>
      <c r="G28" s="767"/>
      <c r="H28" s="768"/>
      <c r="I28" s="768"/>
      <c r="J28" s="768"/>
      <c r="K28" s="769"/>
      <c r="L28" s="773"/>
      <c r="M28" s="774"/>
      <c r="N28" s="774"/>
      <c r="O28" s="775"/>
      <c r="P28" s="184"/>
      <c r="Q28" s="183"/>
      <c r="R28" s="183"/>
      <c r="S28" s="183"/>
      <c r="T28" s="183"/>
      <c r="U28" s="183"/>
      <c r="V28" s="182"/>
      <c r="W28" s="184"/>
      <c r="X28" s="183"/>
      <c r="Y28" s="183"/>
      <c r="Z28" s="183"/>
      <c r="AA28" s="183"/>
      <c r="AB28" s="183"/>
      <c r="AC28" s="182"/>
      <c r="AD28" s="184"/>
      <c r="AE28" s="183"/>
      <c r="AF28" s="183"/>
      <c r="AG28" s="183"/>
      <c r="AH28" s="183"/>
      <c r="AI28" s="183"/>
      <c r="AJ28" s="182"/>
      <c r="AK28" s="184"/>
      <c r="AL28" s="183"/>
      <c r="AM28" s="183"/>
      <c r="AN28" s="183"/>
      <c r="AO28" s="183"/>
      <c r="AP28" s="183"/>
      <c r="AQ28" s="182"/>
      <c r="AR28" s="184"/>
      <c r="AS28" s="183"/>
      <c r="AT28" s="182"/>
      <c r="AU28" s="791">
        <f t="shared" si="1"/>
        <v>0</v>
      </c>
      <c r="AV28" s="792"/>
      <c r="AW28" s="776">
        <f t="shared" si="2"/>
        <v>0</v>
      </c>
      <c r="AX28" s="777"/>
      <c r="AY28" s="770"/>
      <c r="AZ28" s="771"/>
      <c r="BA28" s="771"/>
      <c r="BB28" s="771"/>
      <c r="BC28" s="771"/>
      <c r="BD28" s="772"/>
    </row>
    <row r="29" spans="2:56" ht="39.950000000000003" customHeight="1" x14ac:dyDescent="0.15">
      <c r="B29" s="185">
        <f t="shared" si="3"/>
        <v>16</v>
      </c>
      <c r="C29" s="763"/>
      <c r="D29" s="764"/>
      <c r="E29" s="765"/>
      <c r="F29" s="766"/>
      <c r="G29" s="767"/>
      <c r="H29" s="768"/>
      <c r="I29" s="768"/>
      <c r="J29" s="768"/>
      <c r="K29" s="769"/>
      <c r="L29" s="773"/>
      <c r="M29" s="774"/>
      <c r="N29" s="774"/>
      <c r="O29" s="775"/>
      <c r="P29" s="184"/>
      <c r="Q29" s="183"/>
      <c r="R29" s="183"/>
      <c r="S29" s="183"/>
      <c r="T29" s="183"/>
      <c r="U29" s="183"/>
      <c r="V29" s="182"/>
      <c r="W29" s="184"/>
      <c r="X29" s="183"/>
      <c r="Y29" s="183"/>
      <c r="Z29" s="183"/>
      <c r="AA29" s="183"/>
      <c r="AB29" s="183"/>
      <c r="AC29" s="182"/>
      <c r="AD29" s="184"/>
      <c r="AE29" s="183"/>
      <c r="AF29" s="183"/>
      <c r="AG29" s="183"/>
      <c r="AH29" s="183"/>
      <c r="AI29" s="183"/>
      <c r="AJ29" s="182"/>
      <c r="AK29" s="184"/>
      <c r="AL29" s="183"/>
      <c r="AM29" s="183"/>
      <c r="AN29" s="183"/>
      <c r="AO29" s="183"/>
      <c r="AP29" s="183"/>
      <c r="AQ29" s="182"/>
      <c r="AR29" s="184"/>
      <c r="AS29" s="183"/>
      <c r="AT29" s="182"/>
      <c r="AU29" s="791">
        <f t="shared" si="1"/>
        <v>0</v>
      </c>
      <c r="AV29" s="792"/>
      <c r="AW29" s="776">
        <f t="shared" si="2"/>
        <v>0</v>
      </c>
      <c r="AX29" s="777"/>
      <c r="AY29" s="770"/>
      <c r="AZ29" s="771"/>
      <c r="BA29" s="771"/>
      <c r="BB29" s="771"/>
      <c r="BC29" s="771"/>
      <c r="BD29" s="772"/>
    </row>
    <row r="30" spans="2:56" ht="39.950000000000003" customHeight="1" x14ac:dyDescent="0.15">
      <c r="B30" s="185">
        <f t="shared" si="3"/>
        <v>17</v>
      </c>
      <c r="C30" s="763"/>
      <c r="D30" s="764"/>
      <c r="E30" s="765"/>
      <c r="F30" s="766"/>
      <c r="G30" s="767"/>
      <c r="H30" s="768"/>
      <c r="I30" s="768"/>
      <c r="J30" s="768"/>
      <c r="K30" s="769"/>
      <c r="L30" s="773"/>
      <c r="M30" s="774"/>
      <c r="N30" s="774"/>
      <c r="O30" s="775"/>
      <c r="P30" s="184"/>
      <c r="Q30" s="183"/>
      <c r="R30" s="183"/>
      <c r="S30" s="183"/>
      <c r="T30" s="183"/>
      <c r="U30" s="183"/>
      <c r="V30" s="182"/>
      <c r="W30" s="184"/>
      <c r="X30" s="183"/>
      <c r="Y30" s="183"/>
      <c r="Z30" s="183"/>
      <c r="AA30" s="183"/>
      <c r="AB30" s="183"/>
      <c r="AC30" s="182"/>
      <c r="AD30" s="184"/>
      <c r="AE30" s="183"/>
      <c r="AF30" s="183"/>
      <c r="AG30" s="183"/>
      <c r="AH30" s="183"/>
      <c r="AI30" s="183"/>
      <c r="AJ30" s="182"/>
      <c r="AK30" s="184"/>
      <c r="AL30" s="183"/>
      <c r="AM30" s="183"/>
      <c r="AN30" s="183"/>
      <c r="AO30" s="183"/>
      <c r="AP30" s="183"/>
      <c r="AQ30" s="182"/>
      <c r="AR30" s="184"/>
      <c r="AS30" s="183"/>
      <c r="AT30" s="182"/>
      <c r="AU30" s="791">
        <f t="shared" si="1"/>
        <v>0</v>
      </c>
      <c r="AV30" s="792"/>
      <c r="AW30" s="776">
        <f t="shared" si="2"/>
        <v>0</v>
      </c>
      <c r="AX30" s="777"/>
      <c r="AY30" s="770"/>
      <c r="AZ30" s="771"/>
      <c r="BA30" s="771"/>
      <c r="BB30" s="771"/>
      <c r="BC30" s="771"/>
      <c r="BD30" s="772"/>
    </row>
    <row r="31" spans="2:56" ht="39.950000000000003" customHeight="1" thickBot="1" x14ac:dyDescent="0.2">
      <c r="B31" s="181">
        <f t="shared" si="3"/>
        <v>18</v>
      </c>
      <c r="C31" s="778"/>
      <c r="D31" s="779"/>
      <c r="E31" s="780"/>
      <c r="F31" s="781"/>
      <c r="G31" s="782"/>
      <c r="H31" s="783"/>
      <c r="I31" s="783"/>
      <c r="J31" s="783"/>
      <c r="K31" s="784"/>
      <c r="L31" s="785"/>
      <c r="M31" s="786"/>
      <c r="N31" s="786"/>
      <c r="O31" s="787"/>
      <c r="P31" s="180"/>
      <c r="Q31" s="179"/>
      <c r="R31" s="179"/>
      <c r="S31" s="179"/>
      <c r="T31" s="179"/>
      <c r="U31" s="179"/>
      <c r="V31" s="178"/>
      <c r="W31" s="180"/>
      <c r="X31" s="179"/>
      <c r="Y31" s="179"/>
      <c r="Z31" s="179"/>
      <c r="AA31" s="179"/>
      <c r="AB31" s="179"/>
      <c r="AC31" s="178"/>
      <c r="AD31" s="180"/>
      <c r="AE31" s="179"/>
      <c r="AF31" s="179"/>
      <c r="AG31" s="179"/>
      <c r="AH31" s="179"/>
      <c r="AI31" s="179"/>
      <c r="AJ31" s="178"/>
      <c r="AK31" s="180"/>
      <c r="AL31" s="179"/>
      <c r="AM31" s="179"/>
      <c r="AN31" s="179"/>
      <c r="AO31" s="179"/>
      <c r="AP31" s="179"/>
      <c r="AQ31" s="178"/>
      <c r="AR31" s="180"/>
      <c r="AS31" s="179"/>
      <c r="AT31" s="178"/>
      <c r="AU31" s="793">
        <f t="shared" si="1"/>
        <v>0</v>
      </c>
      <c r="AV31" s="794"/>
      <c r="AW31" s="795">
        <f t="shared" si="2"/>
        <v>0</v>
      </c>
      <c r="AX31" s="796"/>
      <c r="AY31" s="788"/>
      <c r="AZ31" s="789"/>
      <c r="BA31" s="789"/>
      <c r="BB31" s="789"/>
      <c r="BC31" s="789"/>
      <c r="BD31" s="790"/>
    </row>
    <row r="32" spans="2:56" ht="20.25" customHeight="1" x14ac:dyDescent="0.15">
      <c r="C32" s="177"/>
      <c r="D32" s="176"/>
      <c r="E32" s="175"/>
      <c r="AC32" s="158"/>
    </row>
    <row r="33" spans="2:26" ht="20.25" customHeight="1" x14ac:dyDescent="0.15">
      <c r="B33" s="159" t="s">
        <v>320</v>
      </c>
      <c r="C33" s="159"/>
      <c r="D33" s="159"/>
      <c r="E33" s="159"/>
      <c r="F33" s="159"/>
      <c r="G33" s="159"/>
      <c r="H33" s="159"/>
      <c r="I33" s="159"/>
      <c r="J33" s="159"/>
      <c r="K33" s="159"/>
      <c r="L33" s="162"/>
      <c r="M33" s="159"/>
      <c r="N33" s="159"/>
      <c r="O33" s="159"/>
      <c r="P33" s="159"/>
      <c r="Q33" s="159"/>
      <c r="R33" s="159"/>
      <c r="S33" s="159"/>
      <c r="T33" s="159" t="s">
        <v>319</v>
      </c>
      <c r="U33" s="159"/>
      <c r="V33" s="159"/>
      <c r="W33" s="159"/>
      <c r="X33" s="159"/>
      <c r="Y33" s="159"/>
      <c r="Z33" s="164"/>
    </row>
    <row r="34" spans="2:26" ht="20.25" customHeight="1" x14ac:dyDescent="0.15">
      <c r="B34" s="159"/>
      <c r="C34" s="841" t="s">
        <v>318</v>
      </c>
      <c r="D34" s="841"/>
      <c r="E34" s="841" t="s">
        <v>317</v>
      </c>
      <c r="F34" s="841"/>
      <c r="G34" s="841"/>
      <c r="H34" s="841"/>
      <c r="I34" s="159"/>
      <c r="J34" s="843" t="s">
        <v>316</v>
      </c>
      <c r="K34" s="843"/>
      <c r="L34" s="843"/>
      <c r="M34" s="843"/>
      <c r="N34" s="159"/>
      <c r="O34" s="159"/>
      <c r="P34" s="174" t="s">
        <v>292</v>
      </c>
      <c r="Q34" s="174"/>
      <c r="R34" s="159"/>
      <c r="S34" s="159"/>
      <c r="T34" s="832" t="s">
        <v>315</v>
      </c>
      <c r="U34" s="833"/>
      <c r="V34" s="832" t="s">
        <v>314</v>
      </c>
      <c r="W34" s="840"/>
      <c r="X34" s="840"/>
      <c r="Y34" s="833"/>
      <c r="Z34" s="164"/>
    </row>
    <row r="35" spans="2:26" ht="20.25" customHeight="1" x14ac:dyDescent="0.15">
      <c r="B35" s="159"/>
      <c r="C35" s="842"/>
      <c r="D35" s="842"/>
      <c r="E35" s="842" t="s">
        <v>313</v>
      </c>
      <c r="F35" s="842"/>
      <c r="G35" s="842" t="s">
        <v>312</v>
      </c>
      <c r="H35" s="842"/>
      <c r="I35" s="159"/>
      <c r="J35" s="842" t="s">
        <v>313</v>
      </c>
      <c r="K35" s="842"/>
      <c r="L35" s="842" t="s">
        <v>312</v>
      </c>
      <c r="M35" s="842"/>
      <c r="N35" s="159"/>
      <c r="O35" s="159"/>
      <c r="P35" s="174" t="s">
        <v>311</v>
      </c>
      <c r="Q35" s="174"/>
      <c r="R35" s="159"/>
      <c r="S35" s="159"/>
      <c r="T35" s="832" t="s">
        <v>309</v>
      </c>
      <c r="U35" s="833"/>
      <c r="V35" s="832" t="s">
        <v>310</v>
      </c>
      <c r="W35" s="840"/>
      <c r="X35" s="840"/>
      <c r="Y35" s="833"/>
      <c r="Z35" s="173"/>
    </row>
    <row r="36" spans="2:26" ht="20.25" customHeight="1" x14ac:dyDescent="0.15">
      <c r="B36" s="159"/>
      <c r="C36" s="832" t="s">
        <v>309</v>
      </c>
      <c r="D36" s="833"/>
      <c r="E36" s="834">
        <f>SUMIFS($AU$14:$AV$31,$C$14:$D$31,"介護支援専門員",$E$14:$F$31,"A")</f>
        <v>0</v>
      </c>
      <c r="F36" s="835"/>
      <c r="G36" s="836">
        <f>SUMIFS($AW$14:$AX$31,$C$14:$D$31,"介護支援専門員",$E$14:$F$31,"A")</f>
        <v>0</v>
      </c>
      <c r="H36" s="837"/>
      <c r="I36" s="170"/>
      <c r="J36" s="838">
        <v>0</v>
      </c>
      <c r="K36" s="839"/>
      <c r="L36" s="838">
        <v>0</v>
      </c>
      <c r="M36" s="839"/>
      <c r="N36" s="170"/>
      <c r="O36" s="170"/>
      <c r="P36" s="838">
        <v>0</v>
      </c>
      <c r="Q36" s="839"/>
      <c r="R36" s="159"/>
      <c r="S36" s="159"/>
      <c r="T36" s="832" t="s">
        <v>307</v>
      </c>
      <c r="U36" s="833"/>
      <c r="V36" s="832" t="s">
        <v>308</v>
      </c>
      <c r="W36" s="840"/>
      <c r="X36" s="840"/>
      <c r="Y36" s="833"/>
      <c r="Z36" s="165"/>
    </row>
    <row r="37" spans="2:26" ht="20.25" customHeight="1" x14ac:dyDescent="0.15">
      <c r="B37" s="159"/>
      <c r="C37" s="832" t="s">
        <v>307</v>
      </c>
      <c r="D37" s="833"/>
      <c r="E37" s="834">
        <f>SUMIFS($AU$14:$AV$31,$C$14:$D$31,"介護支援専門員",$E$14:$F$31,"B")</f>
        <v>0</v>
      </c>
      <c r="F37" s="835"/>
      <c r="G37" s="836">
        <f>SUMIFS($AW$14:$AX$31,$C$14:$D$31,"介護支援専門員",$E$14:$F$31,"B")</f>
        <v>0</v>
      </c>
      <c r="H37" s="837"/>
      <c r="I37" s="170"/>
      <c r="J37" s="838">
        <v>0</v>
      </c>
      <c r="K37" s="839"/>
      <c r="L37" s="838">
        <v>0</v>
      </c>
      <c r="M37" s="839"/>
      <c r="N37" s="170"/>
      <c r="O37" s="170"/>
      <c r="P37" s="838">
        <v>0</v>
      </c>
      <c r="Q37" s="839"/>
      <c r="R37" s="159"/>
      <c r="S37" s="159"/>
      <c r="T37" s="832" t="s">
        <v>305</v>
      </c>
      <c r="U37" s="833"/>
      <c r="V37" s="832" t="s">
        <v>306</v>
      </c>
      <c r="W37" s="840"/>
      <c r="X37" s="840"/>
      <c r="Y37" s="833"/>
      <c r="Z37" s="165"/>
    </row>
    <row r="38" spans="2:26" ht="20.25" customHeight="1" x14ac:dyDescent="0.15">
      <c r="B38" s="159"/>
      <c r="C38" s="832" t="s">
        <v>305</v>
      </c>
      <c r="D38" s="833"/>
      <c r="E38" s="834">
        <f>SUMIFS($AU$14:$AV$31,$C$14:$D$31,"介護支援専門員",$E$14:$F$31,"C")</f>
        <v>0</v>
      </c>
      <c r="F38" s="835"/>
      <c r="G38" s="836">
        <f>SUMIFS($AW$14:$AX$31,$C$14:$D$31,"介護支援専門員",$E$14:$F$31,"C")</f>
        <v>0</v>
      </c>
      <c r="H38" s="837"/>
      <c r="I38" s="170"/>
      <c r="J38" s="838">
        <v>0</v>
      </c>
      <c r="K38" s="839"/>
      <c r="L38" s="865">
        <v>0</v>
      </c>
      <c r="M38" s="866"/>
      <c r="N38" s="170"/>
      <c r="O38" s="170"/>
      <c r="P38" s="834" t="s">
        <v>302</v>
      </c>
      <c r="Q38" s="835"/>
      <c r="R38" s="159"/>
      <c r="S38" s="159"/>
      <c r="T38" s="832" t="s">
        <v>303</v>
      </c>
      <c r="U38" s="833"/>
      <c r="V38" s="832" t="s">
        <v>304</v>
      </c>
      <c r="W38" s="840"/>
      <c r="X38" s="840"/>
      <c r="Y38" s="833"/>
      <c r="Z38" s="172"/>
    </row>
    <row r="39" spans="2:26" ht="20.25" customHeight="1" x14ac:dyDescent="0.15">
      <c r="B39" s="159"/>
      <c r="C39" s="832" t="s">
        <v>303</v>
      </c>
      <c r="D39" s="833"/>
      <c r="E39" s="834">
        <f>SUMIFS($AU$14:$AV$31,$C$14:$D$31,"介護支援専門員",$E$14:$F$31,"D")</f>
        <v>0</v>
      </c>
      <c r="F39" s="835"/>
      <c r="G39" s="836">
        <f>SUMIFS($AW$14:$AX$31,$C$14:$D$31,"介護支援専門員",$E$14:$F$31,"D")</f>
        <v>0</v>
      </c>
      <c r="H39" s="837"/>
      <c r="I39" s="170"/>
      <c r="J39" s="838">
        <v>0</v>
      </c>
      <c r="K39" s="839"/>
      <c r="L39" s="865">
        <v>0</v>
      </c>
      <c r="M39" s="866"/>
      <c r="N39" s="170"/>
      <c r="O39" s="170"/>
      <c r="P39" s="834" t="s">
        <v>302</v>
      </c>
      <c r="Q39" s="835"/>
      <c r="R39" s="159"/>
      <c r="S39" s="159"/>
      <c r="T39" s="159"/>
      <c r="U39" s="864"/>
      <c r="V39" s="864"/>
      <c r="W39" s="876"/>
      <c r="X39" s="876"/>
      <c r="Y39" s="171"/>
      <c r="Z39" s="171"/>
    </row>
    <row r="40" spans="2:26" ht="20.25" customHeight="1" x14ac:dyDescent="0.15">
      <c r="B40" s="159"/>
      <c r="C40" s="832" t="s">
        <v>289</v>
      </c>
      <c r="D40" s="833"/>
      <c r="E40" s="834">
        <f>SUM(E36:F39)</f>
        <v>0</v>
      </c>
      <c r="F40" s="835"/>
      <c r="G40" s="836">
        <f>SUM(G36:H39)</f>
        <v>0</v>
      </c>
      <c r="H40" s="837"/>
      <c r="I40" s="170"/>
      <c r="J40" s="834">
        <f>SUM(J36:K39)</f>
        <v>0</v>
      </c>
      <c r="K40" s="835"/>
      <c r="L40" s="834">
        <f>SUM(L36:M39)</f>
        <v>0</v>
      </c>
      <c r="M40" s="835"/>
      <c r="N40" s="170"/>
      <c r="O40" s="170"/>
      <c r="P40" s="834">
        <f>SUM(P36:Q37)</f>
        <v>0</v>
      </c>
      <c r="Q40" s="835"/>
      <c r="R40" s="159"/>
      <c r="S40" s="159"/>
      <c r="T40" s="159"/>
      <c r="U40" s="864"/>
      <c r="V40" s="864"/>
      <c r="W40" s="876"/>
      <c r="X40" s="876"/>
      <c r="Y40" s="169"/>
      <c r="Z40" s="169"/>
    </row>
    <row r="41" spans="2:26" ht="20.25" customHeight="1" x14ac:dyDescent="0.15">
      <c r="B41" s="159"/>
      <c r="C41" s="159"/>
      <c r="D41" s="159"/>
      <c r="E41" s="159"/>
      <c r="F41" s="159"/>
      <c r="G41" s="159"/>
      <c r="H41" s="159"/>
      <c r="I41" s="159"/>
      <c r="J41" s="159"/>
      <c r="K41" s="159"/>
      <c r="L41" s="162"/>
      <c r="M41" s="159"/>
      <c r="N41" s="159"/>
      <c r="O41" s="159"/>
      <c r="P41" s="159"/>
      <c r="Q41" s="159"/>
      <c r="R41" s="159"/>
      <c r="S41" s="159"/>
      <c r="T41" s="159"/>
      <c r="U41" s="164"/>
      <c r="V41" s="164"/>
      <c r="W41" s="164"/>
      <c r="X41" s="164"/>
      <c r="Y41" s="164"/>
      <c r="Z41" s="164"/>
    </row>
    <row r="42" spans="2:26" ht="20.25" customHeight="1" x14ac:dyDescent="0.15">
      <c r="B42" s="159"/>
      <c r="C42" s="162" t="s">
        <v>301</v>
      </c>
      <c r="D42" s="159"/>
      <c r="E42" s="159"/>
      <c r="F42" s="159"/>
      <c r="G42" s="159"/>
      <c r="H42" s="159"/>
      <c r="I42" s="167" t="s">
        <v>300</v>
      </c>
      <c r="J42" s="868" t="s">
        <v>299</v>
      </c>
      <c r="K42" s="869"/>
      <c r="L42" s="168"/>
      <c r="M42" s="167"/>
      <c r="N42" s="159"/>
      <c r="O42" s="159"/>
      <c r="P42" s="159"/>
      <c r="Q42" s="159"/>
      <c r="R42" s="159"/>
      <c r="S42" s="159"/>
      <c r="T42" s="159"/>
      <c r="U42" s="166"/>
      <c r="V42" s="164"/>
      <c r="W42" s="164"/>
      <c r="X42" s="164"/>
      <c r="Y42" s="164"/>
      <c r="Z42" s="164"/>
    </row>
    <row r="43" spans="2:26" ht="20.25" customHeight="1" x14ac:dyDescent="0.15">
      <c r="B43" s="159"/>
      <c r="C43" s="159" t="s">
        <v>298</v>
      </c>
      <c r="D43" s="159"/>
      <c r="E43" s="159"/>
      <c r="F43" s="159"/>
      <c r="G43" s="159"/>
      <c r="H43" s="159" t="s">
        <v>297</v>
      </c>
      <c r="I43" s="159"/>
      <c r="J43" s="159"/>
      <c r="K43" s="159"/>
      <c r="L43" s="162"/>
      <c r="M43" s="159"/>
      <c r="N43" s="159"/>
      <c r="O43" s="159"/>
      <c r="P43" s="159"/>
      <c r="Q43" s="159"/>
      <c r="R43" s="159"/>
      <c r="S43" s="159"/>
      <c r="T43" s="159"/>
      <c r="U43" s="164"/>
      <c r="V43" s="164"/>
      <c r="W43" s="164"/>
      <c r="X43" s="164"/>
      <c r="Y43" s="164"/>
      <c r="Z43" s="164"/>
    </row>
    <row r="44" spans="2:26" ht="20.25" customHeight="1" x14ac:dyDescent="0.15">
      <c r="B44" s="159"/>
      <c r="C44" s="159" t="str">
        <f>IF($J$42="週","対象時間数（週平均）","対象時間数（当月合計）")</f>
        <v>対象時間数（週平均）</v>
      </c>
      <c r="D44" s="159"/>
      <c r="E44" s="159"/>
      <c r="F44" s="159"/>
      <c r="G44" s="159"/>
      <c r="H44" s="159" t="str">
        <f>IF($J$42="週","週に勤務すべき時間数","当月に勤務すべき時間数")</f>
        <v>週に勤務すべき時間数</v>
      </c>
      <c r="I44" s="159"/>
      <c r="J44" s="159"/>
      <c r="K44" s="159"/>
      <c r="L44" s="162"/>
      <c r="M44" s="842" t="s">
        <v>296</v>
      </c>
      <c r="N44" s="842"/>
      <c r="O44" s="842"/>
      <c r="P44" s="842"/>
      <c r="Q44" s="159"/>
      <c r="R44" s="159"/>
      <c r="S44" s="159"/>
      <c r="T44" s="159"/>
      <c r="U44" s="164"/>
      <c r="V44" s="164"/>
      <c r="W44" s="164"/>
      <c r="X44" s="164"/>
      <c r="Y44" s="164"/>
      <c r="Z44" s="164"/>
    </row>
    <row r="45" spans="2:26" ht="20.25" customHeight="1" x14ac:dyDescent="0.15">
      <c r="B45" s="159"/>
      <c r="C45" s="870">
        <f>IF($J$42="週",L40,J40)</f>
        <v>0</v>
      </c>
      <c r="D45" s="871"/>
      <c r="E45" s="871"/>
      <c r="F45" s="872"/>
      <c r="G45" s="163" t="s">
        <v>295</v>
      </c>
      <c r="H45" s="832">
        <f>IF($J$42="週",$AV$5,$AZ$5)</f>
        <v>40</v>
      </c>
      <c r="I45" s="840"/>
      <c r="J45" s="840"/>
      <c r="K45" s="833"/>
      <c r="L45" s="163" t="s">
        <v>287</v>
      </c>
      <c r="M45" s="873">
        <f>ROUNDDOWN(C45/H45,1)</f>
        <v>0</v>
      </c>
      <c r="N45" s="874"/>
      <c r="O45" s="874"/>
      <c r="P45" s="875"/>
      <c r="Q45" s="159"/>
      <c r="R45" s="159"/>
      <c r="S45" s="159"/>
      <c r="T45" s="159"/>
      <c r="U45" s="867"/>
      <c r="V45" s="867"/>
      <c r="W45" s="867"/>
      <c r="X45" s="867"/>
      <c r="Y45" s="165"/>
      <c r="Z45" s="164"/>
    </row>
    <row r="46" spans="2:26" ht="20.25" customHeight="1" x14ac:dyDescent="0.15">
      <c r="B46" s="159"/>
      <c r="C46" s="159"/>
      <c r="D46" s="159"/>
      <c r="E46" s="159"/>
      <c r="F46" s="159"/>
      <c r="G46" s="159"/>
      <c r="H46" s="159"/>
      <c r="I46" s="159"/>
      <c r="J46" s="159"/>
      <c r="K46" s="159"/>
      <c r="L46" s="162"/>
      <c r="M46" s="159" t="s">
        <v>294</v>
      </c>
      <c r="N46" s="159"/>
      <c r="O46" s="159"/>
      <c r="P46" s="159"/>
      <c r="Q46" s="159"/>
      <c r="R46" s="159"/>
      <c r="S46" s="159"/>
      <c r="T46" s="159"/>
      <c r="U46" s="164"/>
      <c r="V46" s="164"/>
      <c r="W46" s="164"/>
      <c r="X46" s="164"/>
      <c r="Y46" s="164"/>
      <c r="Z46" s="164"/>
    </row>
    <row r="47" spans="2:26" ht="20.25" customHeight="1" x14ac:dyDescent="0.15">
      <c r="B47" s="159"/>
      <c r="C47" s="159" t="s">
        <v>293</v>
      </c>
      <c r="D47" s="159"/>
      <c r="E47" s="159"/>
      <c r="F47" s="159"/>
      <c r="G47" s="159"/>
      <c r="H47" s="159"/>
      <c r="I47" s="159"/>
      <c r="J47" s="159"/>
      <c r="K47" s="159"/>
      <c r="L47" s="162"/>
      <c r="M47" s="159"/>
      <c r="N47" s="159"/>
      <c r="O47" s="159"/>
      <c r="P47" s="159"/>
      <c r="Q47" s="159"/>
      <c r="R47" s="159"/>
      <c r="S47" s="159"/>
      <c r="T47" s="159"/>
      <c r="U47" s="159"/>
      <c r="V47" s="161"/>
      <c r="W47" s="160"/>
      <c r="X47" s="160"/>
      <c r="Y47" s="159"/>
      <c r="Z47" s="159"/>
    </row>
    <row r="48" spans="2:26" ht="20.25" customHeight="1" x14ac:dyDescent="0.15">
      <c r="B48" s="159"/>
      <c r="C48" s="159" t="s">
        <v>292</v>
      </c>
      <c r="D48" s="159"/>
      <c r="E48" s="159"/>
      <c r="F48" s="159"/>
      <c r="G48" s="159"/>
      <c r="H48" s="159"/>
      <c r="I48" s="159"/>
      <c r="J48" s="159"/>
      <c r="K48" s="159"/>
      <c r="L48" s="162"/>
      <c r="M48" s="163"/>
      <c r="N48" s="163"/>
      <c r="O48" s="163"/>
      <c r="P48" s="163"/>
      <c r="Q48" s="159"/>
      <c r="R48" s="159"/>
      <c r="S48" s="159"/>
      <c r="T48" s="159"/>
      <c r="U48" s="159"/>
      <c r="V48" s="161"/>
      <c r="W48" s="160"/>
      <c r="X48" s="160"/>
      <c r="Y48" s="159"/>
      <c r="Z48" s="159"/>
    </row>
    <row r="49" spans="2:58" ht="20.25" customHeight="1" x14ac:dyDescent="0.15">
      <c r="B49" s="159"/>
      <c r="C49" s="159" t="s">
        <v>291</v>
      </c>
      <c r="D49" s="159"/>
      <c r="E49" s="159"/>
      <c r="F49" s="159"/>
      <c r="G49" s="159"/>
      <c r="H49" s="159" t="s">
        <v>290</v>
      </c>
      <c r="I49" s="159"/>
      <c r="J49" s="159"/>
      <c r="K49" s="159"/>
      <c r="L49" s="159"/>
      <c r="M49" s="842" t="s">
        <v>289</v>
      </c>
      <c r="N49" s="842"/>
      <c r="O49" s="842"/>
      <c r="P49" s="842"/>
      <c r="Q49" s="159"/>
      <c r="R49" s="159"/>
      <c r="S49" s="159"/>
      <c r="T49" s="159"/>
      <c r="U49" s="159"/>
      <c r="V49" s="161"/>
      <c r="W49" s="160"/>
      <c r="X49" s="160"/>
      <c r="Y49" s="159"/>
      <c r="Z49" s="159"/>
    </row>
    <row r="50" spans="2:58" ht="20.25" customHeight="1" x14ac:dyDescent="0.15">
      <c r="B50" s="159"/>
      <c r="C50" s="832">
        <f>P40</f>
        <v>0</v>
      </c>
      <c r="D50" s="840"/>
      <c r="E50" s="840"/>
      <c r="F50" s="833"/>
      <c r="G50" s="163" t="s">
        <v>288</v>
      </c>
      <c r="H50" s="873">
        <f>M45</f>
        <v>0</v>
      </c>
      <c r="I50" s="874"/>
      <c r="J50" s="874"/>
      <c r="K50" s="875"/>
      <c r="L50" s="163" t="s">
        <v>287</v>
      </c>
      <c r="M50" s="877">
        <f>ROUNDDOWN(C50+H50,1)</f>
        <v>0</v>
      </c>
      <c r="N50" s="878"/>
      <c r="O50" s="878"/>
      <c r="P50" s="879"/>
      <c r="Q50" s="159"/>
      <c r="R50" s="159"/>
      <c r="S50" s="159"/>
      <c r="T50" s="159"/>
      <c r="U50" s="159"/>
      <c r="V50" s="161"/>
      <c r="W50" s="160"/>
      <c r="X50" s="160"/>
      <c r="Y50" s="159"/>
      <c r="Z50" s="159"/>
    </row>
    <row r="51" spans="2:58" ht="20.25" customHeight="1" x14ac:dyDescent="0.15">
      <c r="B51" s="159"/>
      <c r="C51" s="159"/>
      <c r="D51" s="159"/>
      <c r="E51" s="159"/>
      <c r="F51" s="159"/>
      <c r="G51" s="159"/>
      <c r="H51" s="159"/>
      <c r="I51" s="159"/>
      <c r="J51" s="159"/>
      <c r="K51" s="159"/>
      <c r="L51" s="159"/>
      <c r="M51" s="159"/>
      <c r="N51" s="162"/>
      <c r="O51" s="159"/>
      <c r="P51" s="159"/>
      <c r="Q51" s="159"/>
      <c r="R51" s="159"/>
      <c r="S51" s="159"/>
      <c r="T51" s="159"/>
      <c r="U51" s="159"/>
      <c r="V51" s="161"/>
      <c r="W51" s="160"/>
      <c r="X51" s="160"/>
      <c r="Y51" s="159"/>
      <c r="Z51" s="159"/>
    </row>
    <row r="52" spans="2:58" ht="20.25" customHeight="1" x14ac:dyDescent="0.15">
      <c r="C52" s="158"/>
      <c r="D52" s="158"/>
      <c r="T52" s="158"/>
      <c r="AJ52" s="157"/>
      <c r="AK52" s="156"/>
      <c r="AL52" s="156"/>
      <c r="BE52" s="156"/>
    </row>
    <row r="53" spans="2:58" ht="20.25" customHeight="1" x14ac:dyDescent="0.15">
      <c r="C53" s="158"/>
      <c r="D53" s="158"/>
      <c r="U53" s="158"/>
      <c r="AK53" s="157"/>
      <c r="AL53" s="156"/>
      <c r="AM53" s="156"/>
      <c r="BF53" s="156"/>
    </row>
    <row r="54" spans="2:58" ht="20.25" customHeight="1" x14ac:dyDescent="0.15">
      <c r="D54" s="158"/>
      <c r="U54" s="158"/>
      <c r="AK54" s="157"/>
      <c r="AL54" s="156"/>
      <c r="AM54" s="156"/>
      <c r="BF54" s="156"/>
    </row>
    <row r="55" spans="2:58" ht="20.25" customHeight="1" x14ac:dyDescent="0.15">
      <c r="C55" s="158"/>
      <c r="D55" s="158"/>
      <c r="U55" s="158"/>
      <c r="AK55" s="157"/>
      <c r="AL55" s="156"/>
      <c r="AM55" s="156"/>
      <c r="BF55" s="156"/>
    </row>
    <row r="56" spans="2:58" ht="20.25" customHeight="1" x14ac:dyDescent="0.15">
      <c r="C56" s="157"/>
      <c r="D56" s="157"/>
      <c r="E56" s="157"/>
      <c r="F56" s="157"/>
      <c r="G56" s="157"/>
      <c r="H56" s="157"/>
      <c r="I56" s="157"/>
      <c r="J56" s="157"/>
      <c r="K56" s="157"/>
      <c r="L56" s="157"/>
      <c r="M56" s="157"/>
      <c r="N56" s="157"/>
      <c r="O56" s="157"/>
      <c r="P56" s="157"/>
      <c r="Q56" s="157"/>
      <c r="R56" s="157"/>
      <c r="S56" s="157"/>
      <c r="T56" s="157"/>
      <c r="U56" s="156"/>
      <c r="V56" s="156"/>
      <c r="W56" s="157"/>
      <c r="X56" s="157"/>
      <c r="Y56" s="157"/>
      <c r="Z56" s="157"/>
      <c r="AA56" s="157"/>
      <c r="AB56" s="157"/>
      <c r="AC56" s="157"/>
      <c r="AD56" s="157"/>
      <c r="AE56" s="157"/>
      <c r="AF56" s="157"/>
      <c r="AG56" s="157"/>
      <c r="AH56" s="157"/>
      <c r="AI56" s="157"/>
      <c r="AJ56" s="157"/>
      <c r="AK56" s="157"/>
      <c r="AL56" s="156"/>
      <c r="AM56" s="156"/>
      <c r="BF56" s="156"/>
    </row>
    <row r="57" spans="2:58" ht="20.25" customHeight="1" x14ac:dyDescent="0.15">
      <c r="C57" s="157"/>
      <c r="D57" s="157"/>
      <c r="E57" s="157"/>
      <c r="F57" s="157"/>
      <c r="G57" s="157"/>
      <c r="H57" s="157"/>
      <c r="I57" s="157"/>
      <c r="J57" s="157"/>
      <c r="K57" s="157"/>
      <c r="L57" s="157"/>
      <c r="M57" s="157"/>
      <c r="N57" s="157"/>
      <c r="O57" s="157"/>
      <c r="P57" s="157"/>
      <c r="Q57" s="157"/>
      <c r="R57" s="157"/>
      <c r="S57" s="157"/>
      <c r="T57" s="157"/>
      <c r="U57" s="156"/>
      <c r="V57" s="156"/>
      <c r="W57" s="157"/>
      <c r="X57" s="157"/>
      <c r="Y57" s="157"/>
      <c r="Z57" s="157"/>
      <c r="AA57" s="157"/>
      <c r="AB57" s="157"/>
      <c r="AC57" s="157"/>
      <c r="AD57" s="157"/>
      <c r="AE57" s="157"/>
      <c r="AF57" s="157"/>
      <c r="AG57" s="157"/>
      <c r="AH57" s="157"/>
      <c r="AI57" s="157"/>
      <c r="AJ57" s="157"/>
      <c r="AK57" s="157"/>
      <c r="AL57" s="156"/>
      <c r="AM57" s="156"/>
      <c r="BF57" s="156"/>
    </row>
  </sheetData>
  <sheetProtection insertRows="0"/>
  <mergeCells count="212">
    <mergeCell ref="M49:P49"/>
    <mergeCell ref="C50:F50"/>
    <mergeCell ref="H50:K50"/>
    <mergeCell ref="M50:P50"/>
    <mergeCell ref="C39:D39"/>
    <mergeCell ref="E39:F39"/>
    <mergeCell ref="G39:H39"/>
    <mergeCell ref="P39:Q39"/>
    <mergeCell ref="G40:H40"/>
    <mergeCell ref="J40:K40"/>
    <mergeCell ref="U45:X45"/>
    <mergeCell ref="J42:K42"/>
    <mergeCell ref="M44:P44"/>
    <mergeCell ref="C45:F45"/>
    <mergeCell ref="H45:K45"/>
    <mergeCell ref="M45:P45"/>
    <mergeCell ref="W39:X39"/>
    <mergeCell ref="C40:D40"/>
    <mergeCell ref="E40:F40"/>
    <mergeCell ref="L40:M40"/>
    <mergeCell ref="P40:Q40"/>
    <mergeCell ref="U40:V40"/>
    <mergeCell ref="W40:X40"/>
    <mergeCell ref="E37:F37"/>
    <mergeCell ref="G37:H37"/>
    <mergeCell ref="P37:Q37"/>
    <mergeCell ref="V37:Y37"/>
    <mergeCell ref="C38:D38"/>
    <mergeCell ref="U39:V39"/>
    <mergeCell ref="G35:H35"/>
    <mergeCell ref="V35:Y35"/>
    <mergeCell ref="J35:K35"/>
    <mergeCell ref="L35:M35"/>
    <mergeCell ref="E38:F38"/>
    <mergeCell ref="G38:H38"/>
    <mergeCell ref="P38:Q38"/>
    <mergeCell ref="V38:Y38"/>
    <mergeCell ref="L37:M37"/>
    <mergeCell ref="L38:M38"/>
    <mergeCell ref="T37:U37"/>
    <mergeCell ref="T38:U38"/>
    <mergeCell ref="J37:K37"/>
    <mergeCell ref="T35:U35"/>
    <mergeCell ref="J38:K38"/>
    <mergeCell ref="J39:K39"/>
    <mergeCell ref="L39:M39"/>
    <mergeCell ref="C37:D37"/>
    <mergeCell ref="AM1:BA1"/>
    <mergeCell ref="X2:Y2"/>
    <mergeCell ref="AB2:AC2"/>
    <mergeCell ref="AY9:BD13"/>
    <mergeCell ref="AM2:BA2"/>
    <mergeCell ref="AK10:AQ10"/>
    <mergeCell ref="AR10:AT10"/>
    <mergeCell ref="AU9:AV13"/>
    <mergeCell ref="AW9:AX13"/>
    <mergeCell ref="AV5:AW5"/>
    <mergeCell ref="AZ5:BA5"/>
    <mergeCell ref="W10:AC10"/>
    <mergeCell ref="AD10:AJ10"/>
    <mergeCell ref="P9:AT9"/>
    <mergeCell ref="AZ7:BA7"/>
    <mergeCell ref="U2:V2"/>
    <mergeCell ref="AZ3:BC3"/>
    <mergeCell ref="AZ4:BC4"/>
    <mergeCell ref="AZ6:BA6"/>
    <mergeCell ref="B9:B13"/>
    <mergeCell ref="L9:O13"/>
    <mergeCell ref="C9:D13"/>
    <mergeCell ref="E9:F13"/>
    <mergeCell ref="P10:V10"/>
    <mergeCell ref="C36:D36"/>
    <mergeCell ref="E36:F36"/>
    <mergeCell ref="G36:H36"/>
    <mergeCell ref="P36:Q36"/>
    <mergeCell ref="V36:Y36"/>
    <mergeCell ref="L36:M36"/>
    <mergeCell ref="J36:K36"/>
    <mergeCell ref="T36:U36"/>
    <mergeCell ref="C34:D35"/>
    <mergeCell ref="E34:H34"/>
    <mergeCell ref="J34:M34"/>
    <mergeCell ref="T34:U34"/>
    <mergeCell ref="V34:Y34"/>
    <mergeCell ref="E35:F35"/>
    <mergeCell ref="C20:D20"/>
    <mergeCell ref="E20:F20"/>
    <mergeCell ref="G20:K20"/>
    <mergeCell ref="L20:O20"/>
    <mergeCell ref="C21:D21"/>
    <mergeCell ref="G9:K13"/>
    <mergeCell ref="AU14:AV14"/>
    <mergeCell ref="AW14:AX14"/>
    <mergeCell ref="AU15:AV15"/>
    <mergeCell ref="AW15:AX15"/>
    <mergeCell ref="AU24:AV24"/>
    <mergeCell ref="E19:F19"/>
    <mergeCell ref="AW19:AX19"/>
    <mergeCell ref="AW20:AX20"/>
    <mergeCell ref="AU21:AV21"/>
    <mergeCell ref="AW21:AX21"/>
    <mergeCell ref="AU16:AV16"/>
    <mergeCell ref="AW16:AX16"/>
    <mergeCell ref="AU17:AV17"/>
    <mergeCell ref="AW17:AX17"/>
    <mergeCell ref="AU18:AV18"/>
    <mergeCell ref="AW18:AX18"/>
    <mergeCell ref="AW23:AX23"/>
    <mergeCell ref="E21:F21"/>
    <mergeCell ref="G21:K21"/>
    <mergeCell ref="L21:O21"/>
    <mergeCell ref="AU19:AV19"/>
    <mergeCell ref="AU20:AV20"/>
    <mergeCell ref="E22:F22"/>
    <mergeCell ref="C14:D14"/>
    <mergeCell ref="E14:F14"/>
    <mergeCell ref="G14:K14"/>
    <mergeCell ref="C15:D15"/>
    <mergeCell ref="L14:O14"/>
    <mergeCell ref="L15:O15"/>
    <mergeCell ref="C16:D16"/>
    <mergeCell ref="AW27:AX27"/>
    <mergeCell ref="AU28:AV28"/>
    <mergeCell ref="AW28:AX28"/>
    <mergeCell ref="AU25:AV25"/>
    <mergeCell ref="AW25:AX25"/>
    <mergeCell ref="AU26:AV26"/>
    <mergeCell ref="AW26:AX26"/>
    <mergeCell ref="AU27:AV27"/>
    <mergeCell ref="AU22:AV22"/>
    <mergeCell ref="AW22:AX22"/>
    <mergeCell ref="AU23:AV23"/>
    <mergeCell ref="G22:K22"/>
    <mergeCell ref="L22:O22"/>
    <mergeCell ref="L28:O28"/>
    <mergeCell ref="C28:D28"/>
    <mergeCell ref="E28:F28"/>
    <mergeCell ref="C25:D25"/>
    <mergeCell ref="E25:F25"/>
    <mergeCell ref="G25:K25"/>
    <mergeCell ref="L25:O25"/>
    <mergeCell ref="C26:D26"/>
    <mergeCell ref="E26:F26"/>
    <mergeCell ref="G26:K26"/>
    <mergeCell ref="L26:O26"/>
    <mergeCell ref="C17:D17"/>
    <mergeCell ref="L17:O17"/>
    <mergeCell ref="C18:D18"/>
    <mergeCell ref="L18:O18"/>
    <mergeCell ref="C19:D19"/>
    <mergeCell ref="L19:O19"/>
    <mergeCell ref="E18:F18"/>
    <mergeCell ref="G18:K18"/>
    <mergeCell ref="G19:K19"/>
    <mergeCell ref="AY14:BD14"/>
    <mergeCell ref="AY15:BD15"/>
    <mergeCell ref="AY16:BD16"/>
    <mergeCell ref="AY17:BD17"/>
    <mergeCell ref="AY18:BD18"/>
    <mergeCell ref="AY19:BD19"/>
    <mergeCell ref="E15:F15"/>
    <mergeCell ref="G15:K15"/>
    <mergeCell ref="E16:F16"/>
    <mergeCell ref="G16:K16"/>
    <mergeCell ref="E17:F17"/>
    <mergeCell ref="G17:K17"/>
    <mergeCell ref="L16:O16"/>
    <mergeCell ref="C31:D31"/>
    <mergeCell ref="E31:F31"/>
    <mergeCell ref="G31:K31"/>
    <mergeCell ref="L31:O31"/>
    <mergeCell ref="AY29:BD29"/>
    <mergeCell ref="AY30:BD30"/>
    <mergeCell ref="AY31:BD31"/>
    <mergeCell ref="C29:D29"/>
    <mergeCell ref="E29:F29"/>
    <mergeCell ref="G29:K29"/>
    <mergeCell ref="L29:O29"/>
    <mergeCell ref="C30:D30"/>
    <mergeCell ref="E30:F30"/>
    <mergeCell ref="G30:K30"/>
    <mergeCell ref="L30:O30"/>
    <mergeCell ref="AW30:AX30"/>
    <mergeCell ref="AU30:AV30"/>
    <mergeCell ref="AU31:AV31"/>
    <mergeCell ref="AW31:AX31"/>
    <mergeCell ref="AU29:AV29"/>
    <mergeCell ref="AW29:AX29"/>
    <mergeCell ref="C27:D27"/>
    <mergeCell ref="E27:F27"/>
    <mergeCell ref="G27:K27"/>
    <mergeCell ref="AY26:BD26"/>
    <mergeCell ref="AY27:BD27"/>
    <mergeCell ref="AY28:BD28"/>
    <mergeCell ref="AY20:BD20"/>
    <mergeCell ref="AY21:BD21"/>
    <mergeCell ref="AY22:BD22"/>
    <mergeCell ref="AY23:BD23"/>
    <mergeCell ref="AY24:BD24"/>
    <mergeCell ref="AY25:BD25"/>
    <mergeCell ref="C23:D23"/>
    <mergeCell ref="E23:F23"/>
    <mergeCell ref="G23:K23"/>
    <mergeCell ref="L23:O23"/>
    <mergeCell ref="C24:D24"/>
    <mergeCell ref="E24:F24"/>
    <mergeCell ref="G24:K24"/>
    <mergeCell ref="L24:O24"/>
    <mergeCell ref="AW24:AX24"/>
    <mergeCell ref="C22:D22"/>
    <mergeCell ref="L27:O27"/>
    <mergeCell ref="G28:K28"/>
  </mergeCells>
  <phoneticPr fontId="2"/>
  <conditionalFormatting sqref="C45:F45">
    <cfRule type="expression" dxfId="8" priority="2">
      <formula>INDIRECT(ADDRESS(ROW(),COLUMN()))=TRUNC(INDIRECT(ADDRESS(ROW(),COLUMN())))</formula>
    </cfRule>
  </conditionalFormatting>
  <conditionalFormatting sqref="E36:Q40">
    <cfRule type="expression" dxfId="7" priority="1">
      <formula>INDIRECT(ADDRESS(ROW(),COLUMN()))=TRUNC(INDIRECT(ADDRESS(ROW(),COLUMN())))</formula>
    </cfRule>
  </conditionalFormatting>
  <conditionalFormatting sqref="AU14:AX31">
    <cfRule type="expression" dxfId="6" priority="3">
      <formula>INDIRECT(ADDRESS(ROW(),COLUMN()))=TRUNC(INDIRECT(ADDRESS(ROW(),COLUMN())))</formula>
    </cfRule>
  </conditionalFormatting>
  <dataValidations count="8">
    <dataValidation allowBlank="1" showInputMessage="1" showErrorMessage="1" error="入力可能範囲　32～40" sqref="AZ6" xr:uid="{00000000-0002-0000-0900-000000000000}"/>
    <dataValidation type="list" allowBlank="1" showInputMessage="1" sqref="E14:F31" xr:uid="{00000000-0002-0000-0900-000001000000}">
      <formula1>"A, B, C, D"</formula1>
    </dataValidation>
    <dataValidation type="list" allowBlank="1" showInputMessage="1" showErrorMessage="1" sqref="AZ4:BC4" xr:uid="{00000000-0002-0000-0900-000002000000}">
      <formula1>"予定,実績,予定・実績"</formula1>
    </dataValidation>
    <dataValidation type="list" errorStyle="warning" allowBlank="1" showInputMessage="1" error="リストにない場合のみ、入力してください。" sqref="G14:K31" xr:uid="{00000000-0002-0000-0900-000003000000}">
      <formula1>INDIRECT(C14)</formula1>
    </dataValidation>
    <dataValidation type="list" allowBlank="1" showInputMessage="1" sqref="C14:D31" xr:uid="{00000000-0002-0000-0900-000004000000}">
      <formula1>職種</formula1>
    </dataValidation>
    <dataValidation type="list" allowBlank="1" showInputMessage="1" showErrorMessage="1" sqref="AZ3" xr:uid="{00000000-0002-0000-0900-000005000000}">
      <formula1>"４週,暦月"</formula1>
    </dataValidation>
    <dataValidation type="list" allowBlank="1" showInputMessage="1" showErrorMessage="1" sqref="J42:K42" xr:uid="{00000000-0002-0000-0900-000006000000}">
      <formula1>"週,暦月"</formula1>
    </dataValidation>
    <dataValidation type="decimal" allowBlank="1" showInputMessage="1" showErrorMessage="1" error="入力可能範囲　32～40" sqref="AV5" xr:uid="{00000000-0002-0000-0900-000007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900-000008000000}">
          <x14:formula1>
            <xm:f>標準様式１プルダウン・リスト!$C$4:$C$8</xm:f>
          </x14:formula1>
          <xm:sqref>AM1:BA1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BF139"/>
  <sheetViews>
    <sheetView showGridLines="0" zoomScaleNormal="100" zoomScaleSheetLayoutView="75" workbookViewId="0">
      <selection activeCell="AA115" sqref="AA115"/>
    </sheetView>
  </sheetViews>
  <sheetFormatPr defaultColWidth="5" defaultRowHeight="20.25" customHeight="1" x14ac:dyDescent="0.15"/>
  <cols>
    <col min="1" max="1" width="1.5" style="155" customWidth="1"/>
    <col min="2" max="56" width="6.25" style="155" customWidth="1"/>
    <col min="57" max="16384" width="5" style="155"/>
  </cols>
  <sheetData>
    <row r="1" spans="2:57" s="201" customFormat="1" ht="20.25" customHeight="1" x14ac:dyDescent="0.15">
      <c r="C1" s="224" t="s">
        <v>355</v>
      </c>
      <c r="D1" s="224"/>
      <c r="G1" s="223" t="s">
        <v>354</v>
      </c>
      <c r="J1" s="224"/>
      <c r="K1" s="224"/>
      <c r="L1" s="224"/>
      <c r="M1" s="224"/>
      <c r="AK1" s="200" t="s">
        <v>353</v>
      </c>
      <c r="AL1" s="200" t="s">
        <v>346</v>
      </c>
      <c r="AM1" s="844" t="s">
        <v>352</v>
      </c>
      <c r="AN1" s="844"/>
      <c r="AO1" s="844"/>
      <c r="AP1" s="844"/>
      <c r="AQ1" s="844"/>
      <c r="AR1" s="844"/>
      <c r="AS1" s="844"/>
      <c r="AT1" s="844"/>
      <c r="AU1" s="844"/>
      <c r="AV1" s="844"/>
      <c r="AW1" s="844"/>
      <c r="AX1" s="844"/>
      <c r="AY1" s="844"/>
      <c r="AZ1" s="844"/>
      <c r="BA1" s="844"/>
      <c r="BB1" s="217" t="s">
        <v>345</v>
      </c>
    </row>
    <row r="2" spans="2:57" s="199" customFormat="1" ht="20.25" customHeight="1" x14ac:dyDescent="0.15">
      <c r="D2" s="223"/>
      <c r="H2" s="223"/>
      <c r="I2" s="200"/>
      <c r="J2" s="200"/>
      <c r="K2" s="200"/>
      <c r="L2" s="200"/>
      <c r="M2" s="200"/>
      <c r="T2" s="200" t="s">
        <v>351</v>
      </c>
      <c r="U2" s="846">
        <v>6</v>
      </c>
      <c r="V2" s="846"/>
      <c r="W2" s="200" t="s">
        <v>346</v>
      </c>
      <c r="X2" s="845">
        <f>IF(U2=0,"",YEAR(DATE(2018+U2,1,1)))</f>
        <v>2024</v>
      </c>
      <c r="Y2" s="845"/>
      <c r="Z2" s="199" t="s">
        <v>350</v>
      </c>
      <c r="AA2" s="199" t="s">
        <v>349</v>
      </c>
      <c r="AB2" s="846">
        <v>4</v>
      </c>
      <c r="AC2" s="846"/>
      <c r="AD2" s="199" t="s">
        <v>348</v>
      </c>
      <c r="AJ2" s="217"/>
      <c r="AK2" s="200" t="s">
        <v>347</v>
      </c>
      <c r="AL2" s="200" t="s">
        <v>346</v>
      </c>
      <c r="AM2" s="846"/>
      <c r="AN2" s="846"/>
      <c r="AO2" s="846"/>
      <c r="AP2" s="846"/>
      <c r="AQ2" s="846"/>
      <c r="AR2" s="846"/>
      <c r="AS2" s="846"/>
      <c r="AT2" s="846"/>
      <c r="AU2" s="846"/>
      <c r="AV2" s="846"/>
      <c r="AW2" s="846"/>
      <c r="AX2" s="846"/>
      <c r="AY2" s="846"/>
      <c r="AZ2" s="846"/>
      <c r="BA2" s="846"/>
      <c r="BB2" s="217" t="s">
        <v>345</v>
      </c>
      <c r="BC2" s="200"/>
      <c r="BD2" s="200"/>
      <c r="BE2" s="200"/>
    </row>
    <row r="3" spans="2:57" s="199" customFormat="1" ht="20.25" customHeight="1" x14ac:dyDescent="0.15">
      <c r="D3" s="223"/>
      <c r="H3" s="223"/>
      <c r="I3" s="200"/>
      <c r="J3" s="200"/>
      <c r="K3" s="200"/>
      <c r="L3" s="200"/>
      <c r="M3" s="200"/>
      <c r="T3" s="222"/>
      <c r="U3" s="204"/>
      <c r="V3" s="204"/>
      <c r="W3" s="221"/>
      <c r="X3" s="204"/>
      <c r="Y3" s="204"/>
      <c r="Z3" s="205"/>
      <c r="AA3" s="205"/>
      <c r="AB3" s="204"/>
      <c r="AC3" s="204"/>
      <c r="AD3" s="218"/>
      <c r="AJ3" s="217"/>
      <c r="AK3" s="200"/>
      <c r="AL3" s="200"/>
      <c r="AM3" s="216"/>
      <c r="AN3" s="216"/>
      <c r="AO3" s="216"/>
      <c r="AP3" s="216"/>
      <c r="AQ3" s="216"/>
      <c r="AR3" s="216"/>
      <c r="AS3" s="216"/>
      <c r="AT3" s="216"/>
      <c r="AU3" s="216"/>
      <c r="AV3" s="216"/>
      <c r="AW3" s="216"/>
      <c r="AX3" s="216"/>
      <c r="AY3" s="215" t="s">
        <v>344</v>
      </c>
      <c r="AZ3" s="863" t="s">
        <v>343</v>
      </c>
      <c r="BA3" s="863"/>
      <c r="BB3" s="863"/>
      <c r="BC3" s="863"/>
      <c r="BD3" s="200"/>
      <c r="BE3" s="200"/>
    </row>
    <row r="4" spans="2:57" s="199" customFormat="1" ht="20.25" customHeight="1" x14ac:dyDescent="0.15">
      <c r="B4" s="211"/>
      <c r="C4" s="211"/>
      <c r="D4" s="211"/>
      <c r="E4" s="211"/>
      <c r="F4" s="211"/>
      <c r="G4" s="211"/>
      <c r="H4" s="211"/>
      <c r="I4" s="211"/>
      <c r="J4" s="220"/>
      <c r="K4" s="214"/>
      <c r="L4" s="214"/>
      <c r="M4" s="214"/>
      <c r="N4" s="214"/>
      <c r="O4" s="214"/>
      <c r="P4" s="219"/>
      <c r="Q4" s="214"/>
      <c r="R4" s="214"/>
      <c r="Z4" s="205"/>
      <c r="AA4" s="205"/>
      <c r="AB4" s="204"/>
      <c r="AC4" s="204"/>
      <c r="AD4" s="218"/>
      <c r="AJ4" s="217"/>
      <c r="AK4" s="200"/>
      <c r="AL4" s="200"/>
      <c r="AM4" s="216"/>
      <c r="AN4" s="216"/>
      <c r="AO4" s="216"/>
      <c r="AP4" s="216"/>
      <c r="AQ4" s="216"/>
      <c r="AR4" s="216"/>
      <c r="AS4" s="216"/>
      <c r="AT4" s="216"/>
      <c r="AU4" s="216"/>
      <c r="AV4" s="216"/>
      <c r="AW4" s="216"/>
      <c r="AX4" s="216"/>
      <c r="AY4" s="215" t="s">
        <v>342</v>
      </c>
      <c r="AZ4" s="863" t="s">
        <v>341</v>
      </c>
      <c r="BA4" s="863"/>
      <c r="BB4" s="863"/>
      <c r="BC4" s="863"/>
      <c r="BD4" s="200"/>
      <c r="BE4" s="200"/>
    </row>
    <row r="5" spans="2:57" s="199" customFormat="1" ht="20.25" customHeight="1" x14ac:dyDescent="0.15">
      <c r="B5" s="209"/>
      <c r="C5" s="209"/>
      <c r="D5" s="209"/>
      <c r="E5" s="209"/>
      <c r="F5" s="209"/>
      <c r="G5" s="209"/>
      <c r="H5" s="209"/>
      <c r="I5" s="209"/>
      <c r="J5" s="214"/>
      <c r="K5" s="213"/>
      <c r="L5" s="212"/>
      <c r="M5" s="212"/>
      <c r="N5" s="212"/>
      <c r="O5" s="212"/>
      <c r="P5" s="209"/>
      <c r="Q5" s="211"/>
      <c r="R5" s="211"/>
      <c r="S5" s="201"/>
      <c r="Z5" s="205"/>
      <c r="AA5" s="205"/>
      <c r="AB5" s="204"/>
      <c r="AC5" s="204"/>
      <c r="AD5" s="201"/>
      <c r="AE5" s="201"/>
      <c r="AF5" s="201"/>
      <c r="AG5" s="201"/>
      <c r="AJ5" s="201" t="s">
        <v>340</v>
      </c>
      <c r="AK5" s="201"/>
      <c r="AL5" s="201"/>
      <c r="AM5" s="201"/>
      <c r="AN5" s="201"/>
      <c r="AO5" s="201"/>
      <c r="AP5" s="201"/>
      <c r="AQ5" s="201"/>
      <c r="AR5" s="211"/>
      <c r="AS5" s="211"/>
      <c r="AT5" s="159"/>
      <c r="AU5" s="201"/>
      <c r="AV5" s="857">
        <v>40</v>
      </c>
      <c r="AW5" s="858"/>
      <c r="AX5" s="159" t="s">
        <v>339</v>
      </c>
      <c r="AY5" s="201"/>
      <c r="AZ5" s="857">
        <v>160</v>
      </c>
      <c r="BA5" s="858"/>
      <c r="BB5" s="159" t="s">
        <v>338</v>
      </c>
      <c r="BC5" s="201"/>
      <c r="BE5" s="200"/>
    </row>
    <row r="6" spans="2:57" s="199" customFormat="1" ht="20.25" customHeight="1" x14ac:dyDescent="0.15">
      <c r="B6" s="209"/>
      <c r="C6" s="209"/>
      <c r="D6" s="209"/>
      <c r="E6" s="209"/>
      <c r="F6" s="209"/>
      <c r="G6" s="209"/>
      <c r="H6" s="209"/>
      <c r="I6" s="209"/>
      <c r="J6" s="214"/>
      <c r="K6" s="213"/>
      <c r="L6" s="212"/>
      <c r="M6" s="212"/>
      <c r="N6" s="212"/>
      <c r="O6" s="212"/>
      <c r="P6" s="209"/>
      <c r="Q6" s="211"/>
      <c r="R6" s="211"/>
      <c r="S6" s="201"/>
      <c r="Z6" s="205"/>
      <c r="AA6" s="205"/>
      <c r="AB6" s="204"/>
      <c r="AC6" s="204"/>
      <c r="AD6" s="201"/>
      <c r="AE6" s="201"/>
      <c r="AF6" s="201"/>
      <c r="AG6" s="201"/>
      <c r="AJ6" s="201"/>
      <c r="AK6" s="201"/>
      <c r="AL6" s="201"/>
      <c r="AM6" s="201"/>
      <c r="AN6" s="201"/>
      <c r="AO6" s="201"/>
      <c r="AP6" s="201"/>
      <c r="AQ6" s="201" t="s">
        <v>337</v>
      </c>
      <c r="AR6" s="201"/>
      <c r="AS6" s="202"/>
      <c r="AT6" s="202"/>
      <c r="AU6" s="202"/>
      <c r="AV6" s="201"/>
      <c r="AW6" s="201"/>
      <c r="AX6" s="203"/>
      <c r="AY6" s="201"/>
      <c r="AZ6" s="857">
        <v>100</v>
      </c>
      <c r="BA6" s="858"/>
      <c r="BB6" s="159" t="s">
        <v>336</v>
      </c>
      <c r="BC6" s="201"/>
      <c r="BE6" s="200"/>
    </row>
    <row r="7" spans="2:57" s="199" customFormat="1" ht="20.25" customHeight="1" x14ac:dyDescent="0.15">
      <c r="B7" s="209"/>
      <c r="C7" s="209"/>
      <c r="D7" s="209"/>
      <c r="E7" s="209"/>
      <c r="F7" s="209"/>
      <c r="G7" s="209"/>
      <c r="H7" s="209"/>
      <c r="I7" s="209"/>
      <c r="J7" s="209"/>
      <c r="K7" s="210"/>
      <c r="L7" s="210"/>
      <c r="M7" s="210"/>
      <c r="N7" s="209"/>
      <c r="O7" s="208"/>
      <c r="P7" s="207"/>
      <c r="Q7" s="207"/>
      <c r="R7" s="206"/>
      <c r="S7" s="202"/>
      <c r="Z7" s="205"/>
      <c r="AA7" s="205"/>
      <c r="AB7" s="204"/>
      <c r="AC7" s="204"/>
      <c r="AD7" s="159"/>
      <c r="AE7" s="201"/>
      <c r="AF7" s="201"/>
      <c r="AG7" s="201"/>
      <c r="AL7" s="201"/>
      <c r="AM7" s="201"/>
      <c r="AN7" s="162"/>
      <c r="AO7" s="203"/>
      <c r="AP7" s="203"/>
      <c r="AQ7" s="202"/>
      <c r="AR7" s="202"/>
      <c r="AS7" s="202"/>
      <c r="AT7" s="202"/>
      <c r="AU7" s="202"/>
      <c r="AV7" s="202"/>
      <c r="AW7" s="201" t="s">
        <v>335</v>
      </c>
      <c r="AX7" s="201"/>
      <c r="AY7" s="201"/>
      <c r="AZ7" s="861">
        <f>DAY(EOMONTH(DATE(X2,AB2,1),0))</f>
        <v>30</v>
      </c>
      <c r="BA7" s="862"/>
      <c r="BB7" s="159" t="s">
        <v>334</v>
      </c>
      <c r="BE7" s="200"/>
    </row>
    <row r="8" spans="2:57" ht="5.0999999999999996" customHeight="1" thickBot="1" x14ac:dyDescent="0.2">
      <c r="C8" s="158"/>
      <c r="D8" s="158"/>
      <c r="S8" s="158"/>
      <c r="AJ8" s="158"/>
      <c r="BC8" s="198"/>
      <c r="BD8" s="198"/>
      <c r="BE8" s="198"/>
    </row>
    <row r="9" spans="2:57" ht="20.25" customHeight="1" thickBot="1" x14ac:dyDescent="0.2">
      <c r="B9" s="823" t="s">
        <v>333</v>
      </c>
      <c r="C9" s="811" t="s">
        <v>332</v>
      </c>
      <c r="D9" s="812"/>
      <c r="E9" s="810" t="s">
        <v>331</v>
      </c>
      <c r="F9" s="812"/>
      <c r="G9" s="810" t="s">
        <v>330</v>
      </c>
      <c r="H9" s="811"/>
      <c r="I9" s="811"/>
      <c r="J9" s="811"/>
      <c r="K9" s="812"/>
      <c r="L9" s="810" t="s">
        <v>329</v>
      </c>
      <c r="M9" s="811"/>
      <c r="N9" s="811"/>
      <c r="O9" s="826"/>
      <c r="P9" s="859" t="s">
        <v>328</v>
      </c>
      <c r="Q9" s="860"/>
      <c r="R9" s="860"/>
      <c r="S9" s="860"/>
      <c r="T9" s="860"/>
      <c r="U9" s="860"/>
      <c r="V9" s="860"/>
      <c r="W9" s="860"/>
      <c r="X9" s="860"/>
      <c r="Y9" s="860"/>
      <c r="Z9" s="860"/>
      <c r="AA9" s="860"/>
      <c r="AB9" s="860"/>
      <c r="AC9" s="860"/>
      <c r="AD9" s="860"/>
      <c r="AE9" s="860"/>
      <c r="AF9" s="860"/>
      <c r="AG9" s="860"/>
      <c r="AH9" s="860"/>
      <c r="AI9" s="860"/>
      <c r="AJ9" s="860"/>
      <c r="AK9" s="860"/>
      <c r="AL9" s="860"/>
      <c r="AM9" s="860"/>
      <c r="AN9" s="860"/>
      <c r="AO9" s="860"/>
      <c r="AP9" s="860"/>
      <c r="AQ9" s="860"/>
      <c r="AR9" s="860"/>
      <c r="AS9" s="860"/>
      <c r="AT9" s="860"/>
      <c r="AU9" s="849" t="str">
        <f>IF(AZ3="４週","(10)1～4週目の勤務時間数合計","(11)1か月の勤務時間数合計")</f>
        <v>(10)1～4週目の勤務時間数合計</v>
      </c>
      <c r="AV9" s="850"/>
      <c r="AW9" s="849" t="s">
        <v>327</v>
      </c>
      <c r="AX9" s="850"/>
      <c r="AY9" s="847" t="s">
        <v>326</v>
      </c>
      <c r="AZ9" s="847"/>
      <c r="BA9" s="847"/>
      <c r="BB9" s="847"/>
      <c r="BC9" s="847"/>
      <c r="BD9" s="847"/>
    </row>
    <row r="10" spans="2:57" ht="20.25" customHeight="1" thickBot="1" x14ac:dyDescent="0.2">
      <c r="B10" s="824"/>
      <c r="C10" s="814"/>
      <c r="D10" s="815"/>
      <c r="E10" s="813"/>
      <c r="F10" s="815"/>
      <c r="G10" s="813"/>
      <c r="H10" s="814"/>
      <c r="I10" s="814"/>
      <c r="J10" s="814"/>
      <c r="K10" s="815"/>
      <c r="L10" s="813"/>
      <c r="M10" s="814"/>
      <c r="N10" s="814"/>
      <c r="O10" s="827"/>
      <c r="P10" s="829" t="s">
        <v>325</v>
      </c>
      <c r="Q10" s="830"/>
      <c r="R10" s="830"/>
      <c r="S10" s="830"/>
      <c r="T10" s="830"/>
      <c r="U10" s="830"/>
      <c r="V10" s="831"/>
      <c r="W10" s="829" t="s">
        <v>324</v>
      </c>
      <c r="X10" s="830"/>
      <c r="Y10" s="830"/>
      <c r="Z10" s="830"/>
      <c r="AA10" s="830"/>
      <c r="AB10" s="830"/>
      <c r="AC10" s="831"/>
      <c r="AD10" s="829" t="s">
        <v>323</v>
      </c>
      <c r="AE10" s="830"/>
      <c r="AF10" s="830"/>
      <c r="AG10" s="830"/>
      <c r="AH10" s="830"/>
      <c r="AI10" s="830"/>
      <c r="AJ10" s="831"/>
      <c r="AK10" s="829" t="s">
        <v>322</v>
      </c>
      <c r="AL10" s="830"/>
      <c r="AM10" s="830"/>
      <c r="AN10" s="830"/>
      <c r="AO10" s="830"/>
      <c r="AP10" s="830"/>
      <c r="AQ10" s="831"/>
      <c r="AR10" s="829" t="s">
        <v>321</v>
      </c>
      <c r="AS10" s="830"/>
      <c r="AT10" s="831"/>
      <c r="AU10" s="851"/>
      <c r="AV10" s="852"/>
      <c r="AW10" s="851"/>
      <c r="AX10" s="852"/>
      <c r="AY10" s="847"/>
      <c r="AZ10" s="847"/>
      <c r="BA10" s="847"/>
      <c r="BB10" s="847"/>
      <c r="BC10" s="847"/>
      <c r="BD10" s="847"/>
    </row>
    <row r="11" spans="2:57" ht="20.25" customHeight="1" thickBot="1" x14ac:dyDescent="0.2">
      <c r="B11" s="824"/>
      <c r="C11" s="814"/>
      <c r="D11" s="815"/>
      <c r="E11" s="813"/>
      <c r="F11" s="815"/>
      <c r="G11" s="813"/>
      <c r="H11" s="814"/>
      <c r="I11" s="814"/>
      <c r="J11" s="814"/>
      <c r="K11" s="815"/>
      <c r="L11" s="813"/>
      <c r="M11" s="814"/>
      <c r="N11" s="814"/>
      <c r="O11" s="827"/>
      <c r="P11" s="196">
        <f>DAY(DATE($X$2,$AB$2,1))</f>
        <v>1</v>
      </c>
      <c r="Q11" s="195">
        <f>DAY(DATE($X$2,$AB$2,2))</f>
        <v>2</v>
      </c>
      <c r="R11" s="195">
        <f>DAY(DATE($X$2,$AB$2,3))</f>
        <v>3</v>
      </c>
      <c r="S11" s="195">
        <f>DAY(DATE($X$2,$AB$2,4))</f>
        <v>4</v>
      </c>
      <c r="T11" s="195">
        <f>DAY(DATE($X$2,$AB$2,5))</f>
        <v>5</v>
      </c>
      <c r="U11" s="195">
        <f>DAY(DATE($X$2,$AB$2,6))</f>
        <v>6</v>
      </c>
      <c r="V11" s="197">
        <f>DAY(DATE($X$2,$AB$2,7))</f>
        <v>7</v>
      </c>
      <c r="W11" s="196">
        <f>DAY(DATE($X$2,$AB$2,8))</f>
        <v>8</v>
      </c>
      <c r="X11" s="195">
        <f>DAY(DATE($X$2,$AB$2,9))</f>
        <v>9</v>
      </c>
      <c r="Y11" s="195">
        <f>DAY(DATE($X$2,$AB$2,10))</f>
        <v>10</v>
      </c>
      <c r="Z11" s="195">
        <f>DAY(DATE($X$2,$AB$2,11))</f>
        <v>11</v>
      </c>
      <c r="AA11" s="195">
        <f>DAY(DATE($X$2,$AB$2,12))</f>
        <v>12</v>
      </c>
      <c r="AB11" s="195">
        <f>DAY(DATE($X$2,$AB$2,13))</f>
        <v>13</v>
      </c>
      <c r="AC11" s="197">
        <f>DAY(DATE($X$2,$AB$2,14))</f>
        <v>14</v>
      </c>
      <c r="AD11" s="196">
        <f>DAY(DATE($X$2,$AB$2,15))</f>
        <v>15</v>
      </c>
      <c r="AE11" s="195">
        <f>DAY(DATE($X$2,$AB$2,16))</f>
        <v>16</v>
      </c>
      <c r="AF11" s="195">
        <f>DAY(DATE($X$2,$AB$2,17))</f>
        <v>17</v>
      </c>
      <c r="AG11" s="195">
        <f>DAY(DATE($X$2,$AB$2,18))</f>
        <v>18</v>
      </c>
      <c r="AH11" s="195">
        <f>DAY(DATE($X$2,$AB$2,19))</f>
        <v>19</v>
      </c>
      <c r="AI11" s="195">
        <f>DAY(DATE($X$2,$AB$2,20))</f>
        <v>20</v>
      </c>
      <c r="AJ11" s="197">
        <f>DAY(DATE($X$2,$AB$2,21))</f>
        <v>21</v>
      </c>
      <c r="AK11" s="196">
        <f>DAY(DATE($X$2,$AB$2,22))</f>
        <v>22</v>
      </c>
      <c r="AL11" s="195">
        <f>DAY(DATE($X$2,$AB$2,23))</f>
        <v>23</v>
      </c>
      <c r="AM11" s="195">
        <f>DAY(DATE($X$2,$AB$2,24))</f>
        <v>24</v>
      </c>
      <c r="AN11" s="195">
        <f>DAY(DATE($X$2,$AB$2,25))</f>
        <v>25</v>
      </c>
      <c r="AO11" s="195">
        <f>DAY(DATE($X$2,$AB$2,26))</f>
        <v>26</v>
      </c>
      <c r="AP11" s="195">
        <f>DAY(DATE($X$2,$AB$2,27))</f>
        <v>27</v>
      </c>
      <c r="AQ11" s="197">
        <f>DAY(DATE($X$2,$AB$2,28))</f>
        <v>28</v>
      </c>
      <c r="AR11" s="196" t="str">
        <f>IF(AZ3="暦月",IF(DAY(DATE($X$2,$AB$2,29))=29,29,""),"")</f>
        <v/>
      </c>
      <c r="AS11" s="195" t="str">
        <f>IF(AZ3="暦月",IF(DAY(DATE($X$2,$AB$2,30))=30,30,""),"")</f>
        <v/>
      </c>
      <c r="AT11" s="197" t="str">
        <f>IF(AZ3="暦月",IF(DAY(DATE($X$2,$AB$2,31))=31,31,""),"")</f>
        <v/>
      </c>
      <c r="AU11" s="851"/>
      <c r="AV11" s="852"/>
      <c r="AW11" s="851"/>
      <c r="AX11" s="852"/>
      <c r="AY11" s="847"/>
      <c r="AZ11" s="847"/>
      <c r="BA11" s="847"/>
      <c r="BB11" s="847"/>
      <c r="BC11" s="847"/>
      <c r="BD11" s="847"/>
    </row>
    <row r="12" spans="2:57" ht="20.25" hidden="1" customHeight="1" thickBot="1" x14ac:dyDescent="0.2">
      <c r="B12" s="824"/>
      <c r="C12" s="814"/>
      <c r="D12" s="815"/>
      <c r="E12" s="813"/>
      <c r="F12" s="815"/>
      <c r="G12" s="813"/>
      <c r="H12" s="814"/>
      <c r="I12" s="814"/>
      <c r="J12" s="814"/>
      <c r="K12" s="815"/>
      <c r="L12" s="813"/>
      <c r="M12" s="814"/>
      <c r="N12" s="814"/>
      <c r="O12" s="827"/>
      <c r="P12" s="196">
        <f>WEEKDAY(DATE($X$2,$AB$2,1))</f>
        <v>2</v>
      </c>
      <c r="Q12" s="195">
        <f>WEEKDAY(DATE($X$2,$AB$2,2))</f>
        <v>3</v>
      </c>
      <c r="R12" s="195">
        <f>WEEKDAY(DATE($X$2,$AB$2,3))</f>
        <v>4</v>
      </c>
      <c r="S12" s="195">
        <f>WEEKDAY(DATE($X$2,$AB$2,4))</f>
        <v>5</v>
      </c>
      <c r="T12" s="195">
        <f>WEEKDAY(DATE($X$2,$AB$2,5))</f>
        <v>6</v>
      </c>
      <c r="U12" s="195">
        <f>WEEKDAY(DATE($X$2,$AB$2,6))</f>
        <v>7</v>
      </c>
      <c r="V12" s="197">
        <f>WEEKDAY(DATE($X$2,$AB$2,7))</f>
        <v>1</v>
      </c>
      <c r="W12" s="196">
        <f>WEEKDAY(DATE($X$2,$AB$2,8))</f>
        <v>2</v>
      </c>
      <c r="X12" s="195">
        <f>WEEKDAY(DATE($X$2,$AB$2,9))</f>
        <v>3</v>
      </c>
      <c r="Y12" s="195">
        <f>WEEKDAY(DATE($X$2,$AB$2,10))</f>
        <v>4</v>
      </c>
      <c r="Z12" s="195">
        <f>WEEKDAY(DATE($X$2,$AB$2,11))</f>
        <v>5</v>
      </c>
      <c r="AA12" s="195">
        <f>WEEKDAY(DATE($X$2,$AB$2,12))</f>
        <v>6</v>
      </c>
      <c r="AB12" s="195">
        <f>WEEKDAY(DATE($X$2,$AB$2,13))</f>
        <v>7</v>
      </c>
      <c r="AC12" s="197">
        <f>WEEKDAY(DATE($X$2,$AB$2,14))</f>
        <v>1</v>
      </c>
      <c r="AD12" s="196">
        <f>WEEKDAY(DATE($X$2,$AB$2,15))</f>
        <v>2</v>
      </c>
      <c r="AE12" s="195">
        <f>WEEKDAY(DATE($X$2,$AB$2,16))</f>
        <v>3</v>
      </c>
      <c r="AF12" s="195">
        <f>WEEKDAY(DATE($X$2,$AB$2,17))</f>
        <v>4</v>
      </c>
      <c r="AG12" s="195">
        <f>WEEKDAY(DATE($X$2,$AB$2,18))</f>
        <v>5</v>
      </c>
      <c r="AH12" s="195">
        <f>WEEKDAY(DATE($X$2,$AB$2,19))</f>
        <v>6</v>
      </c>
      <c r="AI12" s="195">
        <f>WEEKDAY(DATE($X$2,$AB$2,20))</f>
        <v>7</v>
      </c>
      <c r="AJ12" s="197">
        <f>WEEKDAY(DATE($X$2,$AB$2,21))</f>
        <v>1</v>
      </c>
      <c r="AK12" s="196">
        <f>WEEKDAY(DATE($X$2,$AB$2,22))</f>
        <v>2</v>
      </c>
      <c r="AL12" s="195">
        <f>WEEKDAY(DATE($X$2,$AB$2,23))</f>
        <v>3</v>
      </c>
      <c r="AM12" s="195">
        <f>WEEKDAY(DATE($X$2,$AB$2,24))</f>
        <v>4</v>
      </c>
      <c r="AN12" s="195">
        <f>WEEKDAY(DATE($X$2,$AB$2,25))</f>
        <v>5</v>
      </c>
      <c r="AO12" s="195">
        <f>WEEKDAY(DATE($X$2,$AB$2,26))</f>
        <v>6</v>
      </c>
      <c r="AP12" s="195">
        <f>WEEKDAY(DATE($X$2,$AB$2,27))</f>
        <v>7</v>
      </c>
      <c r="AQ12" s="197">
        <f>WEEKDAY(DATE($X$2,$AB$2,28))</f>
        <v>1</v>
      </c>
      <c r="AR12" s="196">
        <f>IF(AR11=29,WEEKDAY(DATE($X$2,$AB$2,29)),0)</f>
        <v>0</v>
      </c>
      <c r="AS12" s="195">
        <f>IF(AS11=30,WEEKDAY(DATE($X$2,$AB$2,30)),0)</f>
        <v>0</v>
      </c>
      <c r="AT12" s="197">
        <f>IF(AT11=31,WEEKDAY(DATE($X$2,$AB$2,31)),0)</f>
        <v>0</v>
      </c>
      <c r="AU12" s="853"/>
      <c r="AV12" s="854"/>
      <c r="AW12" s="853"/>
      <c r="AX12" s="854"/>
      <c r="AY12" s="848"/>
      <c r="AZ12" s="848"/>
      <c r="BA12" s="848"/>
      <c r="BB12" s="848"/>
      <c r="BC12" s="848"/>
      <c r="BD12" s="848"/>
    </row>
    <row r="13" spans="2:57" ht="20.25" customHeight="1" thickBot="1" x14ac:dyDescent="0.2">
      <c r="B13" s="825"/>
      <c r="C13" s="817"/>
      <c r="D13" s="818"/>
      <c r="E13" s="816"/>
      <c r="F13" s="818"/>
      <c r="G13" s="816"/>
      <c r="H13" s="817"/>
      <c r="I13" s="817"/>
      <c r="J13" s="817"/>
      <c r="K13" s="818"/>
      <c r="L13" s="816"/>
      <c r="M13" s="817"/>
      <c r="N13" s="817"/>
      <c r="O13" s="828"/>
      <c r="P13" s="193" t="str">
        <f t="shared" ref="P13:AQ13" si="0">IF(P12=1,"日",IF(P12=2,"月",IF(P12=3,"火",IF(P12=4,"水",IF(P12=5,"木",IF(P12=6,"金","土"))))))</f>
        <v>月</v>
      </c>
      <c r="Q13" s="191" t="str">
        <f t="shared" si="0"/>
        <v>火</v>
      </c>
      <c r="R13" s="191" t="str">
        <f t="shared" si="0"/>
        <v>水</v>
      </c>
      <c r="S13" s="191" t="str">
        <f t="shared" si="0"/>
        <v>木</v>
      </c>
      <c r="T13" s="191" t="str">
        <f t="shared" si="0"/>
        <v>金</v>
      </c>
      <c r="U13" s="191" t="str">
        <f t="shared" si="0"/>
        <v>土</v>
      </c>
      <c r="V13" s="192" t="str">
        <f t="shared" si="0"/>
        <v>日</v>
      </c>
      <c r="W13" s="193" t="str">
        <f t="shared" si="0"/>
        <v>月</v>
      </c>
      <c r="X13" s="191" t="str">
        <f t="shared" si="0"/>
        <v>火</v>
      </c>
      <c r="Y13" s="191" t="str">
        <f t="shared" si="0"/>
        <v>水</v>
      </c>
      <c r="Z13" s="191" t="str">
        <f t="shared" si="0"/>
        <v>木</v>
      </c>
      <c r="AA13" s="191" t="str">
        <f t="shared" si="0"/>
        <v>金</v>
      </c>
      <c r="AB13" s="191" t="str">
        <f t="shared" si="0"/>
        <v>土</v>
      </c>
      <c r="AC13" s="192" t="str">
        <f t="shared" si="0"/>
        <v>日</v>
      </c>
      <c r="AD13" s="193" t="str">
        <f t="shared" si="0"/>
        <v>月</v>
      </c>
      <c r="AE13" s="191" t="str">
        <f t="shared" si="0"/>
        <v>火</v>
      </c>
      <c r="AF13" s="191" t="str">
        <f t="shared" si="0"/>
        <v>水</v>
      </c>
      <c r="AG13" s="191" t="str">
        <f t="shared" si="0"/>
        <v>木</v>
      </c>
      <c r="AH13" s="191" t="str">
        <f t="shared" si="0"/>
        <v>金</v>
      </c>
      <c r="AI13" s="191" t="str">
        <f t="shared" si="0"/>
        <v>土</v>
      </c>
      <c r="AJ13" s="192" t="str">
        <f t="shared" si="0"/>
        <v>日</v>
      </c>
      <c r="AK13" s="193" t="str">
        <f t="shared" si="0"/>
        <v>月</v>
      </c>
      <c r="AL13" s="191" t="str">
        <f t="shared" si="0"/>
        <v>火</v>
      </c>
      <c r="AM13" s="191" t="str">
        <f t="shared" si="0"/>
        <v>水</v>
      </c>
      <c r="AN13" s="191" t="str">
        <f t="shared" si="0"/>
        <v>木</v>
      </c>
      <c r="AO13" s="191" t="str">
        <f t="shared" si="0"/>
        <v>金</v>
      </c>
      <c r="AP13" s="191" t="str">
        <f t="shared" si="0"/>
        <v>土</v>
      </c>
      <c r="AQ13" s="192" t="str">
        <f t="shared" si="0"/>
        <v>日</v>
      </c>
      <c r="AR13" s="191" t="str">
        <f>IF(AR12=1,"日",IF(AR12=2,"月",IF(AR12=3,"火",IF(AR12=4,"水",IF(AR12=5,"木",IF(AR12=6,"金",IF(AR12=0,"","土")))))))</f>
        <v/>
      </c>
      <c r="AS13" s="191" t="str">
        <f>IF(AS12=1,"日",IF(AS12=2,"月",IF(AS12=3,"火",IF(AS12=4,"水",IF(AS12=5,"木",IF(AS12=6,"金",IF(AS12=0,"","土")))))))</f>
        <v/>
      </c>
      <c r="AT13" s="191" t="str">
        <f>IF(AT12=1,"日",IF(AT12=2,"月",IF(AT12=3,"火",IF(AT12=4,"水",IF(AT12=5,"木",IF(AT12=6,"金",IF(AT12=0,"","土")))))))</f>
        <v/>
      </c>
      <c r="AU13" s="855"/>
      <c r="AV13" s="856"/>
      <c r="AW13" s="855"/>
      <c r="AX13" s="856"/>
      <c r="AY13" s="847"/>
      <c r="AZ13" s="847"/>
      <c r="BA13" s="847"/>
      <c r="BB13" s="847"/>
      <c r="BC13" s="847"/>
      <c r="BD13" s="847"/>
    </row>
    <row r="14" spans="2:57" ht="39.950000000000003" customHeight="1" x14ac:dyDescent="0.15">
      <c r="B14" s="229">
        <v>1</v>
      </c>
      <c r="C14" s="800"/>
      <c r="D14" s="801"/>
      <c r="E14" s="802"/>
      <c r="F14" s="803"/>
      <c r="G14" s="804"/>
      <c r="H14" s="805"/>
      <c r="I14" s="805"/>
      <c r="J14" s="805"/>
      <c r="K14" s="806"/>
      <c r="L14" s="807"/>
      <c r="M14" s="808"/>
      <c r="N14" s="808"/>
      <c r="O14" s="809"/>
      <c r="P14" s="188"/>
      <c r="Q14" s="187"/>
      <c r="R14" s="187"/>
      <c r="S14" s="187"/>
      <c r="T14" s="187"/>
      <c r="U14" s="187"/>
      <c r="V14" s="186"/>
      <c r="W14" s="188"/>
      <c r="X14" s="187"/>
      <c r="Y14" s="187"/>
      <c r="Z14" s="187"/>
      <c r="AA14" s="187"/>
      <c r="AB14" s="187"/>
      <c r="AC14" s="186"/>
      <c r="AD14" s="188"/>
      <c r="AE14" s="187"/>
      <c r="AF14" s="187"/>
      <c r="AG14" s="187"/>
      <c r="AH14" s="187"/>
      <c r="AI14" s="187"/>
      <c r="AJ14" s="186"/>
      <c r="AK14" s="188"/>
      <c r="AL14" s="187"/>
      <c r="AM14" s="187"/>
      <c r="AN14" s="187"/>
      <c r="AO14" s="187"/>
      <c r="AP14" s="187"/>
      <c r="AQ14" s="186"/>
      <c r="AR14" s="188"/>
      <c r="AS14" s="187"/>
      <c r="AT14" s="186"/>
      <c r="AU14" s="819">
        <f t="shared" ref="AU14:AU45" si="1">IF($AZ$3="４週",SUM(P14:AQ14),IF($AZ$3="暦月",SUM(P14:AT14),""))</f>
        <v>0</v>
      </c>
      <c r="AV14" s="820"/>
      <c r="AW14" s="821">
        <f t="shared" ref="AW14:AW45" si="2">IF($AZ$3="４週",AU14/4,IF($AZ$3="暦月",AU14/($AZ$7/7),""))</f>
        <v>0</v>
      </c>
      <c r="AX14" s="822"/>
      <c r="AY14" s="797"/>
      <c r="AZ14" s="798"/>
      <c r="BA14" s="798"/>
      <c r="BB14" s="798"/>
      <c r="BC14" s="798"/>
      <c r="BD14" s="799"/>
    </row>
    <row r="15" spans="2:57" ht="39.950000000000003" customHeight="1" x14ac:dyDescent="0.15">
      <c r="B15" s="185">
        <f t="shared" ref="B15:B46" si="3">B14+1</f>
        <v>2</v>
      </c>
      <c r="C15" s="763"/>
      <c r="D15" s="764"/>
      <c r="E15" s="765"/>
      <c r="F15" s="766"/>
      <c r="G15" s="767"/>
      <c r="H15" s="768"/>
      <c r="I15" s="768"/>
      <c r="J15" s="768"/>
      <c r="K15" s="769"/>
      <c r="L15" s="773"/>
      <c r="M15" s="774"/>
      <c r="N15" s="774"/>
      <c r="O15" s="775"/>
      <c r="P15" s="184"/>
      <c r="Q15" s="183"/>
      <c r="R15" s="183"/>
      <c r="S15" s="183"/>
      <c r="T15" s="183"/>
      <c r="U15" s="183"/>
      <c r="V15" s="182"/>
      <c r="W15" s="184"/>
      <c r="X15" s="183"/>
      <c r="Y15" s="183"/>
      <c r="Z15" s="183"/>
      <c r="AA15" s="183"/>
      <c r="AB15" s="183"/>
      <c r="AC15" s="182"/>
      <c r="AD15" s="184"/>
      <c r="AE15" s="183"/>
      <c r="AF15" s="183"/>
      <c r="AG15" s="183"/>
      <c r="AH15" s="183"/>
      <c r="AI15" s="183"/>
      <c r="AJ15" s="182"/>
      <c r="AK15" s="184"/>
      <c r="AL15" s="183"/>
      <c r="AM15" s="183"/>
      <c r="AN15" s="183"/>
      <c r="AO15" s="183"/>
      <c r="AP15" s="183"/>
      <c r="AQ15" s="182"/>
      <c r="AR15" s="184"/>
      <c r="AS15" s="183"/>
      <c r="AT15" s="182"/>
      <c r="AU15" s="791">
        <f t="shared" si="1"/>
        <v>0</v>
      </c>
      <c r="AV15" s="792"/>
      <c r="AW15" s="776">
        <f t="shared" si="2"/>
        <v>0</v>
      </c>
      <c r="AX15" s="777"/>
      <c r="AY15" s="770"/>
      <c r="AZ15" s="771"/>
      <c r="BA15" s="771"/>
      <c r="BB15" s="771"/>
      <c r="BC15" s="771"/>
      <c r="BD15" s="772"/>
    </row>
    <row r="16" spans="2:57" ht="39.950000000000003" customHeight="1" x14ac:dyDescent="0.15">
      <c r="B16" s="185">
        <f t="shared" si="3"/>
        <v>3</v>
      </c>
      <c r="C16" s="763"/>
      <c r="D16" s="764"/>
      <c r="E16" s="765"/>
      <c r="F16" s="766"/>
      <c r="G16" s="767"/>
      <c r="H16" s="768"/>
      <c r="I16" s="768"/>
      <c r="J16" s="768"/>
      <c r="K16" s="769"/>
      <c r="L16" s="773"/>
      <c r="M16" s="774"/>
      <c r="N16" s="774"/>
      <c r="O16" s="775"/>
      <c r="P16" s="184"/>
      <c r="Q16" s="183"/>
      <c r="R16" s="183"/>
      <c r="S16" s="183"/>
      <c r="T16" s="183"/>
      <c r="U16" s="183"/>
      <c r="V16" s="182"/>
      <c r="W16" s="184"/>
      <c r="X16" s="183"/>
      <c r="Y16" s="183"/>
      <c r="Z16" s="183"/>
      <c r="AA16" s="183"/>
      <c r="AB16" s="183"/>
      <c r="AC16" s="182"/>
      <c r="AD16" s="184"/>
      <c r="AE16" s="183"/>
      <c r="AF16" s="183"/>
      <c r="AG16" s="183"/>
      <c r="AH16" s="183"/>
      <c r="AI16" s="183"/>
      <c r="AJ16" s="182"/>
      <c r="AK16" s="184"/>
      <c r="AL16" s="183"/>
      <c r="AM16" s="183"/>
      <c r="AN16" s="183"/>
      <c r="AO16" s="183"/>
      <c r="AP16" s="183"/>
      <c r="AQ16" s="182"/>
      <c r="AR16" s="184"/>
      <c r="AS16" s="183"/>
      <c r="AT16" s="182"/>
      <c r="AU16" s="791">
        <f t="shared" si="1"/>
        <v>0</v>
      </c>
      <c r="AV16" s="792"/>
      <c r="AW16" s="776">
        <f t="shared" si="2"/>
        <v>0</v>
      </c>
      <c r="AX16" s="777"/>
      <c r="AY16" s="770"/>
      <c r="AZ16" s="771"/>
      <c r="BA16" s="771"/>
      <c r="BB16" s="771"/>
      <c r="BC16" s="771"/>
      <c r="BD16" s="772"/>
    </row>
    <row r="17" spans="2:56" ht="39.950000000000003" customHeight="1" x14ac:dyDescent="0.15">
      <c r="B17" s="185">
        <f t="shared" si="3"/>
        <v>4</v>
      </c>
      <c r="C17" s="763"/>
      <c r="D17" s="764"/>
      <c r="E17" s="765"/>
      <c r="F17" s="766"/>
      <c r="G17" s="767"/>
      <c r="H17" s="768"/>
      <c r="I17" s="768"/>
      <c r="J17" s="768"/>
      <c r="K17" s="769"/>
      <c r="L17" s="773"/>
      <c r="M17" s="774"/>
      <c r="N17" s="774"/>
      <c r="O17" s="775"/>
      <c r="P17" s="184"/>
      <c r="Q17" s="183"/>
      <c r="R17" s="183"/>
      <c r="S17" s="183"/>
      <c r="T17" s="183"/>
      <c r="U17" s="183"/>
      <c r="V17" s="182"/>
      <c r="W17" s="184"/>
      <c r="X17" s="183"/>
      <c r="Y17" s="183"/>
      <c r="Z17" s="183"/>
      <c r="AA17" s="183"/>
      <c r="AB17" s="183"/>
      <c r="AC17" s="182"/>
      <c r="AD17" s="184"/>
      <c r="AE17" s="183"/>
      <c r="AF17" s="183"/>
      <c r="AG17" s="183"/>
      <c r="AH17" s="183"/>
      <c r="AI17" s="183"/>
      <c r="AJ17" s="182"/>
      <c r="AK17" s="184"/>
      <c r="AL17" s="183"/>
      <c r="AM17" s="183"/>
      <c r="AN17" s="183"/>
      <c r="AO17" s="183"/>
      <c r="AP17" s="183"/>
      <c r="AQ17" s="182"/>
      <c r="AR17" s="184"/>
      <c r="AS17" s="183"/>
      <c r="AT17" s="182"/>
      <c r="AU17" s="791">
        <f t="shared" si="1"/>
        <v>0</v>
      </c>
      <c r="AV17" s="792"/>
      <c r="AW17" s="776">
        <f t="shared" si="2"/>
        <v>0</v>
      </c>
      <c r="AX17" s="777"/>
      <c r="AY17" s="770"/>
      <c r="AZ17" s="771"/>
      <c r="BA17" s="771"/>
      <c r="BB17" s="771"/>
      <c r="BC17" s="771"/>
      <c r="BD17" s="772"/>
    </row>
    <row r="18" spans="2:56" ht="39.950000000000003" customHeight="1" x14ac:dyDescent="0.15">
      <c r="B18" s="185">
        <f t="shared" si="3"/>
        <v>5</v>
      </c>
      <c r="C18" s="763"/>
      <c r="D18" s="764"/>
      <c r="E18" s="765"/>
      <c r="F18" s="766"/>
      <c r="G18" s="767"/>
      <c r="H18" s="768"/>
      <c r="I18" s="768"/>
      <c r="J18" s="768"/>
      <c r="K18" s="769"/>
      <c r="L18" s="773"/>
      <c r="M18" s="774"/>
      <c r="N18" s="774"/>
      <c r="O18" s="775"/>
      <c r="P18" s="184"/>
      <c r="Q18" s="183"/>
      <c r="R18" s="183"/>
      <c r="S18" s="183"/>
      <c r="T18" s="183"/>
      <c r="U18" s="183"/>
      <c r="V18" s="182"/>
      <c r="W18" s="184"/>
      <c r="X18" s="183"/>
      <c r="Y18" s="183"/>
      <c r="Z18" s="183"/>
      <c r="AA18" s="183"/>
      <c r="AB18" s="183"/>
      <c r="AC18" s="182"/>
      <c r="AD18" s="184"/>
      <c r="AE18" s="183"/>
      <c r="AF18" s="183"/>
      <c r="AG18" s="183"/>
      <c r="AH18" s="183"/>
      <c r="AI18" s="183"/>
      <c r="AJ18" s="182"/>
      <c r="AK18" s="184"/>
      <c r="AL18" s="183"/>
      <c r="AM18" s="183"/>
      <c r="AN18" s="183"/>
      <c r="AO18" s="183"/>
      <c r="AP18" s="183"/>
      <c r="AQ18" s="182"/>
      <c r="AR18" s="184"/>
      <c r="AS18" s="183"/>
      <c r="AT18" s="182"/>
      <c r="AU18" s="791">
        <f t="shared" si="1"/>
        <v>0</v>
      </c>
      <c r="AV18" s="792"/>
      <c r="AW18" s="776">
        <f t="shared" si="2"/>
        <v>0</v>
      </c>
      <c r="AX18" s="777"/>
      <c r="AY18" s="770"/>
      <c r="AZ18" s="771"/>
      <c r="BA18" s="771"/>
      <c r="BB18" s="771"/>
      <c r="BC18" s="771"/>
      <c r="BD18" s="772"/>
    </row>
    <row r="19" spans="2:56" ht="39.950000000000003" customHeight="1" x14ac:dyDescent="0.15">
      <c r="B19" s="185">
        <f t="shared" si="3"/>
        <v>6</v>
      </c>
      <c r="C19" s="763"/>
      <c r="D19" s="764"/>
      <c r="E19" s="765"/>
      <c r="F19" s="766"/>
      <c r="G19" s="767"/>
      <c r="H19" s="768"/>
      <c r="I19" s="768"/>
      <c r="J19" s="768"/>
      <c r="K19" s="769"/>
      <c r="L19" s="773"/>
      <c r="M19" s="774"/>
      <c r="N19" s="774"/>
      <c r="O19" s="775"/>
      <c r="P19" s="184"/>
      <c r="Q19" s="183"/>
      <c r="R19" s="183"/>
      <c r="S19" s="183"/>
      <c r="T19" s="183"/>
      <c r="U19" s="183"/>
      <c r="V19" s="182"/>
      <c r="W19" s="184"/>
      <c r="X19" s="183"/>
      <c r="Y19" s="183"/>
      <c r="Z19" s="183"/>
      <c r="AA19" s="183"/>
      <c r="AB19" s="183"/>
      <c r="AC19" s="182"/>
      <c r="AD19" s="184"/>
      <c r="AE19" s="183"/>
      <c r="AF19" s="183"/>
      <c r="AG19" s="183"/>
      <c r="AH19" s="183"/>
      <c r="AI19" s="183"/>
      <c r="AJ19" s="182"/>
      <c r="AK19" s="184"/>
      <c r="AL19" s="183"/>
      <c r="AM19" s="183"/>
      <c r="AN19" s="183"/>
      <c r="AO19" s="183"/>
      <c r="AP19" s="183"/>
      <c r="AQ19" s="182"/>
      <c r="AR19" s="184"/>
      <c r="AS19" s="183"/>
      <c r="AT19" s="182"/>
      <c r="AU19" s="791">
        <f t="shared" si="1"/>
        <v>0</v>
      </c>
      <c r="AV19" s="792"/>
      <c r="AW19" s="776">
        <f t="shared" si="2"/>
        <v>0</v>
      </c>
      <c r="AX19" s="777"/>
      <c r="AY19" s="770"/>
      <c r="AZ19" s="771"/>
      <c r="BA19" s="771"/>
      <c r="BB19" s="771"/>
      <c r="BC19" s="771"/>
      <c r="BD19" s="772"/>
    </row>
    <row r="20" spans="2:56" ht="39.950000000000003" customHeight="1" x14ac:dyDescent="0.15">
      <c r="B20" s="185">
        <f t="shared" si="3"/>
        <v>7</v>
      </c>
      <c r="C20" s="763"/>
      <c r="D20" s="764"/>
      <c r="E20" s="765"/>
      <c r="F20" s="766"/>
      <c r="G20" s="767"/>
      <c r="H20" s="768"/>
      <c r="I20" s="768"/>
      <c r="J20" s="768"/>
      <c r="K20" s="769"/>
      <c r="L20" s="773"/>
      <c r="M20" s="774"/>
      <c r="N20" s="774"/>
      <c r="O20" s="775"/>
      <c r="P20" s="184"/>
      <c r="Q20" s="183"/>
      <c r="R20" s="183"/>
      <c r="S20" s="183"/>
      <c r="T20" s="183"/>
      <c r="U20" s="183"/>
      <c r="V20" s="182"/>
      <c r="W20" s="184"/>
      <c r="X20" s="183"/>
      <c r="Y20" s="183"/>
      <c r="Z20" s="183"/>
      <c r="AA20" s="183"/>
      <c r="AB20" s="183"/>
      <c r="AC20" s="182"/>
      <c r="AD20" s="184"/>
      <c r="AE20" s="183"/>
      <c r="AF20" s="183"/>
      <c r="AG20" s="183"/>
      <c r="AH20" s="183"/>
      <c r="AI20" s="183"/>
      <c r="AJ20" s="182"/>
      <c r="AK20" s="184"/>
      <c r="AL20" s="183"/>
      <c r="AM20" s="183"/>
      <c r="AN20" s="183"/>
      <c r="AO20" s="183"/>
      <c r="AP20" s="183"/>
      <c r="AQ20" s="182"/>
      <c r="AR20" s="184"/>
      <c r="AS20" s="183"/>
      <c r="AT20" s="182"/>
      <c r="AU20" s="791">
        <f t="shared" si="1"/>
        <v>0</v>
      </c>
      <c r="AV20" s="792"/>
      <c r="AW20" s="776">
        <f t="shared" si="2"/>
        <v>0</v>
      </c>
      <c r="AX20" s="777"/>
      <c r="AY20" s="770"/>
      <c r="AZ20" s="771"/>
      <c r="BA20" s="771"/>
      <c r="BB20" s="771"/>
      <c r="BC20" s="771"/>
      <c r="BD20" s="772"/>
    </row>
    <row r="21" spans="2:56" ht="39.950000000000003" customHeight="1" x14ac:dyDescent="0.15">
      <c r="B21" s="185">
        <f t="shared" si="3"/>
        <v>8</v>
      </c>
      <c r="C21" s="763"/>
      <c r="D21" s="764"/>
      <c r="E21" s="765"/>
      <c r="F21" s="766"/>
      <c r="G21" s="767"/>
      <c r="H21" s="768"/>
      <c r="I21" s="768"/>
      <c r="J21" s="768"/>
      <c r="K21" s="769"/>
      <c r="L21" s="773"/>
      <c r="M21" s="774"/>
      <c r="N21" s="774"/>
      <c r="O21" s="775"/>
      <c r="P21" s="184"/>
      <c r="Q21" s="183"/>
      <c r="R21" s="183"/>
      <c r="S21" s="183"/>
      <c r="T21" s="183"/>
      <c r="U21" s="183"/>
      <c r="V21" s="182"/>
      <c r="W21" s="184"/>
      <c r="X21" s="183"/>
      <c r="Y21" s="183"/>
      <c r="Z21" s="183"/>
      <c r="AA21" s="183"/>
      <c r="AB21" s="183"/>
      <c r="AC21" s="182"/>
      <c r="AD21" s="184"/>
      <c r="AE21" s="183"/>
      <c r="AF21" s="183"/>
      <c r="AG21" s="183"/>
      <c r="AH21" s="183"/>
      <c r="AI21" s="183"/>
      <c r="AJ21" s="182"/>
      <c r="AK21" s="184"/>
      <c r="AL21" s="183"/>
      <c r="AM21" s="183"/>
      <c r="AN21" s="183"/>
      <c r="AO21" s="183"/>
      <c r="AP21" s="183"/>
      <c r="AQ21" s="182"/>
      <c r="AR21" s="184"/>
      <c r="AS21" s="183"/>
      <c r="AT21" s="182"/>
      <c r="AU21" s="791">
        <f t="shared" si="1"/>
        <v>0</v>
      </c>
      <c r="AV21" s="792"/>
      <c r="AW21" s="776">
        <f t="shared" si="2"/>
        <v>0</v>
      </c>
      <c r="AX21" s="777"/>
      <c r="AY21" s="770"/>
      <c r="AZ21" s="771"/>
      <c r="BA21" s="771"/>
      <c r="BB21" s="771"/>
      <c r="BC21" s="771"/>
      <c r="BD21" s="772"/>
    </row>
    <row r="22" spans="2:56" ht="39.950000000000003" customHeight="1" x14ac:dyDescent="0.15">
      <c r="B22" s="185">
        <f t="shared" si="3"/>
        <v>9</v>
      </c>
      <c r="C22" s="763"/>
      <c r="D22" s="764"/>
      <c r="E22" s="765"/>
      <c r="F22" s="766"/>
      <c r="G22" s="767"/>
      <c r="H22" s="768"/>
      <c r="I22" s="768"/>
      <c r="J22" s="768"/>
      <c r="K22" s="769"/>
      <c r="L22" s="773"/>
      <c r="M22" s="774"/>
      <c r="N22" s="774"/>
      <c r="O22" s="775"/>
      <c r="P22" s="184"/>
      <c r="Q22" s="183"/>
      <c r="R22" s="183"/>
      <c r="S22" s="183"/>
      <c r="T22" s="183"/>
      <c r="U22" s="183"/>
      <c r="V22" s="182"/>
      <c r="W22" s="184"/>
      <c r="X22" s="183"/>
      <c r="Y22" s="183"/>
      <c r="Z22" s="183"/>
      <c r="AA22" s="183"/>
      <c r="AB22" s="183"/>
      <c r="AC22" s="182"/>
      <c r="AD22" s="184"/>
      <c r="AE22" s="183"/>
      <c r="AF22" s="183"/>
      <c r="AG22" s="183"/>
      <c r="AH22" s="183"/>
      <c r="AI22" s="183"/>
      <c r="AJ22" s="182"/>
      <c r="AK22" s="184"/>
      <c r="AL22" s="183"/>
      <c r="AM22" s="183"/>
      <c r="AN22" s="183"/>
      <c r="AO22" s="183"/>
      <c r="AP22" s="183"/>
      <c r="AQ22" s="182"/>
      <c r="AR22" s="184"/>
      <c r="AS22" s="183"/>
      <c r="AT22" s="182"/>
      <c r="AU22" s="791">
        <f t="shared" si="1"/>
        <v>0</v>
      </c>
      <c r="AV22" s="792"/>
      <c r="AW22" s="776">
        <f t="shared" si="2"/>
        <v>0</v>
      </c>
      <c r="AX22" s="777"/>
      <c r="AY22" s="770"/>
      <c r="AZ22" s="771"/>
      <c r="BA22" s="771"/>
      <c r="BB22" s="771"/>
      <c r="BC22" s="771"/>
      <c r="BD22" s="772"/>
    </row>
    <row r="23" spans="2:56" ht="39.950000000000003" customHeight="1" x14ac:dyDescent="0.15">
      <c r="B23" s="185">
        <f t="shared" si="3"/>
        <v>10</v>
      </c>
      <c r="C23" s="763"/>
      <c r="D23" s="764"/>
      <c r="E23" s="765"/>
      <c r="F23" s="766"/>
      <c r="G23" s="767"/>
      <c r="H23" s="768"/>
      <c r="I23" s="768"/>
      <c r="J23" s="768"/>
      <c r="K23" s="769"/>
      <c r="L23" s="773"/>
      <c r="M23" s="774"/>
      <c r="N23" s="774"/>
      <c r="O23" s="775"/>
      <c r="P23" s="184"/>
      <c r="Q23" s="183"/>
      <c r="R23" s="183"/>
      <c r="S23" s="183"/>
      <c r="T23" s="183"/>
      <c r="U23" s="183"/>
      <c r="V23" s="182"/>
      <c r="W23" s="184"/>
      <c r="X23" s="183"/>
      <c r="Y23" s="183"/>
      <c r="Z23" s="183"/>
      <c r="AA23" s="183"/>
      <c r="AB23" s="183"/>
      <c r="AC23" s="182"/>
      <c r="AD23" s="184"/>
      <c r="AE23" s="183"/>
      <c r="AF23" s="183"/>
      <c r="AG23" s="183"/>
      <c r="AH23" s="183"/>
      <c r="AI23" s="183"/>
      <c r="AJ23" s="182"/>
      <c r="AK23" s="184"/>
      <c r="AL23" s="183"/>
      <c r="AM23" s="183"/>
      <c r="AN23" s="183"/>
      <c r="AO23" s="183"/>
      <c r="AP23" s="183"/>
      <c r="AQ23" s="182"/>
      <c r="AR23" s="184"/>
      <c r="AS23" s="183"/>
      <c r="AT23" s="182"/>
      <c r="AU23" s="791">
        <f t="shared" si="1"/>
        <v>0</v>
      </c>
      <c r="AV23" s="792"/>
      <c r="AW23" s="776">
        <f t="shared" si="2"/>
        <v>0</v>
      </c>
      <c r="AX23" s="777"/>
      <c r="AY23" s="770"/>
      <c r="AZ23" s="771"/>
      <c r="BA23" s="771"/>
      <c r="BB23" s="771"/>
      <c r="BC23" s="771"/>
      <c r="BD23" s="772"/>
    </row>
    <row r="24" spans="2:56" ht="39.950000000000003" customHeight="1" x14ac:dyDescent="0.15">
      <c r="B24" s="185">
        <f t="shared" si="3"/>
        <v>11</v>
      </c>
      <c r="C24" s="763"/>
      <c r="D24" s="764"/>
      <c r="E24" s="765"/>
      <c r="F24" s="766"/>
      <c r="G24" s="767"/>
      <c r="H24" s="768"/>
      <c r="I24" s="768"/>
      <c r="J24" s="768"/>
      <c r="K24" s="769"/>
      <c r="L24" s="773"/>
      <c r="M24" s="774"/>
      <c r="N24" s="774"/>
      <c r="O24" s="775"/>
      <c r="P24" s="184"/>
      <c r="Q24" s="183"/>
      <c r="R24" s="183"/>
      <c r="S24" s="183"/>
      <c r="T24" s="183"/>
      <c r="U24" s="183"/>
      <c r="V24" s="182"/>
      <c r="W24" s="184"/>
      <c r="X24" s="183"/>
      <c r="Y24" s="183"/>
      <c r="Z24" s="183"/>
      <c r="AA24" s="183"/>
      <c r="AB24" s="183"/>
      <c r="AC24" s="182"/>
      <c r="AD24" s="184"/>
      <c r="AE24" s="183"/>
      <c r="AF24" s="183"/>
      <c r="AG24" s="183"/>
      <c r="AH24" s="183"/>
      <c r="AI24" s="183"/>
      <c r="AJ24" s="182"/>
      <c r="AK24" s="184"/>
      <c r="AL24" s="183"/>
      <c r="AM24" s="183"/>
      <c r="AN24" s="183"/>
      <c r="AO24" s="183"/>
      <c r="AP24" s="183"/>
      <c r="AQ24" s="182"/>
      <c r="AR24" s="184"/>
      <c r="AS24" s="183"/>
      <c r="AT24" s="182"/>
      <c r="AU24" s="791">
        <f t="shared" si="1"/>
        <v>0</v>
      </c>
      <c r="AV24" s="792"/>
      <c r="AW24" s="776">
        <f t="shared" si="2"/>
        <v>0</v>
      </c>
      <c r="AX24" s="777"/>
      <c r="AY24" s="770"/>
      <c r="AZ24" s="771"/>
      <c r="BA24" s="771"/>
      <c r="BB24" s="771"/>
      <c r="BC24" s="771"/>
      <c r="BD24" s="772"/>
    </row>
    <row r="25" spans="2:56" ht="39.950000000000003" customHeight="1" x14ac:dyDescent="0.15">
      <c r="B25" s="185">
        <f t="shared" si="3"/>
        <v>12</v>
      </c>
      <c r="C25" s="763"/>
      <c r="D25" s="764"/>
      <c r="E25" s="765"/>
      <c r="F25" s="766"/>
      <c r="G25" s="767"/>
      <c r="H25" s="768"/>
      <c r="I25" s="768"/>
      <c r="J25" s="768"/>
      <c r="K25" s="769"/>
      <c r="L25" s="773"/>
      <c r="M25" s="774"/>
      <c r="N25" s="774"/>
      <c r="O25" s="775"/>
      <c r="P25" s="184"/>
      <c r="Q25" s="183"/>
      <c r="R25" s="183"/>
      <c r="S25" s="183"/>
      <c r="T25" s="183"/>
      <c r="U25" s="183"/>
      <c r="V25" s="182"/>
      <c r="W25" s="184"/>
      <c r="X25" s="183"/>
      <c r="Y25" s="183"/>
      <c r="Z25" s="183"/>
      <c r="AA25" s="183"/>
      <c r="AB25" s="183"/>
      <c r="AC25" s="182"/>
      <c r="AD25" s="184"/>
      <c r="AE25" s="183"/>
      <c r="AF25" s="183"/>
      <c r="AG25" s="183"/>
      <c r="AH25" s="183"/>
      <c r="AI25" s="183"/>
      <c r="AJ25" s="182"/>
      <c r="AK25" s="184"/>
      <c r="AL25" s="183"/>
      <c r="AM25" s="183"/>
      <c r="AN25" s="183"/>
      <c r="AO25" s="183"/>
      <c r="AP25" s="183"/>
      <c r="AQ25" s="182"/>
      <c r="AR25" s="184"/>
      <c r="AS25" s="183"/>
      <c r="AT25" s="182"/>
      <c r="AU25" s="791">
        <f t="shared" si="1"/>
        <v>0</v>
      </c>
      <c r="AV25" s="792"/>
      <c r="AW25" s="776">
        <f t="shared" si="2"/>
        <v>0</v>
      </c>
      <c r="AX25" s="777"/>
      <c r="AY25" s="770"/>
      <c r="AZ25" s="771"/>
      <c r="BA25" s="771"/>
      <c r="BB25" s="771"/>
      <c r="BC25" s="771"/>
      <c r="BD25" s="772"/>
    </row>
    <row r="26" spans="2:56" ht="39.950000000000003" customHeight="1" x14ac:dyDescent="0.15">
      <c r="B26" s="185">
        <f t="shared" si="3"/>
        <v>13</v>
      </c>
      <c r="C26" s="763"/>
      <c r="D26" s="764"/>
      <c r="E26" s="765"/>
      <c r="F26" s="766"/>
      <c r="G26" s="767"/>
      <c r="H26" s="768"/>
      <c r="I26" s="768"/>
      <c r="J26" s="768"/>
      <c r="K26" s="769"/>
      <c r="L26" s="773"/>
      <c r="M26" s="774"/>
      <c r="N26" s="774"/>
      <c r="O26" s="775"/>
      <c r="P26" s="184"/>
      <c r="Q26" s="183"/>
      <c r="R26" s="183"/>
      <c r="S26" s="183"/>
      <c r="T26" s="183"/>
      <c r="U26" s="183"/>
      <c r="V26" s="182"/>
      <c r="W26" s="184"/>
      <c r="X26" s="183"/>
      <c r="Y26" s="183"/>
      <c r="Z26" s="183"/>
      <c r="AA26" s="183"/>
      <c r="AB26" s="183"/>
      <c r="AC26" s="182"/>
      <c r="AD26" s="184"/>
      <c r="AE26" s="183"/>
      <c r="AF26" s="183"/>
      <c r="AG26" s="183"/>
      <c r="AH26" s="183"/>
      <c r="AI26" s="183"/>
      <c r="AJ26" s="182"/>
      <c r="AK26" s="184"/>
      <c r="AL26" s="183"/>
      <c r="AM26" s="183"/>
      <c r="AN26" s="183"/>
      <c r="AO26" s="183"/>
      <c r="AP26" s="183"/>
      <c r="AQ26" s="182"/>
      <c r="AR26" s="184"/>
      <c r="AS26" s="183"/>
      <c r="AT26" s="182"/>
      <c r="AU26" s="791">
        <f t="shared" si="1"/>
        <v>0</v>
      </c>
      <c r="AV26" s="792"/>
      <c r="AW26" s="776">
        <f t="shared" si="2"/>
        <v>0</v>
      </c>
      <c r="AX26" s="777"/>
      <c r="AY26" s="770"/>
      <c r="AZ26" s="771"/>
      <c r="BA26" s="771"/>
      <c r="BB26" s="771"/>
      <c r="BC26" s="771"/>
      <c r="BD26" s="772"/>
    </row>
    <row r="27" spans="2:56" ht="39.950000000000003" customHeight="1" x14ac:dyDescent="0.15">
      <c r="B27" s="185">
        <f t="shared" si="3"/>
        <v>14</v>
      </c>
      <c r="C27" s="763"/>
      <c r="D27" s="764"/>
      <c r="E27" s="765"/>
      <c r="F27" s="766"/>
      <c r="G27" s="767"/>
      <c r="H27" s="768"/>
      <c r="I27" s="768"/>
      <c r="J27" s="768"/>
      <c r="K27" s="769"/>
      <c r="L27" s="773"/>
      <c r="M27" s="774"/>
      <c r="N27" s="774"/>
      <c r="O27" s="775"/>
      <c r="P27" s="184"/>
      <c r="Q27" s="183"/>
      <c r="R27" s="183"/>
      <c r="S27" s="183"/>
      <c r="T27" s="183"/>
      <c r="U27" s="183"/>
      <c r="V27" s="182"/>
      <c r="W27" s="184"/>
      <c r="X27" s="183"/>
      <c r="Y27" s="183"/>
      <c r="Z27" s="183"/>
      <c r="AA27" s="183"/>
      <c r="AB27" s="183"/>
      <c r="AC27" s="182"/>
      <c r="AD27" s="184"/>
      <c r="AE27" s="183"/>
      <c r="AF27" s="183"/>
      <c r="AG27" s="183"/>
      <c r="AH27" s="183"/>
      <c r="AI27" s="183"/>
      <c r="AJ27" s="182"/>
      <c r="AK27" s="184"/>
      <c r="AL27" s="183"/>
      <c r="AM27" s="183"/>
      <c r="AN27" s="183"/>
      <c r="AO27" s="183"/>
      <c r="AP27" s="183"/>
      <c r="AQ27" s="182"/>
      <c r="AR27" s="184"/>
      <c r="AS27" s="183"/>
      <c r="AT27" s="182"/>
      <c r="AU27" s="791">
        <f t="shared" si="1"/>
        <v>0</v>
      </c>
      <c r="AV27" s="792"/>
      <c r="AW27" s="776">
        <f t="shared" si="2"/>
        <v>0</v>
      </c>
      <c r="AX27" s="777"/>
      <c r="AY27" s="770"/>
      <c r="AZ27" s="771"/>
      <c r="BA27" s="771"/>
      <c r="BB27" s="771"/>
      <c r="BC27" s="771"/>
      <c r="BD27" s="772"/>
    </row>
    <row r="28" spans="2:56" ht="39.950000000000003" customHeight="1" x14ac:dyDescent="0.15">
      <c r="B28" s="185">
        <f t="shared" si="3"/>
        <v>15</v>
      </c>
      <c r="C28" s="763"/>
      <c r="D28" s="764"/>
      <c r="E28" s="765"/>
      <c r="F28" s="766"/>
      <c r="G28" s="767"/>
      <c r="H28" s="768"/>
      <c r="I28" s="768"/>
      <c r="J28" s="768"/>
      <c r="K28" s="769"/>
      <c r="L28" s="773"/>
      <c r="M28" s="774"/>
      <c r="N28" s="774"/>
      <c r="O28" s="775"/>
      <c r="P28" s="184"/>
      <c r="Q28" s="183"/>
      <c r="R28" s="183"/>
      <c r="S28" s="183"/>
      <c r="T28" s="183"/>
      <c r="U28" s="183"/>
      <c r="V28" s="182"/>
      <c r="W28" s="184"/>
      <c r="X28" s="183"/>
      <c r="Y28" s="183"/>
      <c r="Z28" s="183"/>
      <c r="AA28" s="183"/>
      <c r="AB28" s="183"/>
      <c r="AC28" s="182"/>
      <c r="AD28" s="184"/>
      <c r="AE28" s="183"/>
      <c r="AF28" s="183"/>
      <c r="AG28" s="183"/>
      <c r="AH28" s="183"/>
      <c r="AI28" s="183"/>
      <c r="AJ28" s="182"/>
      <c r="AK28" s="184"/>
      <c r="AL28" s="183"/>
      <c r="AM28" s="183"/>
      <c r="AN28" s="183"/>
      <c r="AO28" s="183"/>
      <c r="AP28" s="183"/>
      <c r="AQ28" s="182"/>
      <c r="AR28" s="184"/>
      <c r="AS28" s="183"/>
      <c r="AT28" s="182"/>
      <c r="AU28" s="791">
        <f t="shared" si="1"/>
        <v>0</v>
      </c>
      <c r="AV28" s="792"/>
      <c r="AW28" s="776">
        <f t="shared" si="2"/>
        <v>0</v>
      </c>
      <c r="AX28" s="777"/>
      <c r="AY28" s="770"/>
      <c r="AZ28" s="771"/>
      <c r="BA28" s="771"/>
      <c r="BB28" s="771"/>
      <c r="BC28" s="771"/>
      <c r="BD28" s="772"/>
    </row>
    <row r="29" spans="2:56" ht="39.950000000000003" customHeight="1" x14ac:dyDescent="0.15">
      <c r="B29" s="185">
        <f t="shared" si="3"/>
        <v>16</v>
      </c>
      <c r="C29" s="763"/>
      <c r="D29" s="764"/>
      <c r="E29" s="765"/>
      <c r="F29" s="766"/>
      <c r="G29" s="767"/>
      <c r="H29" s="768"/>
      <c r="I29" s="768"/>
      <c r="J29" s="768"/>
      <c r="K29" s="769"/>
      <c r="L29" s="773"/>
      <c r="M29" s="774"/>
      <c r="N29" s="774"/>
      <c r="O29" s="775"/>
      <c r="P29" s="184"/>
      <c r="Q29" s="183"/>
      <c r="R29" s="183"/>
      <c r="S29" s="183"/>
      <c r="T29" s="183"/>
      <c r="U29" s="183"/>
      <c r="V29" s="182"/>
      <c r="W29" s="184"/>
      <c r="X29" s="183"/>
      <c r="Y29" s="183"/>
      <c r="Z29" s="183"/>
      <c r="AA29" s="183"/>
      <c r="AB29" s="183"/>
      <c r="AC29" s="182"/>
      <c r="AD29" s="184"/>
      <c r="AE29" s="183"/>
      <c r="AF29" s="183"/>
      <c r="AG29" s="183"/>
      <c r="AH29" s="183"/>
      <c r="AI29" s="183"/>
      <c r="AJ29" s="182"/>
      <c r="AK29" s="184"/>
      <c r="AL29" s="183"/>
      <c r="AM29" s="183"/>
      <c r="AN29" s="183"/>
      <c r="AO29" s="183"/>
      <c r="AP29" s="183"/>
      <c r="AQ29" s="182"/>
      <c r="AR29" s="184"/>
      <c r="AS29" s="183"/>
      <c r="AT29" s="182"/>
      <c r="AU29" s="791">
        <f t="shared" si="1"/>
        <v>0</v>
      </c>
      <c r="AV29" s="792"/>
      <c r="AW29" s="776">
        <f t="shared" si="2"/>
        <v>0</v>
      </c>
      <c r="AX29" s="777"/>
      <c r="AY29" s="770"/>
      <c r="AZ29" s="771"/>
      <c r="BA29" s="771"/>
      <c r="BB29" s="771"/>
      <c r="BC29" s="771"/>
      <c r="BD29" s="772"/>
    </row>
    <row r="30" spans="2:56" ht="39.950000000000003" customHeight="1" x14ac:dyDescent="0.15">
      <c r="B30" s="185">
        <f t="shared" si="3"/>
        <v>17</v>
      </c>
      <c r="C30" s="763"/>
      <c r="D30" s="764"/>
      <c r="E30" s="765"/>
      <c r="F30" s="766"/>
      <c r="G30" s="767"/>
      <c r="H30" s="768"/>
      <c r="I30" s="768"/>
      <c r="J30" s="768"/>
      <c r="K30" s="769"/>
      <c r="L30" s="773"/>
      <c r="M30" s="774"/>
      <c r="N30" s="774"/>
      <c r="O30" s="775"/>
      <c r="P30" s="184"/>
      <c r="Q30" s="183"/>
      <c r="R30" s="183"/>
      <c r="S30" s="183"/>
      <c r="T30" s="183"/>
      <c r="U30" s="183"/>
      <c r="V30" s="182"/>
      <c r="W30" s="184"/>
      <c r="X30" s="183"/>
      <c r="Y30" s="183"/>
      <c r="Z30" s="183"/>
      <c r="AA30" s="183"/>
      <c r="AB30" s="183"/>
      <c r="AC30" s="182"/>
      <c r="AD30" s="184"/>
      <c r="AE30" s="183"/>
      <c r="AF30" s="183"/>
      <c r="AG30" s="183"/>
      <c r="AH30" s="183"/>
      <c r="AI30" s="183"/>
      <c r="AJ30" s="182"/>
      <c r="AK30" s="184"/>
      <c r="AL30" s="183"/>
      <c r="AM30" s="183"/>
      <c r="AN30" s="183"/>
      <c r="AO30" s="183"/>
      <c r="AP30" s="183"/>
      <c r="AQ30" s="182"/>
      <c r="AR30" s="184"/>
      <c r="AS30" s="183"/>
      <c r="AT30" s="182"/>
      <c r="AU30" s="791">
        <f t="shared" si="1"/>
        <v>0</v>
      </c>
      <c r="AV30" s="792"/>
      <c r="AW30" s="776">
        <f t="shared" si="2"/>
        <v>0</v>
      </c>
      <c r="AX30" s="777"/>
      <c r="AY30" s="770"/>
      <c r="AZ30" s="771"/>
      <c r="BA30" s="771"/>
      <c r="BB30" s="771"/>
      <c r="BC30" s="771"/>
      <c r="BD30" s="772"/>
    </row>
    <row r="31" spans="2:56" ht="39.950000000000003" customHeight="1" x14ac:dyDescent="0.15">
      <c r="B31" s="185">
        <f t="shared" si="3"/>
        <v>18</v>
      </c>
      <c r="C31" s="763"/>
      <c r="D31" s="764"/>
      <c r="E31" s="765"/>
      <c r="F31" s="766"/>
      <c r="G31" s="767"/>
      <c r="H31" s="768"/>
      <c r="I31" s="768"/>
      <c r="J31" s="768"/>
      <c r="K31" s="769"/>
      <c r="L31" s="773"/>
      <c r="M31" s="774"/>
      <c r="N31" s="774"/>
      <c r="O31" s="775"/>
      <c r="P31" s="184"/>
      <c r="Q31" s="183"/>
      <c r="R31" s="183"/>
      <c r="S31" s="183"/>
      <c r="T31" s="183"/>
      <c r="U31" s="183"/>
      <c r="V31" s="182"/>
      <c r="W31" s="184"/>
      <c r="X31" s="183"/>
      <c r="Y31" s="183"/>
      <c r="Z31" s="183"/>
      <c r="AA31" s="183"/>
      <c r="AB31" s="183"/>
      <c r="AC31" s="182"/>
      <c r="AD31" s="184"/>
      <c r="AE31" s="183"/>
      <c r="AF31" s="183"/>
      <c r="AG31" s="183"/>
      <c r="AH31" s="183"/>
      <c r="AI31" s="183"/>
      <c r="AJ31" s="182"/>
      <c r="AK31" s="184"/>
      <c r="AL31" s="183"/>
      <c r="AM31" s="183"/>
      <c r="AN31" s="183"/>
      <c r="AO31" s="183"/>
      <c r="AP31" s="183"/>
      <c r="AQ31" s="182"/>
      <c r="AR31" s="184"/>
      <c r="AS31" s="183"/>
      <c r="AT31" s="182"/>
      <c r="AU31" s="791">
        <f t="shared" si="1"/>
        <v>0</v>
      </c>
      <c r="AV31" s="792"/>
      <c r="AW31" s="776">
        <f t="shared" si="2"/>
        <v>0</v>
      </c>
      <c r="AX31" s="777"/>
      <c r="AY31" s="770"/>
      <c r="AZ31" s="771"/>
      <c r="BA31" s="771"/>
      <c r="BB31" s="771"/>
      <c r="BC31" s="771"/>
      <c r="BD31" s="772"/>
    </row>
    <row r="32" spans="2:56" ht="39.950000000000003" customHeight="1" x14ac:dyDescent="0.15">
      <c r="B32" s="185">
        <f t="shared" si="3"/>
        <v>19</v>
      </c>
      <c r="C32" s="763"/>
      <c r="D32" s="764"/>
      <c r="E32" s="765"/>
      <c r="F32" s="766"/>
      <c r="G32" s="767"/>
      <c r="H32" s="768"/>
      <c r="I32" s="768"/>
      <c r="J32" s="768"/>
      <c r="K32" s="769"/>
      <c r="L32" s="773"/>
      <c r="M32" s="774"/>
      <c r="N32" s="774"/>
      <c r="O32" s="775"/>
      <c r="P32" s="184"/>
      <c r="Q32" s="183"/>
      <c r="R32" s="183"/>
      <c r="S32" s="183"/>
      <c r="T32" s="183"/>
      <c r="U32" s="183"/>
      <c r="V32" s="182"/>
      <c r="W32" s="184"/>
      <c r="X32" s="183"/>
      <c r="Y32" s="183"/>
      <c r="Z32" s="183"/>
      <c r="AA32" s="183"/>
      <c r="AB32" s="183"/>
      <c r="AC32" s="182"/>
      <c r="AD32" s="184"/>
      <c r="AE32" s="183"/>
      <c r="AF32" s="183"/>
      <c r="AG32" s="183"/>
      <c r="AH32" s="183"/>
      <c r="AI32" s="183"/>
      <c r="AJ32" s="182"/>
      <c r="AK32" s="184"/>
      <c r="AL32" s="183"/>
      <c r="AM32" s="183"/>
      <c r="AN32" s="183"/>
      <c r="AO32" s="183"/>
      <c r="AP32" s="183"/>
      <c r="AQ32" s="182"/>
      <c r="AR32" s="184"/>
      <c r="AS32" s="183"/>
      <c r="AT32" s="182"/>
      <c r="AU32" s="791">
        <f t="shared" si="1"/>
        <v>0</v>
      </c>
      <c r="AV32" s="792"/>
      <c r="AW32" s="776">
        <f t="shared" si="2"/>
        <v>0</v>
      </c>
      <c r="AX32" s="777"/>
      <c r="AY32" s="770"/>
      <c r="AZ32" s="771"/>
      <c r="BA32" s="771"/>
      <c r="BB32" s="771"/>
      <c r="BC32" s="771"/>
      <c r="BD32" s="772"/>
    </row>
    <row r="33" spans="2:56" ht="39.950000000000003" customHeight="1" x14ac:dyDescent="0.15">
      <c r="B33" s="185">
        <f t="shared" si="3"/>
        <v>20</v>
      </c>
      <c r="C33" s="763"/>
      <c r="D33" s="764"/>
      <c r="E33" s="765"/>
      <c r="F33" s="766"/>
      <c r="G33" s="767"/>
      <c r="H33" s="768"/>
      <c r="I33" s="768"/>
      <c r="J33" s="768"/>
      <c r="K33" s="769"/>
      <c r="L33" s="773"/>
      <c r="M33" s="774"/>
      <c r="N33" s="774"/>
      <c r="O33" s="775"/>
      <c r="P33" s="184"/>
      <c r="Q33" s="183"/>
      <c r="R33" s="183"/>
      <c r="S33" s="183"/>
      <c r="T33" s="183"/>
      <c r="U33" s="183"/>
      <c r="V33" s="182"/>
      <c r="W33" s="184"/>
      <c r="X33" s="183"/>
      <c r="Y33" s="183"/>
      <c r="Z33" s="183"/>
      <c r="AA33" s="183"/>
      <c r="AB33" s="183"/>
      <c r="AC33" s="182"/>
      <c r="AD33" s="184"/>
      <c r="AE33" s="183"/>
      <c r="AF33" s="183"/>
      <c r="AG33" s="183"/>
      <c r="AH33" s="183"/>
      <c r="AI33" s="183"/>
      <c r="AJ33" s="182"/>
      <c r="AK33" s="184"/>
      <c r="AL33" s="183"/>
      <c r="AM33" s="183"/>
      <c r="AN33" s="183"/>
      <c r="AO33" s="183"/>
      <c r="AP33" s="183"/>
      <c r="AQ33" s="182"/>
      <c r="AR33" s="184"/>
      <c r="AS33" s="183"/>
      <c r="AT33" s="182"/>
      <c r="AU33" s="791">
        <f t="shared" si="1"/>
        <v>0</v>
      </c>
      <c r="AV33" s="792"/>
      <c r="AW33" s="776">
        <f t="shared" si="2"/>
        <v>0</v>
      </c>
      <c r="AX33" s="777"/>
      <c r="AY33" s="770"/>
      <c r="AZ33" s="771"/>
      <c r="BA33" s="771"/>
      <c r="BB33" s="771"/>
      <c r="BC33" s="771"/>
      <c r="BD33" s="772"/>
    </row>
    <row r="34" spans="2:56" ht="39.950000000000003" customHeight="1" x14ac:dyDescent="0.15">
      <c r="B34" s="185">
        <f t="shared" si="3"/>
        <v>21</v>
      </c>
      <c r="C34" s="763"/>
      <c r="D34" s="764"/>
      <c r="E34" s="765"/>
      <c r="F34" s="766"/>
      <c r="G34" s="767"/>
      <c r="H34" s="768"/>
      <c r="I34" s="768"/>
      <c r="J34" s="768"/>
      <c r="K34" s="769"/>
      <c r="L34" s="773"/>
      <c r="M34" s="774"/>
      <c r="N34" s="774"/>
      <c r="O34" s="775"/>
      <c r="P34" s="184"/>
      <c r="Q34" s="183"/>
      <c r="R34" s="183"/>
      <c r="S34" s="183"/>
      <c r="T34" s="183"/>
      <c r="U34" s="183"/>
      <c r="V34" s="182"/>
      <c r="W34" s="184"/>
      <c r="X34" s="183"/>
      <c r="Y34" s="183"/>
      <c r="Z34" s="183"/>
      <c r="AA34" s="183"/>
      <c r="AB34" s="183"/>
      <c r="AC34" s="182"/>
      <c r="AD34" s="184"/>
      <c r="AE34" s="183"/>
      <c r="AF34" s="183"/>
      <c r="AG34" s="183"/>
      <c r="AH34" s="183"/>
      <c r="AI34" s="183"/>
      <c r="AJ34" s="182"/>
      <c r="AK34" s="184"/>
      <c r="AL34" s="183"/>
      <c r="AM34" s="183"/>
      <c r="AN34" s="183"/>
      <c r="AO34" s="183"/>
      <c r="AP34" s="183"/>
      <c r="AQ34" s="182"/>
      <c r="AR34" s="184"/>
      <c r="AS34" s="183"/>
      <c r="AT34" s="182"/>
      <c r="AU34" s="791">
        <f t="shared" si="1"/>
        <v>0</v>
      </c>
      <c r="AV34" s="792"/>
      <c r="AW34" s="776">
        <f t="shared" si="2"/>
        <v>0</v>
      </c>
      <c r="AX34" s="777"/>
      <c r="AY34" s="770"/>
      <c r="AZ34" s="771"/>
      <c r="BA34" s="771"/>
      <c r="BB34" s="771"/>
      <c r="BC34" s="771"/>
      <c r="BD34" s="772"/>
    </row>
    <row r="35" spans="2:56" ht="39.950000000000003" customHeight="1" x14ac:dyDescent="0.15">
      <c r="B35" s="185">
        <f t="shared" si="3"/>
        <v>22</v>
      </c>
      <c r="C35" s="763"/>
      <c r="D35" s="764"/>
      <c r="E35" s="765"/>
      <c r="F35" s="766"/>
      <c r="G35" s="767"/>
      <c r="H35" s="768"/>
      <c r="I35" s="768"/>
      <c r="J35" s="768"/>
      <c r="K35" s="769"/>
      <c r="L35" s="773"/>
      <c r="M35" s="774"/>
      <c r="N35" s="774"/>
      <c r="O35" s="775"/>
      <c r="P35" s="184"/>
      <c r="Q35" s="183"/>
      <c r="R35" s="183"/>
      <c r="S35" s="183"/>
      <c r="T35" s="183"/>
      <c r="U35" s="183"/>
      <c r="V35" s="182"/>
      <c r="W35" s="184"/>
      <c r="X35" s="183"/>
      <c r="Y35" s="183"/>
      <c r="Z35" s="183"/>
      <c r="AA35" s="183"/>
      <c r="AB35" s="183"/>
      <c r="AC35" s="182"/>
      <c r="AD35" s="184"/>
      <c r="AE35" s="183"/>
      <c r="AF35" s="183"/>
      <c r="AG35" s="183"/>
      <c r="AH35" s="183"/>
      <c r="AI35" s="183"/>
      <c r="AJ35" s="182"/>
      <c r="AK35" s="184"/>
      <c r="AL35" s="183"/>
      <c r="AM35" s="183"/>
      <c r="AN35" s="183"/>
      <c r="AO35" s="183"/>
      <c r="AP35" s="183"/>
      <c r="AQ35" s="182"/>
      <c r="AR35" s="184"/>
      <c r="AS35" s="183"/>
      <c r="AT35" s="182"/>
      <c r="AU35" s="791">
        <f t="shared" si="1"/>
        <v>0</v>
      </c>
      <c r="AV35" s="792"/>
      <c r="AW35" s="776">
        <f t="shared" si="2"/>
        <v>0</v>
      </c>
      <c r="AX35" s="777"/>
      <c r="AY35" s="770"/>
      <c r="AZ35" s="771"/>
      <c r="BA35" s="771"/>
      <c r="BB35" s="771"/>
      <c r="BC35" s="771"/>
      <c r="BD35" s="772"/>
    </row>
    <row r="36" spans="2:56" ht="39.950000000000003" customHeight="1" x14ac:dyDescent="0.15">
      <c r="B36" s="185">
        <f t="shared" si="3"/>
        <v>23</v>
      </c>
      <c r="C36" s="763"/>
      <c r="D36" s="764"/>
      <c r="E36" s="765"/>
      <c r="F36" s="766"/>
      <c r="G36" s="767"/>
      <c r="H36" s="768"/>
      <c r="I36" s="768"/>
      <c r="J36" s="768"/>
      <c r="K36" s="769"/>
      <c r="L36" s="773"/>
      <c r="M36" s="774"/>
      <c r="N36" s="774"/>
      <c r="O36" s="775"/>
      <c r="P36" s="184"/>
      <c r="Q36" s="183"/>
      <c r="R36" s="183"/>
      <c r="S36" s="183"/>
      <c r="T36" s="183"/>
      <c r="U36" s="183"/>
      <c r="V36" s="182"/>
      <c r="W36" s="184"/>
      <c r="X36" s="183"/>
      <c r="Y36" s="183"/>
      <c r="Z36" s="183"/>
      <c r="AA36" s="183"/>
      <c r="AB36" s="183"/>
      <c r="AC36" s="182"/>
      <c r="AD36" s="184"/>
      <c r="AE36" s="183"/>
      <c r="AF36" s="183"/>
      <c r="AG36" s="183"/>
      <c r="AH36" s="183"/>
      <c r="AI36" s="183"/>
      <c r="AJ36" s="182"/>
      <c r="AK36" s="184"/>
      <c r="AL36" s="183"/>
      <c r="AM36" s="183"/>
      <c r="AN36" s="183"/>
      <c r="AO36" s="183"/>
      <c r="AP36" s="183"/>
      <c r="AQ36" s="182"/>
      <c r="AR36" s="184"/>
      <c r="AS36" s="183"/>
      <c r="AT36" s="182"/>
      <c r="AU36" s="791">
        <f t="shared" si="1"/>
        <v>0</v>
      </c>
      <c r="AV36" s="792"/>
      <c r="AW36" s="776">
        <f t="shared" si="2"/>
        <v>0</v>
      </c>
      <c r="AX36" s="777"/>
      <c r="AY36" s="770"/>
      <c r="AZ36" s="771"/>
      <c r="BA36" s="771"/>
      <c r="BB36" s="771"/>
      <c r="BC36" s="771"/>
      <c r="BD36" s="772"/>
    </row>
    <row r="37" spans="2:56" ht="39.950000000000003" customHeight="1" x14ac:dyDescent="0.15">
      <c r="B37" s="185">
        <f t="shared" si="3"/>
        <v>24</v>
      </c>
      <c r="C37" s="763"/>
      <c r="D37" s="764"/>
      <c r="E37" s="765"/>
      <c r="F37" s="766"/>
      <c r="G37" s="767"/>
      <c r="H37" s="768"/>
      <c r="I37" s="768"/>
      <c r="J37" s="768"/>
      <c r="K37" s="769"/>
      <c r="L37" s="773"/>
      <c r="M37" s="774"/>
      <c r="N37" s="774"/>
      <c r="O37" s="775"/>
      <c r="P37" s="184"/>
      <c r="Q37" s="183"/>
      <c r="R37" s="183"/>
      <c r="S37" s="183"/>
      <c r="T37" s="183"/>
      <c r="U37" s="183"/>
      <c r="V37" s="182"/>
      <c r="W37" s="184"/>
      <c r="X37" s="183"/>
      <c r="Y37" s="183"/>
      <c r="Z37" s="183"/>
      <c r="AA37" s="183"/>
      <c r="AB37" s="183"/>
      <c r="AC37" s="182"/>
      <c r="AD37" s="184"/>
      <c r="AE37" s="183"/>
      <c r="AF37" s="183"/>
      <c r="AG37" s="183"/>
      <c r="AH37" s="183"/>
      <c r="AI37" s="183"/>
      <c r="AJ37" s="182"/>
      <c r="AK37" s="184"/>
      <c r="AL37" s="183"/>
      <c r="AM37" s="183"/>
      <c r="AN37" s="183"/>
      <c r="AO37" s="183"/>
      <c r="AP37" s="183"/>
      <c r="AQ37" s="182"/>
      <c r="AR37" s="184"/>
      <c r="AS37" s="183"/>
      <c r="AT37" s="182"/>
      <c r="AU37" s="791">
        <f t="shared" si="1"/>
        <v>0</v>
      </c>
      <c r="AV37" s="792"/>
      <c r="AW37" s="776">
        <f t="shared" si="2"/>
        <v>0</v>
      </c>
      <c r="AX37" s="777"/>
      <c r="AY37" s="770"/>
      <c r="AZ37" s="771"/>
      <c r="BA37" s="771"/>
      <c r="BB37" s="771"/>
      <c r="BC37" s="771"/>
      <c r="BD37" s="772"/>
    </row>
    <row r="38" spans="2:56" ht="39.950000000000003" customHeight="1" x14ac:dyDescent="0.15">
      <c r="B38" s="185">
        <f t="shared" si="3"/>
        <v>25</v>
      </c>
      <c r="C38" s="763"/>
      <c r="D38" s="764"/>
      <c r="E38" s="765"/>
      <c r="F38" s="766"/>
      <c r="G38" s="767"/>
      <c r="H38" s="768"/>
      <c r="I38" s="768"/>
      <c r="J38" s="768"/>
      <c r="K38" s="769"/>
      <c r="L38" s="773"/>
      <c r="M38" s="774"/>
      <c r="N38" s="774"/>
      <c r="O38" s="775"/>
      <c r="P38" s="184"/>
      <c r="Q38" s="183"/>
      <c r="R38" s="183"/>
      <c r="S38" s="183"/>
      <c r="T38" s="183"/>
      <c r="U38" s="183"/>
      <c r="V38" s="182"/>
      <c r="W38" s="184"/>
      <c r="X38" s="183"/>
      <c r="Y38" s="183"/>
      <c r="Z38" s="183"/>
      <c r="AA38" s="183"/>
      <c r="AB38" s="183"/>
      <c r="AC38" s="182"/>
      <c r="AD38" s="184"/>
      <c r="AE38" s="183"/>
      <c r="AF38" s="183"/>
      <c r="AG38" s="183"/>
      <c r="AH38" s="183"/>
      <c r="AI38" s="183"/>
      <c r="AJ38" s="182"/>
      <c r="AK38" s="184"/>
      <c r="AL38" s="183"/>
      <c r="AM38" s="183"/>
      <c r="AN38" s="183"/>
      <c r="AO38" s="183"/>
      <c r="AP38" s="183"/>
      <c r="AQ38" s="182"/>
      <c r="AR38" s="184"/>
      <c r="AS38" s="183"/>
      <c r="AT38" s="182"/>
      <c r="AU38" s="791">
        <f t="shared" si="1"/>
        <v>0</v>
      </c>
      <c r="AV38" s="792"/>
      <c r="AW38" s="776">
        <f t="shared" si="2"/>
        <v>0</v>
      </c>
      <c r="AX38" s="777"/>
      <c r="AY38" s="770"/>
      <c r="AZ38" s="771"/>
      <c r="BA38" s="771"/>
      <c r="BB38" s="771"/>
      <c r="BC38" s="771"/>
      <c r="BD38" s="772"/>
    </row>
    <row r="39" spans="2:56" ht="39.950000000000003" customHeight="1" x14ac:dyDescent="0.15">
      <c r="B39" s="185">
        <f t="shared" si="3"/>
        <v>26</v>
      </c>
      <c r="C39" s="763"/>
      <c r="D39" s="764"/>
      <c r="E39" s="765"/>
      <c r="F39" s="766"/>
      <c r="G39" s="767"/>
      <c r="H39" s="768"/>
      <c r="I39" s="768"/>
      <c r="J39" s="768"/>
      <c r="K39" s="769"/>
      <c r="L39" s="773"/>
      <c r="M39" s="774"/>
      <c r="N39" s="774"/>
      <c r="O39" s="775"/>
      <c r="P39" s="184"/>
      <c r="Q39" s="183"/>
      <c r="R39" s="183"/>
      <c r="S39" s="183"/>
      <c r="T39" s="183"/>
      <c r="U39" s="183"/>
      <c r="V39" s="182"/>
      <c r="W39" s="184"/>
      <c r="X39" s="183"/>
      <c r="Y39" s="183"/>
      <c r="Z39" s="183"/>
      <c r="AA39" s="183"/>
      <c r="AB39" s="183"/>
      <c r="AC39" s="182"/>
      <c r="AD39" s="184"/>
      <c r="AE39" s="183"/>
      <c r="AF39" s="183"/>
      <c r="AG39" s="183"/>
      <c r="AH39" s="183"/>
      <c r="AI39" s="183"/>
      <c r="AJ39" s="182"/>
      <c r="AK39" s="184"/>
      <c r="AL39" s="183"/>
      <c r="AM39" s="183"/>
      <c r="AN39" s="183"/>
      <c r="AO39" s="183"/>
      <c r="AP39" s="183"/>
      <c r="AQ39" s="182"/>
      <c r="AR39" s="184"/>
      <c r="AS39" s="183"/>
      <c r="AT39" s="182"/>
      <c r="AU39" s="791">
        <f t="shared" si="1"/>
        <v>0</v>
      </c>
      <c r="AV39" s="792"/>
      <c r="AW39" s="776">
        <f t="shared" si="2"/>
        <v>0</v>
      </c>
      <c r="AX39" s="777"/>
      <c r="AY39" s="770"/>
      <c r="AZ39" s="771"/>
      <c r="BA39" s="771"/>
      <c r="BB39" s="771"/>
      <c r="BC39" s="771"/>
      <c r="BD39" s="772"/>
    </row>
    <row r="40" spans="2:56" ht="39.950000000000003" customHeight="1" x14ac:dyDescent="0.15">
      <c r="B40" s="185">
        <f t="shared" si="3"/>
        <v>27</v>
      </c>
      <c r="C40" s="763"/>
      <c r="D40" s="764"/>
      <c r="E40" s="765"/>
      <c r="F40" s="766"/>
      <c r="G40" s="767"/>
      <c r="H40" s="768"/>
      <c r="I40" s="768"/>
      <c r="J40" s="768"/>
      <c r="K40" s="769"/>
      <c r="L40" s="773"/>
      <c r="M40" s="774"/>
      <c r="N40" s="774"/>
      <c r="O40" s="775"/>
      <c r="P40" s="184"/>
      <c r="Q40" s="183"/>
      <c r="R40" s="183"/>
      <c r="S40" s="183"/>
      <c r="T40" s="183"/>
      <c r="U40" s="183"/>
      <c r="V40" s="182"/>
      <c r="W40" s="184"/>
      <c r="X40" s="183"/>
      <c r="Y40" s="183"/>
      <c r="Z40" s="183"/>
      <c r="AA40" s="183"/>
      <c r="AB40" s="183"/>
      <c r="AC40" s="182"/>
      <c r="AD40" s="184"/>
      <c r="AE40" s="183"/>
      <c r="AF40" s="183"/>
      <c r="AG40" s="183"/>
      <c r="AH40" s="183"/>
      <c r="AI40" s="183"/>
      <c r="AJ40" s="182"/>
      <c r="AK40" s="184"/>
      <c r="AL40" s="183"/>
      <c r="AM40" s="183"/>
      <c r="AN40" s="183"/>
      <c r="AO40" s="183"/>
      <c r="AP40" s="183"/>
      <c r="AQ40" s="182"/>
      <c r="AR40" s="184"/>
      <c r="AS40" s="183"/>
      <c r="AT40" s="182"/>
      <c r="AU40" s="791">
        <f t="shared" si="1"/>
        <v>0</v>
      </c>
      <c r="AV40" s="792"/>
      <c r="AW40" s="776">
        <f t="shared" si="2"/>
        <v>0</v>
      </c>
      <c r="AX40" s="777"/>
      <c r="AY40" s="770"/>
      <c r="AZ40" s="771"/>
      <c r="BA40" s="771"/>
      <c r="BB40" s="771"/>
      <c r="BC40" s="771"/>
      <c r="BD40" s="772"/>
    </row>
    <row r="41" spans="2:56" ht="39.950000000000003" customHeight="1" x14ac:dyDescent="0.15">
      <c r="B41" s="185">
        <f t="shared" si="3"/>
        <v>28</v>
      </c>
      <c r="C41" s="763"/>
      <c r="D41" s="764"/>
      <c r="E41" s="765"/>
      <c r="F41" s="766"/>
      <c r="G41" s="767"/>
      <c r="H41" s="768"/>
      <c r="I41" s="768"/>
      <c r="J41" s="768"/>
      <c r="K41" s="769"/>
      <c r="L41" s="773"/>
      <c r="M41" s="774"/>
      <c r="N41" s="774"/>
      <c r="O41" s="775"/>
      <c r="P41" s="228"/>
      <c r="Q41" s="227"/>
      <c r="R41" s="227"/>
      <c r="S41" s="227"/>
      <c r="T41" s="227"/>
      <c r="U41" s="227"/>
      <c r="V41" s="226"/>
      <c r="W41" s="228"/>
      <c r="X41" s="227"/>
      <c r="Y41" s="227"/>
      <c r="Z41" s="227"/>
      <c r="AA41" s="227"/>
      <c r="AB41" s="227"/>
      <c r="AC41" s="226"/>
      <c r="AD41" s="228"/>
      <c r="AE41" s="227"/>
      <c r="AF41" s="227"/>
      <c r="AG41" s="227"/>
      <c r="AH41" s="227"/>
      <c r="AI41" s="227"/>
      <c r="AJ41" s="226"/>
      <c r="AK41" s="228"/>
      <c r="AL41" s="227"/>
      <c r="AM41" s="227"/>
      <c r="AN41" s="227"/>
      <c r="AO41" s="227"/>
      <c r="AP41" s="227"/>
      <c r="AQ41" s="226"/>
      <c r="AR41" s="228"/>
      <c r="AS41" s="227"/>
      <c r="AT41" s="226"/>
      <c r="AU41" s="791">
        <f t="shared" si="1"/>
        <v>0</v>
      </c>
      <c r="AV41" s="792"/>
      <c r="AW41" s="776">
        <f t="shared" si="2"/>
        <v>0</v>
      </c>
      <c r="AX41" s="777"/>
      <c r="AY41" s="770"/>
      <c r="AZ41" s="771"/>
      <c r="BA41" s="771"/>
      <c r="BB41" s="771"/>
      <c r="BC41" s="771"/>
      <c r="BD41" s="772"/>
    </row>
    <row r="42" spans="2:56" ht="39.950000000000003" customHeight="1" x14ac:dyDescent="0.15">
      <c r="B42" s="185">
        <f t="shared" si="3"/>
        <v>29</v>
      </c>
      <c r="C42" s="763"/>
      <c r="D42" s="764"/>
      <c r="E42" s="765"/>
      <c r="F42" s="766"/>
      <c r="G42" s="767"/>
      <c r="H42" s="768"/>
      <c r="I42" s="768"/>
      <c r="J42" s="768"/>
      <c r="K42" s="769"/>
      <c r="L42" s="773"/>
      <c r="M42" s="774"/>
      <c r="N42" s="774"/>
      <c r="O42" s="775"/>
      <c r="P42" s="184"/>
      <c r="Q42" s="183"/>
      <c r="R42" s="183"/>
      <c r="S42" s="183"/>
      <c r="T42" s="183"/>
      <c r="U42" s="183"/>
      <c r="V42" s="182"/>
      <c r="W42" s="184"/>
      <c r="X42" s="183"/>
      <c r="Y42" s="183"/>
      <c r="Z42" s="183"/>
      <c r="AA42" s="183"/>
      <c r="AB42" s="183"/>
      <c r="AC42" s="182"/>
      <c r="AD42" s="184"/>
      <c r="AE42" s="183"/>
      <c r="AF42" s="183"/>
      <c r="AG42" s="183"/>
      <c r="AH42" s="183"/>
      <c r="AI42" s="183"/>
      <c r="AJ42" s="182"/>
      <c r="AK42" s="184"/>
      <c r="AL42" s="183"/>
      <c r="AM42" s="183"/>
      <c r="AN42" s="183"/>
      <c r="AO42" s="183"/>
      <c r="AP42" s="183"/>
      <c r="AQ42" s="182"/>
      <c r="AR42" s="184"/>
      <c r="AS42" s="183"/>
      <c r="AT42" s="182"/>
      <c r="AU42" s="791">
        <f t="shared" si="1"/>
        <v>0</v>
      </c>
      <c r="AV42" s="792"/>
      <c r="AW42" s="776">
        <f t="shared" si="2"/>
        <v>0</v>
      </c>
      <c r="AX42" s="777"/>
      <c r="AY42" s="770"/>
      <c r="AZ42" s="771"/>
      <c r="BA42" s="771"/>
      <c r="BB42" s="771"/>
      <c r="BC42" s="771"/>
      <c r="BD42" s="772"/>
    </row>
    <row r="43" spans="2:56" ht="39.950000000000003" customHeight="1" x14ac:dyDescent="0.15">
      <c r="B43" s="185">
        <f t="shared" si="3"/>
        <v>30</v>
      </c>
      <c r="C43" s="763"/>
      <c r="D43" s="764"/>
      <c r="E43" s="765"/>
      <c r="F43" s="766"/>
      <c r="G43" s="767"/>
      <c r="H43" s="768"/>
      <c r="I43" s="768"/>
      <c r="J43" s="768"/>
      <c r="K43" s="769"/>
      <c r="L43" s="773"/>
      <c r="M43" s="774"/>
      <c r="N43" s="774"/>
      <c r="O43" s="775"/>
      <c r="P43" s="184"/>
      <c r="Q43" s="183"/>
      <c r="R43" s="183"/>
      <c r="S43" s="183"/>
      <c r="T43" s="183"/>
      <c r="U43" s="183"/>
      <c r="V43" s="182"/>
      <c r="W43" s="184"/>
      <c r="X43" s="183"/>
      <c r="Y43" s="183"/>
      <c r="Z43" s="183"/>
      <c r="AA43" s="183"/>
      <c r="AB43" s="183"/>
      <c r="AC43" s="182"/>
      <c r="AD43" s="184"/>
      <c r="AE43" s="183"/>
      <c r="AF43" s="183"/>
      <c r="AG43" s="183"/>
      <c r="AH43" s="183"/>
      <c r="AI43" s="183"/>
      <c r="AJ43" s="182"/>
      <c r="AK43" s="184"/>
      <c r="AL43" s="183"/>
      <c r="AM43" s="183"/>
      <c r="AN43" s="183"/>
      <c r="AO43" s="183"/>
      <c r="AP43" s="183"/>
      <c r="AQ43" s="182"/>
      <c r="AR43" s="184"/>
      <c r="AS43" s="183"/>
      <c r="AT43" s="182"/>
      <c r="AU43" s="791">
        <f t="shared" si="1"/>
        <v>0</v>
      </c>
      <c r="AV43" s="792"/>
      <c r="AW43" s="776">
        <f t="shared" si="2"/>
        <v>0</v>
      </c>
      <c r="AX43" s="777"/>
      <c r="AY43" s="770"/>
      <c r="AZ43" s="771"/>
      <c r="BA43" s="771"/>
      <c r="BB43" s="771"/>
      <c r="BC43" s="771"/>
      <c r="BD43" s="772"/>
    </row>
    <row r="44" spans="2:56" ht="39.950000000000003" customHeight="1" x14ac:dyDescent="0.15">
      <c r="B44" s="185">
        <f t="shared" si="3"/>
        <v>31</v>
      </c>
      <c r="C44" s="763"/>
      <c r="D44" s="764"/>
      <c r="E44" s="765"/>
      <c r="F44" s="766"/>
      <c r="G44" s="767"/>
      <c r="H44" s="768"/>
      <c r="I44" s="768"/>
      <c r="J44" s="768"/>
      <c r="K44" s="769"/>
      <c r="L44" s="773"/>
      <c r="M44" s="774"/>
      <c r="N44" s="774"/>
      <c r="O44" s="775"/>
      <c r="P44" s="184"/>
      <c r="Q44" s="183"/>
      <c r="R44" s="183"/>
      <c r="S44" s="183"/>
      <c r="T44" s="183"/>
      <c r="U44" s="183"/>
      <c r="V44" s="182"/>
      <c r="W44" s="184"/>
      <c r="X44" s="183"/>
      <c r="Y44" s="183"/>
      <c r="Z44" s="183"/>
      <c r="AA44" s="183"/>
      <c r="AB44" s="183"/>
      <c r="AC44" s="182"/>
      <c r="AD44" s="184"/>
      <c r="AE44" s="183"/>
      <c r="AF44" s="183"/>
      <c r="AG44" s="183"/>
      <c r="AH44" s="183"/>
      <c r="AI44" s="183"/>
      <c r="AJ44" s="182"/>
      <c r="AK44" s="184"/>
      <c r="AL44" s="183"/>
      <c r="AM44" s="183"/>
      <c r="AN44" s="183"/>
      <c r="AO44" s="183"/>
      <c r="AP44" s="183"/>
      <c r="AQ44" s="182"/>
      <c r="AR44" s="184"/>
      <c r="AS44" s="183"/>
      <c r="AT44" s="182"/>
      <c r="AU44" s="791">
        <f t="shared" si="1"/>
        <v>0</v>
      </c>
      <c r="AV44" s="792"/>
      <c r="AW44" s="776">
        <f t="shared" si="2"/>
        <v>0</v>
      </c>
      <c r="AX44" s="777"/>
      <c r="AY44" s="770"/>
      <c r="AZ44" s="771"/>
      <c r="BA44" s="771"/>
      <c r="BB44" s="771"/>
      <c r="BC44" s="771"/>
      <c r="BD44" s="772"/>
    </row>
    <row r="45" spans="2:56" ht="39.950000000000003" customHeight="1" x14ac:dyDescent="0.15">
      <c r="B45" s="185">
        <f t="shared" si="3"/>
        <v>32</v>
      </c>
      <c r="C45" s="763"/>
      <c r="D45" s="764"/>
      <c r="E45" s="765"/>
      <c r="F45" s="766"/>
      <c r="G45" s="767"/>
      <c r="H45" s="768"/>
      <c r="I45" s="768"/>
      <c r="J45" s="768"/>
      <c r="K45" s="769"/>
      <c r="L45" s="773"/>
      <c r="M45" s="774"/>
      <c r="N45" s="774"/>
      <c r="O45" s="775"/>
      <c r="P45" s="184"/>
      <c r="Q45" s="183"/>
      <c r="R45" s="183"/>
      <c r="S45" s="183"/>
      <c r="T45" s="183"/>
      <c r="U45" s="183"/>
      <c r="V45" s="182"/>
      <c r="W45" s="184"/>
      <c r="X45" s="183"/>
      <c r="Y45" s="183"/>
      <c r="Z45" s="183"/>
      <c r="AA45" s="183"/>
      <c r="AB45" s="183"/>
      <c r="AC45" s="182"/>
      <c r="AD45" s="184"/>
      <c r="AE45" s="183"/>
      <c r="AF45" s="183"/>
      <c r="AG45" s="183"/>
      <c r="AH45" s="183"/>
      <c r="AI45" s="183"/>
      <c r="AJ45" s="182"/>
      <c r="AK45" s="184"/>
      <c r="AL45" s="183"/>
      <c r="AM45" s="183"/>
      <c r="AN45" s="183"/>
      <c r="AO45" s="183"/>
      <c r="AP45" s="183"/>
      <c r="AQ45" s="182"/>
      <c r="AR45" s="184"/>
      <c r="AS45" s="183"/>
      <c r="AT45" s="182"/>
      <c r="AU45" s="791">
        <f t="shared" si="1"/>
        <v>0</v>
      </c>
      <c r="AV45" s="792"/>
      <c r="AW45" s="776">
        <f t="shared" si="2"/>
        <v>0</v>
      </c>
      <c r="AX45" s="777"/>
      <c r="AY45" s="770"/>
      <c r="AZ45" s="771"/>
      <c r="BA45" s="771"/>
      <c r="BB45" s="771"/>
      <c r="BC45" s="771"/>
      <c r="BD45" s="772"/>
    </row>
    <row r="46" spans="2:56" ht="39.950000000000003" customHeight="1" x14ac:dyDescent="0.15">
      <c r="B46" s="185">
        <f t="shared" si="3"/>
        <v>33</v>
      </c>
      <c r="C46" s="763"/>
      <c r="D46" s="764"/>
      <c r="E46" s="765"/>
      <c r="F46" s="766"/>
      <c r="G46" s="767"/>
      <c r="H46" s="768"/>
      <c r="I46" s="768"/>
      <c r="J46" s="768"/>
      <c r="K46" s="769"/>
      <c r="L46" s="773"/>
      <c r="M46" s="774"/>
      <c r="N46" s="774"/>
      <c r="O46" s="775"/>
      <c r="P46" s="184"/>
      <c r="Q46" s="183"/>
      <c r="R46" s="183"/>
      <c r="S46" s="183"/>
      <c r="T46" s="183"/>
      <c r="U46" s="183"/>
      <c r="V46" s="182"/>
      <c r="W46" s="184"/>
      <c r="X46" s="183"/>
      <c r="Y46" s="183"/>
      <c r="Z46" s="183"/>
      <c r="AA46" s="183"/>
      <c r="AB46" s="183"/>
      <c r="AC46" s="182"/>
      <c r="AD46" s="184"/>
      <c r="AE46" s="183"/>
      <c r="AF46" s="183"/>
      <c r="AG46" s="183"/>
      <c r="AH46" s="183"/>
      <c r="AI46" s="183"/>
      <c r="AJ46" s="182"/>
      <c r="AK46" s="184"/>
      <c r="AL46" s="183"/>
      <c r="AM46" s="183"/>
      <c r="AN46" s="183"/>
      <c r="AO46" s="183"/>
      <c r="AP46" s="183"/>
      <c r="AQ46" s="182"/>
      <c r="AR46" s="184"/>
      <c r="AS46" s="183"/>
      <c r="AT46" s="182"/>
      <c r="AU46" s="791">
        <f t="shared" ref="AU46:AU77" si="4">IF($AZ$3="４週",SUM(P46:AQ46),IF($AZ$3="暦月",SUM(P46:AT46),""))</f>
        <v>0</v>
      </c>
      <c r="AV46" s="792"/>
      <c r="AW46" s="776">
        <f t="shared" ref="AW46:AW77" si="5">IF($AZ$3="４週",AU46/4,IF($AZ$3="暦月",AU46/($AZ$7/7),""))</f>
        <v>0</v>
      </c>
      <c r="AX46" s="777"/>
      <c r="AY46" s="770"/>
      <c r="AZ46" s="771"/>
      <c r="BA46" s="771"/>
      <c r="BB46" s="771"/>
      <c r="BC46" s="771"/>
      <c r="BD46" s="772"/>
    </row>
    <row r="47" spans="2:56" ht="39.950000000000003" customHeight="1" x14ac:dyDescent="0.15">
      <c r="B47" s="185">
        <f t="shared" ref="B47:B78" si="6">B46+1</f>
        <v>34</v>
      </c>
      <c r="C47" s="763"/>
      <c r="D47" s="764"/>
      <c r="E47" s="765"/>
      <c r="F47" s="766"/>
      <c r="G47" s="767"/>
      <c r="H47" s="768"/>
      <c r="I47" s="768"/>
      <c r="J47" s="768"/>
      <c r="K47" s="769"/>
      <c r="L47" s="773"/>
      <c r="M47" s="774"/>
      <c r="N47" s="774"/>
      <c r="O47" s="775"/>
      <c r="P47" s="184"/>
      <c r="Q47" s="183"/>
      <c r="R47" s="183"/>
      <c r="S47" s="183"/>
      <c r="T47" s="183"/>
      <c r="U47" s="183"/>
      <c r="V47" s="182"/>
      <c r="W47" s="184"/>
      <c r="X47" s="183"/>
      <c r="Y47" s="183"/>
      <c r="Z47" s="183"/>
      <c r="AA47" s="183"/>
      <c r="AB47" s="183"/>
      <c r="AC47" s="182"/>
      <c r="AD47" s="184"/>
      <c r="AE47" s="183"/>
      <c r="AF47" s="183"/>
      <c r="AG47" s="183"/>
      <c r="AH47" s="183"/>
      <c r="AI47" s="183"/>
      <c r="AJ47" s="182"/>
      <c r="AK47" s="184"/>
      <c r="AL47" s="183"/>
      <c r="AM47" s="183"/>
      <c r="AN47" s="183"/>
      <c r="AO47" s="183"/>
      <c r="AP47" s="183"/>
      <c r="AQ47" s="182"/>
      <c r="AR47" s="184"/>
      <c r="AS47" s="183"/>
      <c r="AT47" s="182"/>
      <c r="AU47" s="791">
        <f t="shared" si="4"/>
        <v>0</v>
      </c>
      <c r="AV47" s="792"/>
      <c r="AW47" s="776">
        <f t="shared" si="5"/>
        <v>0</v>
      </c>
      <c r="AX47" s="777"/>
      <c r="AY47" s="770"/>
      <c r="AZ47" s="771"/>
      <c r="BA47" s="771"/>
      <c r="BB47" s="771"/>
      <c r="BC47" s="771"/>
      <c r="BD47" s="772"/>
    </row>
    <row r="48" spans="2:56" ht="39.950000000000003" customHeight="1" x14ac:dyDescent="0.15">
      <c r="B48" s="185">
        <f t="shared" si="6"/>
        <v>35</v>
      </c>
      <c r="C48" s="763"/>
      <c r="D48" s="764"/>
      <c r="E48" s="765"/>
      <c r="F48" s="766"/>
      <c r="G48" s="767"/>
      <c r="H48" s="768"/>
      <c r="I48" s="768"/>
      <c r="J48" s="768"/>
      <c r="K48" s="769"/>
      <c r="L48" s="773"/>
      <c r="M48" s="774"/>
      <c r="N48" s="774"/>
      <c r="O48" s="775"/>
      <c r="P48" s="184"/>
      <c r="Q48" s="183"/>
      <c r="R48" s="183"/>
      <c r="S48" s="183"/>
      <c r="T48" s="183"/>
      <c r="U48" s="183"/>
      <c r="V48" s="182"/>
      <c r="W48" s="184"/>
      <c r="X48" s="183"/>
      <c r="Y48" s="183"/>
      <c r="Z48" s="183"/>
      <c r="AA48" s="183"/>
      <c r="AB48" s="183"/>
      <c r="AC48" s="182"/>
      <c r="AD48" s="184"/>
      <c r="AE48" s="183"/>
      <c r="AF48" s="183"/>
      <c r="AG48" s="183"/>
      <c r="AH48" s="183"/>
      <c r="AI48" s="183"/>
      <c r="AJ48" s="182"/>
      <c r="AK48" s="184"/>
      <c r="AL48" s="183"/>
      <c r="AM48" s="183"/>
      <c r="AN48" s="183"/>
      <c r="AO48" s="183"/>
      <c r="AP48" s="183"/>
      <c r="AQ48" s="182"/>
      <c r="AR48" s="184"/>
      <c r="AS48" s="183"/>
      <c r="AT48" s="182"/>
      <c r="AU48" s="791">
        <f t="shared" si="4"/>
        <v>0</v>
      </c>
      <c r="AV48" s="792"/>
      <c r="AW48" s="776">
        <f t="shared" si="5"/>
        <v>0</v>
      </c>
      <c r="AX48" s="777"/>
      <c r="AY48" s="770"/>
      <c r="AZ48" s="771"/>
      <c r="BA48" s="771"/>
      <c r="BB48" s="771"/>
      <c r="BC48" s="771"/>
      <c r="BD48" s="772"/>
    </row>
    <row r="49" spans="2:56" ht="39.950000000000003" customHeight="1" x14ac:dyDescent="0.15">
      <c r="B49" s="185">
        <f t="shared" si="6"/>
        <v>36</v>
      </c>
      <c r="C49" s="763"/>
      <c r="D49" s="764"/>
      <c r="E49" s="765"/>
      <c r="F49" s="766"/>
      <c r="G49" s="767"/>
      <c r="H49" s="768"/>
      <c r="I49" s="768"/>
      <c r="J49" s="768"/>
      <c r="K49" s="769"/>
      <c r="L49" s="773"/>
      <c r="M49" s="774"/>
      <c r="N49" s="774"/>
      <c r="O49" s="775"/>
      <c r="P49" s="184"/>
      <c r="Q49" s="183"/>
      <c r="R49" s="183"/>
      <c r="S49" s="183"/>
      <c r="T49" s="183"/>
      <c r="U49" s="183"/>
      <c r="V49" s="182"/>
      <c r="W49" s="184"/>
      <c r="X49" s="183"/>
      <c r="Y49" s="183"/>
      <c r="Z49" s="183"/>
      <c r="AA49" s="183"/>
      <c r="AB49" s="183"/>
      <c r="AC49" s="182"/>
      <c r="AD49" s="184"/>
      <c r="AE49" s="183"/>
      <c r="AF49" s="183"/>
      <c r="AG49" s="183"/>
      <c r="AH49" s="183"/>
      <c r="AI49" s="183"/>
      <c r="AJ49" s="182"/>
      <c r="AK49" s="184"/>
      <c r="AL49" s="183"/>
      <c r="AM49" s="183"/>
      <c r="AN49" s="183"/>
      <c r="AO49" s="183"/>
      <c r="AP49" s="183"/>
      <c r="AQ49" s="182"/>
      <c r="AR49" s="184"/>
      <c r="AS49" s="183"/>
      <c r="AT49" s="182"/>
      <c r="AU49" s="791">
        <f t="shared" si="4"/>
        <v>0</v>
      </c>
      <c r="AV49" s="792"/>
      <c r="AW49" s="776">
        <f t="shared" si="5"/>
        <v>0</v>
      </c>
      <c r="AX49" s="777"/>
      <c r="AY49" s="770"/>
      <c r="AZ49" s="771"/>
      <c r="BA49" s="771"/>
      <c r="BB49" s="771"/>
      <c r="BC49" s="771"/>
      <c r="BD49" s="772"/>
    </row>
    <row r="50" spans="2:56" ht="39.950000000000003" customHeight="1" x14ac:dyDescent="0.15">
      <c r="B50" s="185">
        <f t="shared" si="6"/>
        <v>37</v>
      </c>
      <c r="C50" s="763"/>
      <c r="D50" s="764"/>
      <c r="E50" s="765"/>
      <c r="F50" s="766"/>
      <c r="G50" s="767"/>
      <c r="H50" s="768"/>
      <c r="I50" s="768"/>
      <c r="J50" s="768"/>
      <c r="K50" s="769"/>
      <c r="L50" s="773"/>
      <c r="M50" s="774"/>
      <c r="N50" s="774"/>
      <c r="O50" s="775"/>
      <c r="P50" s="184"/>
      <c r="Q50" s="183"/>
      <c r="R50" s="183"/>
      <c r="S50" s="183"/>
      <c r="T50" s="183"/>
      <c r="U50" s="183"/>
      <c r="V50" s="182"/>
      <c r="W50" s="184"/>
      <c r="X50" s="183"/>
      <c r="Y50" s="183"/>
      <c r="Z50" s="183"/>
      <c r="AA50" s="183"/>
      <c r="AB50" s="183"/>
      <c r="AC50" s="182"/>
      <c r="AD50" s="184"/>
      <c r="AE50" s="183"/>
      <c r="AF50" s="183"/>
      <c r="AG50" s="183"/>
      <c r="AH50" s="183"/>
      <c r="AI50" s="183"/>
      <c r="AJ50" s="182"/>
      <c r="AK50" s="184"/>
      <c r="AL50" s="183"/>
      <c r="AM50" s="183"/>
      <c r="AN50" s="183"/>
      <c r="AO50" s="183"/>
      <c r="AP50" s="183"/>
      <c r="AQ50" s="182"/>
      <c r="AR50" s="184"/>
      <c r="AS50" s="183"/>
      <c r="AT50" s="182"/>
      <c r="AU50" s="791">
        <f t="shared" si="4"/>
        <v>0</v>
      </c>
      <c r="AV50" s="792"/>
      <c r="AW50" s="776">
        <f t="shared" si="5"/>
        <v>0</v>
      </c>
      <c r="AX50" s="777"/>
      <c r="AY50" s="770"/>
      <c r="AZ50" s="771"/>
      <c r="BA50" s="771"/>
      <c r="BB50" s="771"/>
      <c r="BC50" s="771"/>
      <c r="BD50" s="772"/>
    </row>
    <row r="51" spans="2:56" ht="39.950000000000003" customHeight="1" x14ac:dyDescent="0.15">
      <c r="B51" s="185">
        <f t="shared" si="6"/>
        <v>38</v>
      </c>
      <c r="C51" s="763"/>
      <c r="D51" s="764"/>
      <c r="E51" s="765"/>
      <c r="F51" s="766"/>
      <c r="G51" s="767"/>
      <c r="H51" s="768"/>
      <c r="I51" s="768"/>
      <c r="J51" s="768"/>
      <c r="K51" s="769"/>
      <c r="L51" s="773"/>
      <c r="M51" s="774"/>
      <c r="N51" s="774"/>
      <c r="O51" s="775"/>
      <c r="P51" s="184"/>
      <c r="Q51" s="183"/>
      <c r="R51" s="183"/>
      <c r="S51" s="183"/>
      <c r="T51" s="183"/>
      <c r="U51" s="183"/>
      <c r="V51" s="182"/>
      <c r="W51" s="184"/>
      <c r="X51" s="183"/>
      <c r="Y51" s="183"/>
      <c r="Z51" s="183"/>
      <c r="AA51" s="183"/>
      <c r="AB51" s="183"/>
      <c r="AC51" s="182"/>
      <c r="AD51" s="184"/>
      <c r="AE51" s="183"/>
      <c r="AF51" s="183"/>
      <c r="AG51" s="183"/>
      <c r="AH51" s="183"/>
      <c r="AI51" s="183"/>
      <c r="AJ51" s="182"/>
      <c r="AK51" s="184"/>
      <c r="AL51" s="183"/>
      <c r="AM51" s="183"/>
      <c r="AN51" s="183"/>
      <c r="AO51" s="183"/>
      <c r="AP51" s="183"/>
      <c r="AQ51" s="182"/>
      <c r="AR51" s="184"/>
      <c r="AS51" s="183"/>
      <c r="AT51" s="182"/>
      <c r="AU51" s="791">
        <f t="shared" si="4"/>
        <v>0</v>
      </c>
      <c r="AV51" s="792"/>
      <c r="AW51" s="776">
        <f t="shared" si="5"/>
        <v>0</v>
      </c>
      <c r="AX51" s="777"/>
      <c r="AY51" s="770"/>
      <c r="AZ51" s="771"/>
      <c r="BA51" s="771"/>
      <c r="BB51" s="771"/>
      <c r="BC51" s="771"/>
      <c r="BD51" s="772"/>
    </row>
    <row r="52" spans="2:56" ht="39.950000000000003" customHeight="1" x14ac:dyDescent="0.15">
      <c r="B52" s="185">
        <f t="shared" si="6"/>
        <v>39</v>
      </c>
      <c r="C52" s="763"/>
      <c r="D52" s="764"/>
      <c r="E52" s="765"/>
      <c r="F52" s="766"/>
      <c r="G52" s="767"/>
      <c r="H52" s="768"/>
      <c r="I52" s="768"/>
      <c r="J52" s="768"/>
      <c r="K52" s="769"/>
      <c r="L52" s="773"/>
      <c r="M52" s="774"/>
      <c r="N52" s="774"/>
      <c r="O52" s="775"/>
      <c r="P52" s="184"/>
      <c r="Q52" s="183"/>
      <c r="R52" s="183"/>
      <c r="S52" s="183"/>
      <c r="T52" s="183"/>
      <c r="U52" s="183"/>
      <c r="V52" s="182"/>
      <c r="W52" s="184"/>
      <c r="X52" s="183"/>
      <c r="Y52" s="183"/>
      <c r="Z52" s="183"/>
      <c r="AA52" s="183"/>
      <c r="AB52" s="183"/>
      <c r="AC52" s="182"/>
      <c r="AD52" s="184"/>
      <c r="AE52" s="183"/>
      <c r="AF52" s="183"/>
      <c r="AG52" s="183"/>
      <c r="AH52" s="183"/>
      <c r="AI52" s="183"/>
      <c r="AJ52" s="182"/>
      <c r="AK52" s="184"/>
      <c r="AL52" s="183"/>
      <c r="AM52" s="183"/>
      <c r="AN52" s="183"/>
      <c r="AO52" s="183"/>
      <c r="AP52" s="183"/>
      <c r="AQ52" s="182"/>
      <c r="AR52" s="184"/>
      <c r="AS52" s="183"/>
      <c r="AT52" s="182"/>
      <c r="AU52" s="791">
        <f t="shared" si="4"/>
        <v>0</v>
      </c>
      <c r="AV52" s="792"/>
      <c r="AW52" s="776">
        <f t="shared" si="5"/>
        <v>0</v>
      </c>
      <c r="AX52" s="777"/>
      <c r="AY52" s="770"/>
      <c r="AZ52" s="771"/>
      <c r="BA52" s="771"/>
      <c r="BB52" s="771"/>
      <c r="BC52" s="771"/>
      <c r="BD52" s="772"/>
    </row>
    <row r="53" spans="2:56" ht="39.950000000000003" customHeight="1" x14ac:dyDescent="0.15">
      <c r="B53" s="185">
        <f t="shared" si="6"/>
        <v>40</v>
      </c>
      <c r="C53" s="763"/>
      <c r="D53" s="764"/>
      <c r="E53" s="765"/>
      <c r="F53" s="766"/>
      <c r="G53" s="767"/>
      <c r="H53" s="768"/>
      <c r="I53" s="768"/>
      <c r="J53" s="768"/>
      <c r="K53" s="769"/>
      <c r="L53" s="773"/>
      <c r="M53" s="774"/>
      <c r="N53" s="774"/>
      <c r="O53" s="775"/>
      <c r="P53" s="184"/>
      <c r="Q53" s="183"/>
      <c r="R53" s="183"/>
      <c r="S53" s="183"/>
      <c r="T53" s="183"/>
      <c r="U53" s="183"/>
      <c r="V53" s="182"/>
      <c r="W53" s="184"/>
      <c r="X53" s="183"/>
      <c r="Y53" s="183"/>
      <c r="Z53" s="183"/>
      <c r="AA53" s="183"/>
      <c r="AB53" s="183"/>
      <c r="AC53" s="182"/>
      <c r="AD53" s="184"/>
      <c r="AE53" s="183"/>
      <c r="AF53" s="183"/>
      <c r="AG53" s="183"/>
      <c r="AH53" s="183"/>
      <c r="AI53" s="183"/>
      <c r="AJ53" s="182"/>
      <c r="AK53" s="184"/>
      <c r="AL53" s="183"/>
      <c r="AM53" s="183"/>
      <c r="AN53" s="183"/>
      <c r="AO53" s="183"/>
      <c r="AP53" s="183"/>
      <c r="AQ53" s="182"/>
      <c r="AR53" s="184"/>
      <c r="AS53" s="183"/>
      <c r="AT53" s="182"/>
      <c r="AU53" s="791">
        <f t="shared" si="4"/>
        <v>0</v>
      </c>
      <c r="AV53" s="792"/>
      <c r="AW53" s="776">
        <f t="shared" si="5"/>
        <v>0</v>
      </c>
      <c r="AX53" s="777"/>
      <c r="AY53" s="770"/>
      <c r="AZ53" s="771"/>
      <c r="BA53" s="771"/>
      <c r="BB53" s="771"/>
      <c r="BC53" s="771"/>
      <c r="BD53" s="772"/>
    </row>
    <row r="54" spans="2:56" ht="39.950000000000003" customHeight="1" x14ac:dyDescent="0.15">
      <c r="B54" s="185">
        <f t="shared" si="6"/>
        <v>41</v>
      </c>
      <c r="C54" s="763"/>
      <c r="D54" s="764"/>
      <c r="E54" s="765"/>
      <c r="F54" s="766"/>
      <c r="G54" s="767"/>
      <c r="H54" s="768"/>
      <c r="I54" s="768"/>
      <c r="J54" s="768"/>
      <c r="K54" s="769"/>
      <c r="L54" s="773"/>
      <c r="M54" s="774"/>
      <c r="N54" s="774"/>
      <c r="O54" s="775"/>
      <c r="P54" s="184"/>
      <c r="Q54" s="183"/>
      <c r="R54" s="183"/>
      <c r="S54" s="183"/>
      <c r="T54" s="183"/>
      <c r="U54" s="183"/>
      <c r="V54" s="182"/>
      <c r="W54" s="184"/>
      <c r="X54" s="183"/>
      <c r="Y54" s="183"/>
      <c r="Z54" s="183"/>
      <c r="AA54" s="183"/>
      <c r="AB54" s="183"/>
      <c r="AC54" s="182"/>
      <c r="AD54" s="184"/>
      <c r="AE54" s="183"/>
      <c r="AF54" s="183"/>
      <c r="AG54" s="183"/>
      <c r="AH54" s="183"/>
      <c r="AI54" s="183"/>
      <c r="AJ54" s="182"/>
      <c r="AK54" s="184"/>
      <c r="AL54" s="183"/>
      <c r="AM54" s="183"/>
      <c r="AN54" s="183"/>
      <c r="AO54" s="183"/>
      <c r="AP54" s="183"/>
      <c r="AQ54" s="182"/>
      <c r="AR54" s="184"/>
      <c r="AS54" s="183"/>
      <c r="AT54" s="182"/>
      <c r="AU54" s="791">
        <f t="shared" si="4"/>
        <v>0</v>
      </c>
      <c r="AV54" s="792"/>
      <c r="AW54" s="776">
        <f t="shared" si="5"/>
        <v>0</v>
      </c>
      <c r="AX54" s="777"/>
      <c r="AY54" s="770"/>
      <c r="AZ54" s="771"/>
      <c r="BA54" s="771"/>
      <c r="BB54" s="771"/>
      <c r="BC54" s="771"/>
      <c r="BD54" s="772"/>
    </row>
    <row r="55" spans="2:56" ht="39.950000000000003" customHeight="1" x14ac:dyDescent="0.15">
      <c r="B55" s="185">
        <f t="shared" si="6"/>
        <v>42</v>
      </c>
      <c r="C55" s="763"/>
      <c r="D55" s="764"/>
      <c r="E55" s="765"/>
      <c r="F55" s="766"/>
      <c r="G55" s="767"/>
      <c r="H55" s="768"/>
      <c r="I55" s="768"/>
      <c r="J55" s="768"/>
      <c r="K55" s="769"/>
      <c r="L55" s="773"/>
      <c r="M55" s="774"/>
      <c r="N55" s="774"/>
      <c r="O55" s="775"/>
      <c r="P55" s="184"/>
      <c r="Q55" s="183"/>
      <c r="R55" s="183"/>
      <c r="S55" s="183"/>
      <c r="T55" s="183"/>
      <c r="U55" s="183"/>
      <c r="V55" s="182"/>
      <c r="W55" s="184"/>
      <c r="X55" s="183"/>
      <c r="Y55" s="183"/>
      <c r="Z55" s="183"/>
      <c r="AA55" s="183"/>
      <c r="AB55" s="183"/>
      <c r="AC55" s="182"/>
      <c r="AD55" s="184"/>
      <c r="AE55" s="183"/>
      <c r="AF55" s="183"/>
      <c r="AG55" s="183"/>
      <c r="AH55" s="183"/>
      <c r="AI55" s="183"/>
      <c r="AJ55" s="182"/>
      <c r="AK55" s="184"/>
      <c r="AL55" s="183"/>
      <c r="AM55" s="183"/>
      <c r="AN55" s="183"/>
      <c r="AO55" s="183"/>
      <c r="AP55" s="183"/>
      <c r="AQ55" s="182"/>
      <c r="AR55" s="184"/>
      <c r="AS55" s="183"/>
      <c r="AT55" s="182"/>
      <c r="AU55" s="791">
        <f t="shared" si="4"/>
        <v>0</v>
      </c>
      <c r="AV55" s="792"/>
      <c r="AW55" s="776">
        <f t="shared" si="5"/>
        <v>0</v>
      </c>
      <c r="AX55" s="777"/>
      <c r="AY55" s="770"/>
      <c r="AZ55" s="771"/>
      <c r="BA55" s="771"/>
      <c r="BB55" s="771"/>
      <c r="BC55" s="771"/>
      <c r="BD55" s="772"/>
    </row>
    <row r="56" spans="2:56" ht="39.950000000000003" customHeight="1" x14ac:dyDescent="0.15">
      <c r="B56" s="185">
        <f t="shared" si="6"/>
        <v>43</v>
      </c>
      <c r="C56" s="763"/>
      <c r="D56" s="764"/>
      <c r="E56" s="765"/>
      <c r="F56" s="766"/>
      <c r="G56" s="767"/>
      <c r="H56" s="768"/>
      <c r="I56" s="768"/>
      <c r="J56" s="768"/>
      <c r="K56" s="769"/>
      <c r="L56" s="773"/>
      <c r="M56" s="774"/>
      <c r="N56" s="774"/>
      <c r="O56" s="775"/>
      <c r="P56" s="184"/>
      <c r="Q56" s="183"/>
      <c r="R56" s="183"/>
      <c r="S56" s="183"/>
      <c r="T56" s="183"/>
      <c r="U56" s="183"/>
      <c r="V56" s="182"/>
      <c r="W56" s="184"/>
      <c r="X56" s="183"/>
      <c r="Y56" s="183"/>
      <c r="Z56" s="183"/>
      <c r="AA56" s="183"/>
      <c r="AB56" s="183"/>
      <c r="AC56" s="182"/>
      <c r="AD56" s="184"/>
      <c r="AE56" s="183"/>
      <c r="AF56" s="183"/>
      <c r="AG56" s="183"/>
      <c r="AH56" s="183"/>
      <c r="AI56" s="183"/>
      <c r="AJ56" s="182"/>
      <c r="AK56" s="184"/>
      <c r="AL56" s="183"/>
      <c r="AM56" s="183"/>
      <c r="AN56" s="183"/>
      <c r="AO56" s="183"/>
      <c r="AP56" s="183"/>
      <c r="AQ56" s="182"/>
      <c r="AR56" s="184"/>
      <c r="AS56" s="183"/>
      <c r="AT56" s="182"/>
      <c r="AU56" s="791">
        <f t="shared" si="4"/>
        <v>0</v>
      </c>
      <c r="AV56" s="792"/>
      <c r="AW56" s="776">
        <f t="shared" si="5"/>
        <v>0</v>
      </c>
      <c r="AX56" s="777"/>
      <c r="AY56" s="770"/>
      <c r="AZ56" s="771"/>
      <c r="BA56" s="771"/>
      <c r="BB56" s="771"/>
      <c r="BC56" s="771"/>
      <c r="BD56" s="772"/>
    </row>
    <row r="57" spans="2:56" ht="39.950000000000003" customHeight="1" x14ac:dyDescent="0.15">
      <c r="B57" s="185">
        <f t="shared" si="6"/>
        <v>44</v>
      </c>
      <c r="C57" s="763"/>
      <c r="D57" s="764"/>
      <c r="E57" s="765"/>
      <c r="F57" s="766"/>
      <c r="G57" s="767"/>
      <c r="H57" s="768"/>
      <c r="I57" s="768"/>
      <c r="J57" s="768"/>
      <c r="K57" s="769"/>
      <c r="L57" s="773"/>
      <c r="M57" s="774"/>
      <c r="N57" s="774"/>
      <c r="O57" s="775"/>
      <c r="P57" s="184"/>
      <c r="Q57" s="183"/>
      <c r="R57" s="183"/>
      <c r="S57" s="183"/>
      <c r="T57" s="183"/>
      <c r="U57" s="183"/>
      <c r="V57" s="182"/>
      <c r="W57" s="184"/>
      <c r="X57" s="183"/>
      <c r="Y57" s="183"/>
      <c r="Z57" s="183"/>
      <c r="AA57" s="183"/>
      <c r="AB57" s="183"/>
      <c r="AC57" s="182"/>
      <c r="AD57" s="184"/>
      <c r="AE57" s="183"/>
      <c r="AF57" s="183"/>
      <c r="AG57" s="183"/>
      <c r="AH57" s="183"/>
      <c r="AI57" s="183"/>
      <c r="AJ57" s="182"/>
      <c r="AK57" s="184"/>
      <c r="AL57" s="183"/>
      <c r="AM57" s="183"/>
      <c r="AN57" s="183"/>
      <c r="AO57" s="183"/>
      <c r="AP57" s="183"/>
      <c r="AQ57" s="182"/>
      <c r="AR57" s="184"/>
      <c r="AS57" s="183"/>
      <c r="AT57" s="182"/>
      <c r="AU57" s="791">
        <f t="shared" si="4"/>
        <v>0</v>
      </c>
      <c r="AV57" s="792"/>
      <c r="AW57" s="776">
        <f t="shared" si="5"/>
        <v>0</v>
      </c>
      <c r="AX57" s="777"/>
      <c r="AY57" s="770"/>
      <c r="AZ57" s="771"/>
      <c r="BA57" s="771"/>
      <c r="BB57" s="771"/>
      <c r="BC57" s="771"/>
      <c r="BD57" s="772"/>
    </row>
    <row r="58" spans="2:56" ht="39.950000000000003" customHeight="1" x14ac:dyDescent="0.15">
      <c r="B58" s="185">
        <f t="shared" si="6"/>
        <v>45</v>
      </c>
      <c r="C58" s="763"/>
      <c r="D58" s="764"/>
      <c r="E58" s="765"/>
      <c r="F58" s="766"/>
      <c r="G58" s="767"/>
      <c r="H58" s="768"/>
      <c r="I58" s="768"/>
      <c r="J58" s="768"/>
      <c r="K58" s="769"/>
      <c r="L58" s="773"/>
      <c r="M58" s="774"/>
      <c r="N58" s="774"/>
      <c r="O58" s="775"/>
      <c r="P58" s="184"/>
      <c r="Q58" s="183"/>
      <c r="R58" s="183"/>
      <c r="S58" s="183"/>
      <c r="T58" s="183"/>
      <c r="U58" s="183"/>
      <c r="V58" s="182"/>
      <c r="W58" s="184"/>
      <c r="X58" s="183"/>
      <c r="Y58" s="183"/>
      <c r="Z58" s="183"/>
      <c r="AA58" s="183"/>
      <c r="AB58" s="183"/>
      <c r="AC58" s="182"/>
      <c r="AD58" s="184"/>
      <c r="AE58" s="183"/>
      <c r="AF58" s="183"/>
      <c r="AG58" s="183"/>
      <c r="AH58" s="183"/>
      <c r="AI58" s="183"/>
      <c r="AJ58" s="182"/>
      <c r="AK58" s="184"/>
      <c r="AL58" s="183"/>
      <c r="AM58" s="183"/>
      <c r="AN58" s="183"/>
      <c r="AO58" s="183"/>
      <c r="AP58" s="183"/>
      <c r="AQ58" s="182"/>
      <c r="AR58" s="184"/>
      <c r="AS58" s="183"/>
      <c r="AT58" s="182"/>
      <c r="AU58" s="791">
        <f t="shared" si="4"/>
        <v>0</v>
      </c>
      <c r="AV58" s="792"/>
      <c r="AW58" s="776">
        <f t="shared" si="5"/>
        <v>0</v>
      </c>
      <c r="AX58" s="777"/>
      <c r="AY58" s="770"/>
      <c r="AZ58" s="771"/>
      <c r="BA58" s="771"/>
      <c r="BB58" s="771"/>
      <c r="BC58" s="771"/>
      <c r="BD58" s="772"/>
    </row>
    <row r="59" spans="2:56" ht="39.950000000000003" customHeight="1" x14ac:dyDescent="0.15">
      <c r="B59" s="185">
        <f t="shared" si="6"/>
        <v>46</v>
      </c>
      <c r="C59" s="763"/>
      <c r="D59" s="764"/>
      <c r="E59" s="765"/>
      <c r="F59" s="766"/>
      <c r="G59" s="767"/>
      <c r="H59" s="768"/>
      <c r="I59" s="768"/>
      <c r="J59" s="768"/>
      <c r="K59" s="769"/>
      <c r="L59" s="773"/>
      <c r="M59" s="774"/>
      <c r="N59" s="774"/>
      <c r="O59" s="775"/>
      <c r="P59" s="184"/>
      <c r="Q59" s="183"/>
      <c r="R59" s="183"/>
      <c r="S59" s="183"/>
      <c r="T59" s="183"/>
      <c r="U59" s="183"/>
      <c r="V59" s="182"/>
      <c r="W59" s="184"/>
      <c r="X59" s="183"/>
      <c r="Y59" s="183"/>
      <c r="Z59" s="183"/>
      <c r="AA59" s="183"/>
      <c r="AB59" s="183"/>
      <c r="AC59" s="182"/>
      <c r="AD59" s="184"/>
      <c r="AE59" s="183"/>
      <c r="AF59" s="183"/>
      <c r="AG59" s="183"/>
      <c r="AH59" s="183"/>
      <c r="AI59" s="183"/>
      <c r="AJ59" s="182"/>
      <c r="AK59" s="184"/>
      <c r="AL59" s="183"/>
      <c r="AM59" s="183"/>
      <c r="AN59" s="183"/>
      <c r="AO59" s="183"/>
      <c r="AP59" s="183"/>
      <c r="AQ59" s="182"/>
      <c r="AR59" s="184"/>
      <c r="AS59" s="183"/>
      <c r="AT59" s="182"/>
      <c r="AU59" s="791">
        <f t="shared" si="4"/>
        <v>0</v>
      </c>
      <c r="AV59" s="792"/>
      <c r="AW59" s="776">
        <f t="shared" si="5"/>
        <v>0</v>
      </c>
      <c r="AX59" s="777"/>
      <c r="AY59" s="770"/>
      <c r="AZ59" s="771"/>
      <c r="BA59" s="771"/>
      <c r="BB59" s="771"/>
      <c r="BC59" s="771"/>
      <c r="BD59" s="772"/>
    </row>
    <row r="60" spans="2:56" ht="39.950000000000003" customHeight="1" x14ac:dyDescent="0.15">
      <c r="B60" s="185">
        <f t="shared" si="6"/>
        <v>47</v>
      </c>
      <c r="C60" s="763"/>
      <c r="D60" s="764"/>
      <c r="E60" s="765"/>
      <c r="F60" s="766"/>
      <c r="G60" s="767"/>
      <c r="H60" s="768"/>
      <c r="I60" s="768"/>
      <c r="J60" s="768"/>
      <c r="K60" s="769"/>
      <c r="L60" s="773"/>
      <c r="M60" s="774"/>
      <c r="N60" s="774"/>
      <c r="O60" s="775"/>
      <c r="P60" s="184"/>
      <c r="Q60" s="183"/>
      <c r="R60" s="183"/>
      <c r="S60" s="183"/>
      <c r="T60" s="183"/>
      <c r="U60" s="183"/>
      <c r="V60" s="182"/>
      <c r="W60" s="184"/>
      <c r="X60" s="183"/>
      <c r="Y60" s="183"/>
      <c r="Z60" s="183"/>
      <c r="AA60" s="183"/>
      <c r="AB60" s="183"/>
      <c r="AC60" s="182"/>
      <c r="AD60" s="184"/>
      <c r="AE60" s="183"/>
      <c r="AF60" s="183"/>
      <c r="AG60" s="183"/>
      <c r="AH60" s="183"/>
      <c r="AI60" s="183"/>
      <c r="AJ60" s="182"/>
      <c r="AK60" s="184"/>
      <c r="AL60" s="183"/>
      <c r="AM60" s="183"/>
      <c r="AN60" s="183"/>
      <c r="AO60" s="183"/>
      <c r="AP60" s="183"/>
      <c r="AQ60" s="182"/>
      <c r="AR60" s="184"/>
      <c r="AS60" s="183"/>
      <c r="AT60" s="182"/>
      <c r="AU60" s="791">
        <f t="shared" si="4"/>
        <v>0</v>
      </c>
      <c r="AV60" s="792"/>
      <c r="AW60" s="776">
        <f t="shared" si="5"/>
        <v>0</v>
      </c>
      <c r="AX60" s="777"/>
      <c r="AY60" s="770"/>
      <c r="AZ60" s="771"/>
      <c r="BA60" s="771"/>
      <c r="BB60" s="771"/>
      <c r="BC60" s="771"/>
      <c r="BD60" s="772"/>
    </row>
    <row r="61" spans="2:56" ht="39.950000000000003" customHeight="1" x14ac:dyDescent="0.15">
      <c r="B61" s="185">
        <f t="shared" si="6"/>
        <v>48</v>
      </c>
      <c r="C61" s="763"/>
      <c r="D61" s="764"/>
      <c r="E61" s="765"/>
      <c r="F61" s="766"/>
      <c r="G61" s="767"/>
      <c r="H61" s="768"/>
      <c r="I61" s="768"/>
      <c r="J61" s="768"/>
      <c r="K61" s="769"/>
      <c r="L61" s="773"/>
      <c r="M61" s="774"/>
      <c r="N61" s="774"/>
      <c r="O61" s="775"/>
      <c r="P61" s="184"/>
      <c r="Q61" s="183"/>
      <c r="R61" s="183"/>
      <c r="S61" s="183"/>
      <c r="T61" s="183"/>
      <c r="U61" s="183"/>
      <c r="V61" s="182"/>
      <c r="W61" s="184"/>
      <c r="X61" s="183"/>
      <c r="Y61" s="183"/>
      <c r="Z61" s="183"/>
      <c r="AA61" s="183"/>
      <c r="AB61" s="183"/>
      <c r="AC61" s="182"/>
      <c r="AD61" s="184"/>
      <c r="AE61" s="183"/>
      <c r="AF61" s="183"/>
      <c r="AG61" s="183"/>
      <c r="AH61" s="183"/>
      <c r="AI61" s="183"/>
      <c r="AJ61" s="182"/>
      <c r="AK61" s="184"/>
      <c r="AL61" s="183"/>
      <c r="AM61" s="183"/>
      <c r="AN61" s="183"/>
      <c r="AO61" s="183"/>
      <c r="AP61" s="183"/>
      <c r="AQ61" s="182"/>
      <c r="AR61" s="184"/>
      <c r="AS61" s="183"/>
      <c r="AT61" s="182"/>
      <c r="AU61" s="791">
        <f t="shared" si="4"/>
        <v>0</v>
      </c>
      <c r="AV61" s="792"/>
      <c r="AW61" s="776">
        <f t="shared" si="5"/>
        <v>0</v>
      </c>
      <c r="AX61" s="777"/>
      <c r="AY61" s="770"/>
      <c r="AZ61" s="771"/>
      <c r="BA61" s="771"/>
      <c r="BB61" s="771"/>
      <c r="BC61" s="771"/>
      <c r="BD61" s="772"/>
    </row>
    <row r="62" spans="2:56" ht="39.950000000000003" customHeight="1" x14ac:dyDescent="0.15">
      <c r="B62" s="185">
        <f t="shared" si="6"/>
        <v>49</v>
      </c>
      <c r="C62" s="763"/>
      <c r="D62" s="764"/>
      <c r="E62" s="765"/>
      <c r="F62" s="766"/>
      <c r="G62" s="767"/>
      <c r="H62" s="768"/>
      <c r="I62" s="768"/>
      <c r="J62" s="768"/>
      <c r="K62" s="769"/>
      <c r="L62" s="773"/>
      <c r="M62" s="774"/>
      <c r="N62" s="774"/>
      <c r="O62" s="775"/>
      <c r="P62" s="184"/>
      <c r="Q62" s="183"/>
      <c r="R62" s="183"/>
      <c r="S62" s="183"/>
      <c r="T62" s="183"/>
      <c r="U62" s="183"/>
      <c r="V62" s="182"/>
      <c r="W62" s="184"/>
      <c r="X62" s="183"/>
      <c r="Y62" s="183"/>
      <c r="Z62" s="183"/>
      <c r="AA62" s="183"/>
      <c r="AB62" s="183"/>
      <c r="AC62" s="182"/>
      <c r="AD62" s="184"/>
      <c r="AE62" s="183"/>
      <c r="AF62" s="183"/>
      <c r="AG62" s="183"/>
      <c r="AH62" s="183"/>
      <c r="AI62" s="183"/>
      <c r="AJ62" s="182"/>
      <c r="AK62" s="184"/>
      <c r="AL62" s="183"/>
      <c r="AM62" s="183"/>
      <c r="AN62" s="183"/>
      <c r="AO62" s="183"/>
      <c r="AP62" s="183"/>
      <c r="AQ62" s="182"/>
      <c r="AR62" s="184"/>
      <c r="AS62" s="183"/>
      <c r="AT62" s="182"/>
      <c r="AU62" s="791">
        <f t="shared" si="4"/>
        <v>0</v>
      </c>
      <c r="AV62" s="792"/>
      <c r="AW62" s="776">
        <f t="shared" si="5"/>
        <v>0</v>
      </c>
      <c r="AX62" s="777"/>
      <c r="AY62" s="770"/>
      <c r="AZ62" s="771"/>
      <c r="BA62" s="771"/>
      <c r="BB62" s="771"/>
      <c r="BC62" s="771"/>
      <c r="BD62" s="772"/>
    </row>
    <row r="63" spans="2:56" ht="39.950000000000003" customHeight="1" x14ac:dyDescent="0.15">
      <c r="B63" s="185">
        <f t="shared" si="6"/>
        <v>50</v>
      </c>
      <c r="C63" s="763"/>
      <c r="D63" s="764"/>
      <c r="E63" s="765"/>
      <c r="F63" s="766"/>
      <c r="G63" s="767"/>
      <c r="H63" s="768"/>
      <c r="I63" s="768"/>
      <c r="J63" s="768"/>
      <c r="K63" s="769"/>
      <c r="L63" s="773"/>
      <c r="M63" s="774"/>
      <c r="N63" s="774"/>
      <c r="O63" s="775"/>
      <c r="P63" s="184"/>
      <c r="Q63" s="183"/>
      <c r="R63" s="183"/>
      <c r="S63" s="183"/>
      <c r="T63" s="183"/>
      <c r="U63" s="183"/>
      <c r="V63" s="182"/>
      <c r="W63" s="184"/>
      <c r="X63" s="183"/>
      <c r="Y63" s="183"/>
      <c r="Z63" s="183"/>
      <c r="AA63" s="183"/>
      <c r="AB63" s="183"/>
      <c r="AC63" s="182"/>
      <c r="AD63" s="184"/>
      <c r="AE63" s="183"/>
      <c r="AF63" s="183"/>
      <c r="AG63" s="183"/>
      <c r="AH63" s="183"/>
      <c r="AI63" s="183"/>
      <c r="AJ63" s="182"/>
      <c r="AK63" s="184"/>
      <c r="AL63" s="183"/>
      <c r="AM63" s="183"/>
      <c r="AN63" s="183"/>
      <c r="AO63" s="183"/>
      <c r="AP63" s="183"/>
      <c r="AQ63" s="182"/>
      <c r="AR63" s="184"/>
      <c r="AS63" s="183"/>
      <c r="AT63" s="182"/>
      <c r="AU63" s="791">
        <f t="shared" si="4"/>
        <v>0</v>
      </c>
      <c r="AV63" s="792"/>
      <c r="AW63" s="776">
        <f t="shared" si="5"/>
        <v>0</v>
      </c>
      <c r="AX63" s="777"/>
      <c r="AY63" s="770"/>
      <c r="AZ63" s="771"/>
      <c r="BA63" s="771"/>
      <c r="BB63" s="771"/>
      <c r="BC63" s="771"/>
      <c r="BD63" s="772"/>
    </row>
    <row r="64" spans="2:56" ht="39.950000000000003" customHeight="1" x14ac:dyDescent="0.15">
      <c r="B64" s="185">
        <f t="shared" si="6"/>
        <v>51</v>
      </c>
      <c r="C64" s="763"/>
      <c r="D64" s="764"/>
      <c r="E64" s="765"/>
      <c r="F64" s="766"/>
      <c r="G64" s="767"/>
      <c r="H64" s="768"/>
      <c r="I64" s="768"/>
      <c r="J64" s="768"/>
      <c r="K64" s="769"/>
      <c r="L64" s="773"/>
      <c r="M64" s="774"/>
      <c r="N64" s="774"/>
      <c r="O64" s="775"/>
      <c r="P64" s="184"/>
      <c r="Q64" s="183"/>
      <c r="R64" s="183"/>
      <c r="S64" s="183"/>
      <c r="T64" s="183"/>
      <c r="U64" s="183"/>
      <c r="V64" s="182"/>
      <c r="W64" s="184"/>
      <c r="X64" s="183"/>
      <c r="Y64" s="183"/>
      <c r="Z64" s="183"/>
      <c r="AA64" s="183"/>
      <c r="AB64" s="183"/>
      <c r="AC64" s="182"/>
      <c r="AD64" s="184"/>
      <c r="AE64" s="183"/>
      <c r="AF64" s="183"/>
      <c r="AG64" s="183"/>
      <c r="AH64" s="183"/>
      <c r="AI64" s="183"/>
      <c r="AJ64" s="182"/>
      <c r="AK64" s="184"/>
      <c r="AL64" s="183"/>
      <c r="AM64" s="183"/>
      <c r="AN64" s="183"/>
      <c r="AO64" s="183"/>
      <c r="AP64" s="183"/>
      <c r="AQ64" s="182"/>
      <c r="AR64" s="184"/>
      <c r="AS64" s="183"/>
      <c r="AT64" s="182"/>
      <c r="AU64" s="791">
        <f t="shared" si="4"/>
        <v>0</v>
      </c>
      <c r="AV64" s="792"/>
      <c r="AW64" s="776">
        <f t="shared" si="5"/>
        <v>0</v>
      </c>
      <c r="AX64" s="777"/>
      <c r="AY64" s="770"/>
      <c r="AZ64" s="771"/>
      <c r="BA64" s="771"/>
      <c r="BB64" s="771"/>
      <c r="BC64" s="771"/>
      <c r="BD64" s="772"/>
    </row>
    <row r="65" spans="2:56" ht="39.950000000000003" customHeight="1" x14ac:dyDescent="0.15">
      <c r="B65" s="185">
        <f t="shared" si="6"/>
        <v>52</v>
      </c>
      <c r="C65" s="763"/>
      <c r="D65" s="764"/>
      <c r="E65" s="765"/>
      <c r="F65" s="766"/>
      <c r="G65" s="767"/>
      <c r="H65" s="768"/>
      <c r="I65" s="768"/>
      <c r="J65" s="768"/>
      <c r="K65" s="769"/>
      <c r="L65" s="773"/>
      <c r="M65" s="774"/>
      <c r="N65" s="774"/>
      <c r="O65" s="775"/>
      <c r="P65" s="184"/>
      <c r="Q65" s="183"/>
      <c r="R65" s="183"/>
      <c r="S65" s="183"/>
      <c r="T65" s="183"/>
      <c r="U65" s="183"/>
      <c r="V65" s="182"/>
      <c r="W65" s="184"/>
      <c r="X65" s="183"/>
      <c r="Y65" s="183"/>
      <c r="Z65" s="183"/>
      <c r="AA65" s="183"/>
      <c r="AB65" s="183"/>
      <c r="AC65" s="182"/>
      <c r="AD65" s="184"/>
      <c r="AE65" s="183"/>
      <c r="AF65" s="183"/>
      <c r="AG65" s="183"/>
      <c r="AH65" s="183"/>
      <c r="AI65" s="183"/>
      <c r="AJ65" s="182"/>
      <c r="AK65" s="184"/>
      <c r="AL65" s="183"/>
      <c r="AM65" s="183"/>
      <c r="AN65" s="183"/>
      <c r="AO65" s="183"/>
      <c r="AP65" s="183"/>
      <c r="AQ65" s="182"/>
      <c r="AR65" s="184"/>
      <c r="AS65" s="183"/>
      <c r="AT65" s="182"/>
      <c r="AU65" s="791">
        <f t="shared" si="4"/>
        <v>0</v>
      </c>
      <c r="AV65" s="792"/>
      <c r="AW65" s="776">
        <f t="shared" si="5"/>
        <v>0</v>
      </c>
      <c r="AX65" s="777"/>
      <c r="AY65" s="770"/>
      <c r="AZ65" s="771"/>
      <c r="BA65" s="771"/>
      <c r="BB65" s="771"/>
      <c r="BC65" s="771"/>
      <c r="BD65" s="772"/>
    </row>
    <row r="66" spans="2:56" ht="39.950000000000003" customHeight="1" x14ac:dyDescent="0.15">
      <c r="B66" s="185">
        <f t="shared" si="6"/>
        <v>53</v>
      </c>
      <c r="C66" s="763"/>
      <c r="D66" s="764"/>
      <c r="E66" s="765"/>
      <c r="F66" s="766"/>
      <c r="G66" s="767"/>
      <c r="H66" s="768"/>
      <c r="I66" s="768"/>
      <c r="J66" s="768"/>
      <c r="K66" s="769"/>
      <c r="L66" s="773"/>
      <c r="M66" s="774"/>
      <c r="N66" s="774"/>
      <c r="O66" s="775"/>
      <c r="P66" s="184"/>
      <c r="Q66" s="183"/>
      <c r="R66" s="183"/>
      <c r="S66" s="183"/>
      <c r="T66" s="183"/>
      <c r="U66" s="183"/>
      <c r="V66" s="182"/>
      <c r="W66" s="184"/>
      <c r="X66" s="183"/>
      <c r="Y66" s="183"/>
      <c r="Z66" s="183"/>
      <c r="AA66" s="183"/>
      <c r="AB66" s="183"/>
      <c r="AC66" s="182"/>
      <c r="AD66" s="184"/>
      <c r="AE66" s="183"/>
      <c r="AF66" s="183"/>
      <c r="AG66" s="183"/>
      <c r="AH66" s="183"/>
      <c r="AI66" s="183"/>
      <c r="AJ66" s="182"/>
      <c r="AK66" s="184"/>
      <c r="AL66" s="183"/>
      <c r="AM66" s="183"/>
      <c r="AN66" s="183"/>
      <c r="AO66" s="183"/>
      <c r="AP66" s="183"/>
      <c r="AQ66" s="182"/>
      <c r="AR66" s="184"/>
      <c r="AS66" s="183"/>
      <c r="AT66" s="182"/>
      <c r="AU66" s="791">
        <f t="shared" si="4"/>
        <v>0</v>
      </c>
      <c r="AV66" s="792"/>
      <c r="AW66" s="776">
        <f t="shared" si="5"/>
        <v>0</v>
      </c>
      <c r="AX66" s="777"/>
      <c r="AY66" s="770"/>
      <c r="AZ66" s="771"/>
      <c r="BA66" s="771"/>
      <c r="BB66" s="771"/>
      <c r="BC66" s="771"/>
      <c r="BD66" s="772"/>
    </row>
    <row r="67" spans="2:56" ht="39.950000000000003" customHeight="1" x14ac:dyDescent="0.15">
      <c r="B67" s="185">
        <f t="shared" si="6"/>
        <v>54</v>
      </c>
      <c r="C67" s="763"/>
      <c r="D67" s="764"/>
      <c r="E67" s="765"/>
      <c r="F67" s="766"/>
      <c r="G67" s="767"/>
      <c r="H67" s="768"/>
      <c r="I67" s="768"/>
      <c r="J67" s="768"/>
      <c r="K67" s="769"/>
      <c r="L67" s="773"/>
      <c r="M67" s="774"/>
      <c r="N67" s="774"/>
      <c r="O67" s="775"/>
      <c r="P67" s="184"/>
      <c r="Q67" s="183"/>
      <c r="R67" s="183"/>
      <c r="S67" s="183"/>
      <c r="T67" s="183"/>
      <c r="U67" s="183"/>
      <c r="V67" s="182"/>
      <c r="W67" s="184"/>
      <c r="X67" s="183"/>
      <c r="Y67" s="183"/>
      <c r="Z67" s="183"/>
      <c r="AA67" s="183"/>
      <c r="AB67" s="183"/>
      <c r="AC67" s="182"/>
      <c r="AD67" s="184"/>
      <c r="AE67" s="183"/>
      <c r="AF67" s="183"/>
      <c r="AG67" s="183"/>
      <c r="AH67" s="183"/>
      <c r="AI67" s="183"/>
      <c r="AJ67" s="182"/>
      <c r="AK67" s="184"/>
      <c r="AL67" s="183"/>
      <c r="AM67" s="183"/>
      <c r="AN67" s="183"/>
      <c r="AO67" s="183"/>
      <c r="AP67" s="183"/>
      <c r="AQ67" s="182"/>
      <c r="AR67" s="184"/>
      <c r="AS67" s="183"/>
      <c r="AT67" s="182"/>
      <c r="AU67" s="791">
        <f t="shared" si="4"/>
        <v>0</v>
      </c>
      <c r="AV67" s="792"/>
      <c r="AW67" s="776">
        <f t="shared" si="5"/>
        <v>0</v>
      </c>
      <c r="AX67" s="777"/>
      <c r="AY67" s="770"/>
      <c r="AZ67" s="771"/>
      <c r="BA67" s="771"/>
      <c r="BB67" s="771"/>
      <c r="BC67" s="771"/>
      <c r="BD67" s="772"/>
    </row>
    <row r="68" spans="2:56" ht="39.950000000000003" customHeight="1" x14ac:dyDescent="0.15">
      <c r="B68" s="185">
        <f t="shared" si="6"/>
        <v>55</v>
      </c>
      <c r="C68" s="763"/>
      <c r="D68" s="764"/>
      <c r="E68" s="765"/>
      <c r="F68" s="766"/>
      <c r="G68" s="767"/>
      <c r="H68" s="768"/>
      <c r="I68" s="768"/>
      <c r="J68" s="768"/>
      <c r="K68" s="769"/>
      <c r="L68" s="773"/>
      <c r="M68" s="774"/>
      <c r="N68" s="774"/>
      <c r="O68" s="775"/>
      <c r="P68" s="184"/>
      <c r="Q68" s="183"/>
      <c r="R68" s="183"/>
      <c r="S68" s="183"/>
      <c r="T68" s="183"/>
      <c r="U68" s="183"/>
      <c r="V68" s="182"/>
      <c r="W68" s="184"/>
      <c r="X68" s="183"/>
      <c r="Y68" s="183"/>
      <c r="Z68" s="183"/>
      <c r="AA68" s="183"/>
      <c r="AB68" s="183"/>
      <c r="AC68" s="182"/>
      <c r="AD68" s="184"/>
      <c r="AE68" s="183"/>
      <c r="AF68" s="183"/>
      <c r="AG68" s="183"/>
      <c r="AH68" s="183"/>
      <c r="AI68" s="183"/>
      <c r="AJ68" s="182"/>
      <c r="AK68" s="184"/>
      <c r="AL68" s="183"/>
      <c r="AM68" s="183"/>
      <c r="AN68" s="183"/>
      <c r="AO68" s="183"/>
      <c r="AP68" s="183"/>
      <c r="AQ68" s="182"/>
      <c r="AR68" s="184"/>
      <c r="AS68" s="183"/>
      <c r="AT68" s="182"/>
      <c r="AU68" s="791">
        <f t="shared" si="4"/>
        <v>0</v>
      </c>
      <c r="AV68" s="792"/>
      <c r="AW68" s="776">
        <f t="shared" si="5"/>
        <v>0</v>
      </c>
      <c r="AX68" s="777"/>
      <c r="AY68" s="770"/>
      <c r="AZ68" s="771"/>
      <c r="BA68" s="771"/>
      <c r="BB68" s="771"/>
      <c r="BC68" s="771"/>
      <c r="BD68" s="772"/>
    </row>
    <row r="69" spans="2:56" ht="39.950000000000003" customHeight="1" x14ac:dyDescent="0.15">
      <c r="B69" s="185">
        <f t="shared" si="6"/>
        <v>56</v>
      </c>
      <c r="C69" s="763"/>
      <c r="D69" s="764"/>
      <c r="E69" s="765"/>
      <c r="F69" s="766"/>
      <c r="G69" s="767"/>
      <c r="H69" s="768"/>
      <c r="I69" s="768"/>
      <c r="J69" s="768"/>
      <c r="K69" s="769"/>
      <c r="L69" s="773"/>
      <c r="M69" s="774"/>
      <c r="N69" s="774"/>
      <c r="O69" s="775"/>
      <c r="P69" s="228"/>
      <c r="Q69" s="227"/>
      <c r="R69" s="227"/>
      <c r="S69" s="227"/>
      <c r="T69" s="227"/>
      <c r="U69" s="227"/>
      <c r="V69" s="226"/>
      <c r="W69" s="228"/>
      <c r="X69" s="227"/>
      <c r="Y69" s="227"/>
      <c r="Z69" s="227"/>
      <c r="AA69" s="227"/>
      <c r="AB69" s="227"/>
      <c r="AC69" s="226"/>
      <c r="AD69" s="228"/>
      <c r="AE69" s="227"/>
      <c r="AF69" s="227"/>
      <c r="AG69" s="227"/>
      <c r="AH69" s="227"/>
      <c r="AI69" s="227"/>
      <c r="AJ69" s="226"/>
      <c r="AK69" s="228"/>
      <c r="AL69" s="227"/>
      <c r="AM69" s="227"/>
      <c r="AN69" s="227"/>
      <c r="AO69" s="227"/>
      <c r="AP69" s="227"/>
      <c r="AQ69" s="226"/>
      <c r="AR69" s="228"/>
      <c r="AS69" s="227"/>
      <c r="AT69" s="226"/>
      <c r="AU69" s="791">
        <f t="shared" si="4"/>
        <v>0</v>
      </c>
      <c r="AV69" s="792"/>
      <c r="AW69" s="776">
        <f t="shared" si="5"/>
        <v>0</v>
      </c>
      <c r="AX69" s="777"/>
      <c r="AY69" s="770"/>
      <c r="AZ69" s="771"/>
      <c r="BA69" s="771"/>
      <c r="BB69" s="771"/>
      <c r="BC69" s="771"/>
      <c r="BD69" s="772"/>
    </row>
    <row r="70" spans="2:56" ht="39.950000000000003" customHeight="1" x14ac:dyDescent="0.15">
      <c r="B70" s="185">
        <f t="shared" si="6"/>
        <v>57</v>
      </c>
      <c r="C70" s="763"/>
      <c r="D70" s="764"/>
      <c r="E70" s="765"/>
      <c r="F70" s="766"/>
      <c r="G70" s="767"/>
      <c r="H70" s="768"/>
      <c r="I70" s="768"/>
      <c r="J70" s="768"/>
      <c r="K70" s="769"/>
      <c r="L70" s="773"/>
      <c r="M70" s="774"/>
      <c r="N70" s="774"/>
      <c r="O70" s="775"/>
      <c r="P70" s="184"/>
      <c r="Q70" s="183"/>
      <c r="R70" s="183"/>
      <c r="S70" s="183"/>
      <c r="T70" s="183"/>
      <c r="U70" s="183"/>
      <c r="V70" s="182"/>
      <c r="W70" s="184"/>
      <c r="X70" s="183"/>
      <c r="Y70" s="183"/>
      <c r="Z70" s="183"/>
      <c r="AA70" s="183"/>
      <c r="AB70" s="183"/>
      <c r="AC70" s="182"/>
      <c r="AD70" s="184"/>
      <c r="AE70" s="183"/>
      <c r="AF70" s="183"/>
      <c r="AG70" s="183"/>
      <c r="AH70" s="183"/>
      <c r="AI70" s="183"/>
      <c r="AJ70" s="182"/>
      <c r="AK70" s="184"/>
      <c r="AL70" s="183"/>
      <c r="AM70" s="183"/>
      <c r="AN70" s="183"/>
      <c r="AO70" s="183"/>
      <c r="AP70" s="183"/>
      <c r="AQ70" s="182"/>
      <c r="AR70" s="184"/>
      <c r="AS70" s="183"/>
      <c r="AT70" s="182"/>
      <c r="AU70" s="791">
        <f t="shared" si="4"/>
        <v>0</v>
      </c>
      <c r="AV70" s="792"/>
      <c r="AW70" s="776">
        <f t="shared" si="5"/>
        <v>0</v>
      </c>
      <c r="AX70" s="777"/>
      <c r="AY70" s="770"/>
      <c r="AZ70" s="771"/>
      <c r="BA70" s="771"/>
      <c r="BB70" s="771"/>
      <c r="BC70" s="771"/>
      <c r="BD70" s="772"/>
    </row>
    <row r="71" spans="2:56" ht="39.950000000000003" customHeight="1" x14ac:dyDescent="0.15">
      <c r="B71" s="185">
        <f t="shared" si="6"/>
        <v>58</v>
      </c>
      <c r="C71" s="763"/>
      <c r="D71" s="764"/>
      <c r="E71" s="765"/>
      <c r="F71" s="766"/>
      <c r="G71" s="767"/>
      <c r="H71" s="768"/>
      <c r="I71" s="768"/>
      <c r="J71" s="768"/>
      <c r="K71" s="769"/>
      <c r="L71" s="773"/>
      <c r="M71" s="774"/>
      <c r="N71" s="774"/>
      <c r="O71" s="775"/>
      <c r="P71" s="184"/>
      <c r="Q71" s="183"/>
      <c r="R71" s="183"/>
      <c r="S71" s="183"/>
      <c r="T71" s="183"/>
      <c r="U71" s="183"/>
      <c r="V71" s="182"/>
      <c r="W71" s="184"/>
      <c r="X71" s="183"/>
      <c r="Y71" s="183"/>
      <c r="Z71" s="183"/>
      <c r="AA71" s="183"/>
      <c r="AB71" s="183"/>
      <c r="AC71" s="182"/>
      <c r="AD71" s="184"/>
      <c r="AE71" s="183"/>
      <c r="AF71" s="183"/>
      <c r="AG71" s="183"/>
      <c r="AH71" s="183"/>
      <c r="AI71" s="183"/>
      <c r="AJ71" s="182"/>
      <c r="AK71" s="184"/>
      <c r="AL71" s="183"/>
      <c r="AM71" s="183"/>
      <c r="AN71" s="183"/>
      <c r="AO71" s="183"/>
      <c r="AP71" s="183"/>
      <c r="AQ71" s="182"/>
      <c r="AR71" s="184"/>
      <c r="AS71" s="183"/>
      <c r="AT71" s="182"/>
      <c r="AU71" s="791">
        <f t="shared" si="4"/>
        <v>0</v>
      </c>
      <c r="AV71" s="792"/>
      <c r="AW71" s="776">
        <f t="shared" si="5"/>
        <v>0</v>
      </c>
      <c r="AX71" s="777"/>
      <c r="AY71" s="770"/>
      <c r="AZ71" s="771"/>
      <c r="BA71" s="771"/>
      <c r="BB71" s="771"/>
      <c r="BC71" s="771"/>
      <c r="BD71" s="772"/>
    </row>
    <row r="72" spans="2:56" ht="39.950000000000003" customHeight="1" x14ac:dyDescent="0.15">
      <c r="B72" s="185">
        <f t="shared" si="6"/>
        <v>59</v>
      </c>
      <c r="C72" s="763"/>
      <c r="D72" s="764"/>
      <c r="E72" s="765"/>
      <c r="F72" s="766"/>
      <c r="G72" s="767"/>
      <c r="H72" s="768"/>
      <c r="I72" s="768"/>
      <c r="J72" s="768"/>
      <c r="K72" s="769"/>
      <c r="L72" s="773"/>
      <c r="M72" s="774"/>
      <c r="N72" s="774"/>
      <c r="O72" s="775"/>
      <c r="P72" s="184"/>
      <c r="Q72" s="183"/>
      <c r="R72" s="183"/>
      <c r="S72" s="183"/>
      <c r="T72" s="183"/>
      <c r="U72" s="183"/>
      <c r="V72" s="182"/>
      <c r="W72" s="184"/>
      <c r="X72" s="183"/>
      <c r="Y72" s="183"/>
      <c r="Z72" s="183"/>
      <c r="AA72" s="183"/>
      <c r="AB72" s="183"/>
      <c r="AC72" s="182"/>
      <c r="AD72" s="184"/>
      <c r="AE72" s="183"/>
      <c r="AF72" s="183"/>
      <c r="AG72" s="183"/>
      <c r="AH72" s="183"/>
      <c r="AI72" s="183"/>
      <c r="AJ72" s="182"/>
      <c r="AK72" s="184"/>
      <c r="AL72" s="183"/>
      <c r="AM72" s="183"/>
      <c r="AN72" s="183"/>
      <c r="AO72" s="183"/>
      <c r="AP72" s="183"/>
      <c r="AQ72" s="182"/>
      <c r="AR72" s="184"/>
      <c r="AS72" s="183"/>
      <c r="AT72" s="182"/>
      <c r="AU72" s="791">
        <f t="shared" si="4"/>
        <v>0</v>
      </c>
      <c r="AV72" s="792"/>
      <c r="AW72" s="776">
        <f t="shared" si="5"/>
        <v>0</v>
      </c>
      <c r="AX72" s="777"/>
      <c r="AY72" s="770"/>
      <c r="AZ72" s="771"/>
      <c r="BA72" s="771"/>
      <c r="BB72" s="771"/>
      <c r="BC72" s="771"/>
      <c r="BD72" s="772"/>
    </row>
    <row r="73" spans="2:56" ht="39.950000000000003" customHeight="1" x14ac:dyDescent="0.15">
      <c r="B73" s="185">
        <f t="shared" si="6"/>
        <v>60</v>
      </c>
      <c r="C73" s="763"/>
      <c r="D73" s="764"/>
      <c r="E73" s="765"/>
      <c r="F73" s="766"/>
      <c r="G73" s="767"/>
      <c r="H73" s="768"/>
      <c r="I73" s="768"/>
      <c r="J73" s="768"/>
      <c r="K73" s="769"/>
      <c r="L73" s="773"/>
      <c r="M73" s="774"/>
      <c r="N73" s="774"/>
      <c r="O73" s="775"/>
      <c r="P73" s="184"/>
      <c r="Q73" s="183"/>
      <c r="R73" s="183"/>
      <c r="S73" s="183"/>
      <c r="T73" s="183"/>
      <c r="U73" s="183"/>
      <c r="V73" s="182"/>
      <c r="W73" s="184"/>
      <c r="X73" s="183"/>
      <c r="Y73" s="183"/>
      <c r="Z73" s="183"/>
      <c r="AA73" s="183"/>
      <c r="AB73" s="183"/>
      <c r="AC73" s="182"/>
      <c r="AD73" s="184"/>
      <c r="AE73" s="183"/>
      <c r="AF73" s="183"/>
      <c r="AG73" s="183"/>
      <c r="AH73" s="183"/>
      <c r="AI73" s="183"/>
      <c r="AJ73" s="182"/>
      <c r="AK73" s="184"/>
      <c r="AL73" s="183"/>
      <c r="AM73" s="183"/>
      <c r="AN73" s="183"/>
      <c r="AO73" s="183"/>
      <c r="AP73" s="183"/>
      <c r="AQ73" s="182"/>
      <c r="AR73" s="184"/>
      <c r="AS73" s="183"/>
      <c r="AT73" s="182"/>
      <c r="AU73" s="791">
        <f t="shared" si="4"/>
        <v>0</v>
      </c>
      <c r="AV73" s="792"/>
      <c r="AW73" s="776">
        <f t="shared" si="5"/>
        <v>0</v>
      </c>
      <c r="AX73" s="777"/>
      <c r="AY73" s="770"/>
      <c r="AZ73" s="771"/>
      <c r="BA73" s="771"/>
      <c r="BB73" s="771"/>
      <c r="BC73" s="771"/>
      <c r="BD73" s="772"/>
    </row>
    <row r="74" spans="2:56" ht="39.950000000000003" customHeight="1" x14ac:dyDescent="0.15">
      <c r="B74" s="185">
        <f t="shared" si="6"/>
        <v>61</v>
      </c>
      <c r="C74" s="763"/>
      <c r="D74" s="764"/>
      <c r="E74" s="765"/>
      <c r="F74" s="766"/>
      <c r="G74" s="767"/>
      <c r="H74" s="768"/>
      <c r="I74" s="768"/>
      <c r="J74" s="768"/>
      <c r="K74" s="769"/>
      <c r="L74" s="773"/>
      <c r="M74" s="774"/>
      <c r="N74" s="774"/>
      <c r="O74" s="775"/>
      <c r="P74" s="184"/>
      <c r="Q74" s="183"/>
      <c r="R74" s="183"/>
      <c r="S74" s="183"/>
      <c r="T74" s="183"/>
      <c r="U74" s="183"/>
      <c r="V74" s="182"/>
      <c r="W74" s="184"/>
      <c r="X74" s="183"/>
      <c r="Y74" s="183"/>
      <c r="Z74" s="183"/>
      <c r="AA74" s="183"/>
      <c r="AB74" s="183"/>
      <c r="AC74" s="182"/>
      <c r="AD74" s="184"/>
      <c r="AE74" s="183"/>
      <c r="AF74" s="183"/>
      <c r="AG74" s="183"/>
      <c r="AH74" s="183"/>
      <c r="AI74" s="183"/>
      <c r="AJ74" s="182"/>
      <c r="AK74" s="184"/>
      <c r="AL74" s="183"/>
      <c r="AM74" s="183"/>
      <c r="AN74" s="183"/>
      <c r="AO74" s="183"/>
      <c r="AP74" s="183"/>
      <c r="AQ74" s="182"/>
      <c r="AR74" s="184"/>
      <c r="AS74" s="183"/>
      <c r="AT74" s="182"/>
      <c r="AU74" s="791">
        <f t="shared" si="4"/>
        <v>0</v>
      </c>
      <c r="AV74" s="792"/>
      <c r="AW74" s="776">
        <f t="shared" si="5"/>
        <v>0</v>
      </c>
      <c r="AX74" s="777"/>
      <c r="AY74" s="770"/>
      <c r="AZ74" s="771"/>
      <c r="BA74" s="771"/>
      <c r="BB74" s="771"/>
      <c r="BC74" s="771"/>
      <c r="BD74" s="772"/>
    </row>
    <row r="75" spans="2:56" ht="39.950000000000003" customHeight="1" x14ac:dyDescent="0.15">
      <c r="B75" s="185">
        <f t="shared" si="6"/>
        <v>62</v>
      </c>
      <c r="C75" s="763"/>
      <c r="D75" s="764"/>
      <c r="E75" s="765"/>
      <c r="F75" s="766"/>
      <c r="G75" s="767"/>
      <c r="H75" s="768"/>
      <c r="I75" s="768"/>
      <c r="J75" s="768"/>
      <c r="K75" s="769"/>
      <c r="L75" s="773"/>
      <c r="M75" s="774"/>
      <c r="N75" s="774"/>
      <c r="O75" s="775"/>
      <c r="P75" s="184"/>
      <c r="Q75" s="183"/>
      <c r="R75" s="183"/>
      <c r="S75" s="183"/>
      <c r="T75" s="183"/>
      <c r="U75" s="183"/>
      <c r="V75" s="182"/>
      <c r="W75" s="184"/>
      <c r="X75" s="183"/>
      <c r="Y75" s="183"/>
      <c r="Z75" s="183"/>
      <c r="AA75" s="183"/>
      <c r="AB75" s="183"/>
      <c r="AC75" s="182"/>
      <c r="AD75" s="184"/>
      <c r="AE75" s="183"/>
      <c r="AF75" s="183"/>
      <c r="AG75" s="183"/>
      <c r="AH75" s="183"/>
      <c r="AI75" s="183"/>
      <c r="AJ75" s="182"/>
      <c r="AK75" s="184"/>
      <c r="AL75" s="183"/>
      <c r="AM75" s="183"/>
      <c r="AN75" s="183"/>
      <c r="AO75" s="183"/>
      <c r="AP75" s="183"/>
      <c r="AQ75" s="182"/>
      <c r="AR75" s="184"/>
      <c r="AS75" s="183"/>
      <c r="AT75" s="182"/>
      <c r="AU75" s="791">
        <f t="shared" si="4"/>
        <v>0</v>
      </c>
      <c r="AV75" s="792"/>
      <c r="AW75" s="776">
        <f t="shared" si="5"/>
        <v>0</v>
      </c>
      <c r="AX75" s="777"/>
      <c r="AY75" s="770"/>
      <c r="AZ75" s="771"/>
      <c r="BA75" s="771"/>
      <c r="BB75" s="771"/>
      <c r="BC75" s="771"/>
      <c r="BD75" s="772"/>
    </row>
    <row r="76" spans="2:56" ht="39.950000000000003" customHeight="1" x14ac:dyDescent="0.15">
      <c r="B76" s="185">
        <f t="shared" si="6"/>
        <v>63</v>
      </c>
      <c r="C76" s="763"/>
      <c r="D76" s="764"/>
      <c r="E76" s="765"/>
      <c r="F76" s="766"/>
      <c r="G76" s="767"/>
      <c r="H76" s="768"/>
      <c r="I76" s="768"/>
      <c r="J76" s="768"/>
      <c r="K76" s="769"/>
      <c r="L76" s="773"/>
      <c r="M76" s="774"/>
      <c r="N76" s="774"/>
      <c r="O76" s="775"/>
      <c r="P76" s="184"/>
      <c r="Q76" s="183"/>
      <c r="R76" s="183"/>
      <c r="S76" s="183"/>
      <c r="T76" s="183"/>
      <c r="U76" s="183"/>
      <c r="V76" s="182"/>
      <c r="W76" s="184"/>
      <c r="X76" s="183"/>
      <c r="Y76" s="183"/>
      <c r="Z76" s="183"/>
      <c r="AA76" s="183"/>
      <c r="AB76" s="183"/>
      <c r="AC76" s="182"/>
      <c r="AD76" s="184"/>
      <c r="AE76" s="183"/>
      <c r="AF76" s="183"/>
      <c r="AG76" s="183"/>
      <c r="AH76" s="183"/>
      <c r="AI76" s="183"/>
      <c r="AJ76" s="182"/>
      <c r="AK76" s="184"/>
      <c r="AL76" s="183"/>
      <c r="AM76" s="183"/>
      <c r="AN76" s="183"/>
      <c r="AO76" s="183"/>
      <c r="AP76" s="183"/>
      <c r="AQ76" s="182"/>
      <c r="AR76" s="184"/>
      <c r="AS76" s="183"/>
      <c r="AT76" s="182"/>
      <c r="AU76" s="791">
        <f t="shared" si="4"/>
        <v>0</v>
      </c>
      <c r="AV76" s="792"/>
      <c r="AW76" s="776">
        <f t="shared" si="5"/>
        <v>0</v>
      </c>
      <c r="AX76" s="777"/>
      <c r="AY76" s="770"/>
      <c r="AZ76" s="771"/>
      <c r="BA76" s="771"/>
      <c r="BB76" s="771"/>
      <c r="BC76" s="771"/>
      <c r="BD76" s="772"/>
    </row>
    <row r="77" spans="2:56" ht="39.950000000000003" customHeight="1" x14ac:dyDescent="0.15">
      <c r="B77" s="185">
        <f t="shared" si="6"/>
        <v>64</v>
      </c>
      <c r="C77" s="763"/>
      <c r="D77" s="764"/>
      <c r="E77" s="765"/>
      <c r="F77" s="766"/>
      <c r="G77" s="767"/>
      <c r="H77" s="768"/>
      <c r="I77" s="768"/>
      <c r="J77" s="768"/>
      <c r="K77" s="769"/>
      <c r="L77" s="773"/>
      <c r="M77" s="774"/>
      <c r="N77" s="774"/>
      <c r="O77" s="775"/>
      <c r="P77" s="184"/>
      <c r="Q77" s="183"/>
      <c r="R77" s="183"/>
      <c r="S77" s="183"/>
      <c r="T77" s="183"/>
      <c r="U77" s="183"/>
      <c r="V77" s="182"/>
      <c r="W77" s="184"/>
      <c r="X77" s="183"/>
      <c r="Y77" s="183"/>
      <c r="Z77" s="183"/>
      <c r="AA77" s="183"/>
      <c r="AB77" s="183"/>
      <c r="AC77" s="182"/>
      <c r="AD77" s="184"/>
      <c r="AE77" s="183"/>
      <c r="AF77" s="183"/>
      <c r="AG77" s="183"/>
      <c r="AH77" s="183"/>
      <c r="AI77" s="183"/>
      <c r="AJ77" s="182"/>
      <c r="AK77" s="184"/>
      <c r="AL77" s="183"/>
      <c r="AM77" s="183"/>
      <c r="AN77" s="183"/>
      <c r="AO77" s="183"/>
      <c r="AP77" s="183"/>
      <c r="AQ77" s="182"/>
      <c r="AR77" s="184"/>
      <c r="AS77" s="183"/>
      <c r="AT77" s="182"/>
      <c r="AU77" s="791">
        <f t="shared" si="4"/>
        <v>0</v>
      </c>
      <c r="AV77" s="792"/>
      <c r="AW77" s="776">
        <f t="shared" si="5"/>
        <v>0</v>
      </c>
      <c r="AX77" s="777"/>
      <c r="AY77" s="770"/>
      <c r="AZ77" s="771"/>
      <c r="BA77" s="771"/>
      <c r="BB77" s="771"/>
      <c r="BC77" s="771"/>
      <c r="BD77" s="772"/>
    </row>
    <row r="78" spans="2:56" ht="39.950000000000003" customHeight="1" x14ac:dyDescent="0.15">
      <c r="B78" s="185">
        <f t="shared" si="6"/>
        <v>65</v>
      </c>
      <c r="C78" s="763"/>
      <c r="D78" s="764"/>
      <c r="E78" s="765"/>
      <c r="F78" s="766"/>
      <c r="G78" s="767"/>
      <c r="H78" s="768"/>
      <c r="I78" s="768"/>
      <c r="J78" s="768"/>
      <c r="K78" s="769"/>
      <c r="L78" s="773"/>
      <c r="M78" s="774"/>
      <c r="N78" s="774"/>
      <c r="O78" s="775"/>
      <c r="P78" s="184"/>
      <c r="Q78" s="183"/>
      <c r="R78" s="183"/>
      <c r="S78" s="183"/>
      <c r="T78" s="183"/>
      <c r="U78" s="183"/>
      <c r="V78" s="182"/>
      <c r="W78" s="184"/>
      <c r="X78" s="183"/>
      <c r="Y78" s="183"/>
      <c r="Z78" s="183"/>
      <c r="AA78" s="183"/>
      <c r="AB78" s="183"/>
      <c r="AC78" s="182"/>
      <c r="AD78" s="184"/>
      <c r="AE78" s="183"/>
      <c r="AF78" s="183"/>
      <c r="AG78" s="183"/>
      <c r="AH78" s="183"/>
      <c r="AI78" s="183"/>
      <c r="AJ78" s="182"/>
      <c r="AK78" s="184"/>
      <c r="AL78" s="183"/>
      <c r="AM78" s="183"/>
      <c r="AN78" s="183"/>
      <c r="AO78" s="183"/>
      <c r="AP78" s="183"/>
      <c r="AQ78" s="182"/>
      <c r="AR78" s="184"/>
      <c r="AS78" s="183"/>
      <c r="AT78" s="182"/>
      <c r="AU78" s="791">
        <f t="shared" ref="AU78:AU109" si="7">IF($AZ$3="４週",SUM(P78:AQ78),IF($AZ$3="暦月",SUM(P78:AT78),""))</f>
        <v>0</v>
      </c>
      <c r="AV78" s="792"/>
      <c r="AW78" s="776">
        <f t="shared" ref="AW78:AW113" si="8">IF($AZ$3="４週",AU78/4,IF($AZ$3="暦月",AU78/($AZ$7/7),""))</f>
        <v>0</v>
      </c>
      <c r="AX78" s="777"/>
      <c r="AY78" s="770"/>
      <c r="AZ78" s="771"/>
      <c r="BA78" s="771"/>
      <c r="BB78" s="771"/>
      <c r="BC78" s="771"/>
      <c r="BD78" s="772"/>
    </row>
    <row r="79" spans="2:56" ht="39.950000000000003" customHeight="1" x14ac:dyDescent="0.15">
      <c r="B79" s="185">
        <f t="shared" ref="B79:B113" si="9">B78+1</f>
        <v>66</v>
      </c>
      <c r="C79" s="763"/>
      <c r="D79" s="764"/>
      <c r="E79" s="765"/>
      <c r="F79" s="766"/>
      <c r="G79" s="767"/>
      <c r="H79" s="768"/>
      <c r="I79" s="768"/>
      <c r="J79" s="768"/>
      <c r="K79" s="769"/>
      <c r="L79" s="773"/>
      <c r="M79" s="774"/>
      <c r="N79" s="774"/>
      <c r="O79" s="775"/>
      <c r="P79" s="184"/>
      <c r="Q79" s="183"/>
      <c r="R79" s="183"/>
      <c r="S79" s="183"/>
      <c r="T79" s="183"/>
      <c r="U79" s="183"/>
      <c r="V79" s="182"/>
      <c r="W79" s="184"/>
      <c r="X79" s="183"/>
      <c r="Y79" s="183"/>
      <c r="Z79" s="183"/>
      <c r="AA79" s="183"/>
      <c r="AB79" s="183"/>
      <c r="AC79" s="182"/>
      <c r="AD79" s="184"/>
      <c r="AE79" s="183"/>
      <c r="AF79" s="183"/>
      <c r="AG79" s="183"/>
      <c r="AH79" s="183"/>
      <c r="AI79" s="183"/>
      <c r="AJ79" s="182"/>
      <c r="AK79" s="184"/>
      <c r="AL79" s="183"/>
      <c r="AM79" s="183"/>
      <c r="AN79" s="183"/>
      <c r="AO79" s="183"/>
      <c r="AP79" s="183"/>
      <c r="AQ79" s="182"/>
      <c r="AR79" s="184"/>
      <c r="AS79" s="183"/>
      <c r="AT79" s="182"/>
      <c r="AU79" s="791">
        <f t="shared" si="7"/>
        <v>0</v>
      </c>
      <c r="AV79" s="792"/>
      <c r="AW79" s="776">
        <f t="shared" si="8"/>
        <v>0</v>
      </c>
      <c r="AX79" s="777"/>
      <c r="AY79" s="770"/>
      <c r="AZ79" s="771"/>
      <c r="BA79" s="771"/>
      <c r="BB79" s="771"/>
      <c r="BC79" s="771"/>
      <c r="BD79" s="772"/>
    </row>
    <row r="80" spans="2:56" ht="39.950000000000003" customHeight="1" x14ac:dyDescent="0.15">
      <c r="B80" s="185">
        <f t="shared" si="9"/>
        <v>67</v>
      </c>
      <c r="C80" s="763"/>
      <c r="D80" s="764"/>
      <c r="E80" s="765"/>
      <c r="F80" s="766"/>
      <c r="G80" s="767"/>
      <c r="H80" s="768"/>
      <c r="I80" s="768"/>
      <c r="J80" s="768"/>
      <c r="K80" s="769"/>
      <c r="L80" s="773"/>
      <c r="M80" s="774"/>
      <c r="N80" s="774"/>
      <c r="O80" s="775"/>
      <c r="P80" s="184"/>
      <c r="Q80" s="183"/>
      <c r="R80" s="183"/>
      <c r="S80" s="183"/>
      <c r="T80" s="183"/>
      <c r="U80" s="183"/>
      <c r="V80" s="182"/>
      <c r="W80" s="184"/>
      <c r="X80" s="183"/>
      <c r="Y80" s="183"/>
      <c r="Z80" s="183"/>
      <c r="AA80" s="183"/>
      <c r="AB80" s="183"/>
      <c r="AC80" s="182"/>
      <c r="AD80" s="184"/>
      <c r="AE80" s="183"/>
      <c r="AF80" s="183"/>
      <c r="AG80" s="183"/>
      <c r="AH80" s="183"/>
      <c r="AI80" s="183"/>
      <c r="AJ80" s="182"/>
      <c r="AK80" s="184"/>
      <c r="AL80" s="183"/>
      <c r="AM80" s="183"/>
      <c r="AN80" s="183"/>
      <c r="AO80" s="183"/>
      <c r="AP80" s="183"/>
      <c r="AQ80" s="182"/>
      <c r="AR80" s="184"/>
      <c r="AS80" s="183"/>
      <c r="AT80" s="182"/>
      <c r="AU80" s="791">
        <f t="shared" si="7"/>
        <v>0</v>
      </c>
      <c r="AV80" s="792"/>
      <c r="AW80" s="776">
        <f t="shared" si="8"/>
        <v>0</v>
      </c>
      <c r="AX80" s="777"/>
      <c r="AY80" s="770"/>
      <c r="AZ80" s="771"/>
      <c r="BA80" s="771"/>
      <c r="BB80" s="771"/>
      <c r="BC80" s="771"/>
      <c r="BD80" s="772"/>
    </row>
    <row r="81" spans="2:56" ht="39.950000000000003" customHeight="1" x14ac:dyDescent="0.15">
      <c r="B81" s="185">
        <f t="shared" si="9"/>
        <v>68</v>
      </c>
      <c r="C81" s="763"/>
      <c r="D81" s="764"/>
      <c r="E81" s="765"/>
      <c r="F81" s="766"/>
      <c r="G81" s="767"/>
      <c r="H81" s="768"/>
      <c r="I81" s="768"/>
      <c r="J81" s="768"/>
      <c r="K81" s="769"/>
      <c r="L81" s="773"/>
      <c r="M81" s="774"/>
      <c r="N81" s="774"/>
      <c r="O81" s="775"/>
      <c r="P81" s="184"/>
      <c r="Q81" s="183"/>
      <c r="R81" s="183"/>
      <c r="S81" s="183"/>
      <c r="T81" s="183"/>
      <c r="U81" s="183"/>
      <c r="V81" s="182"/>
      <c r="W81" s="184"/>
      <c r="X81" s="183"/>
      <c r="Y81" s="183"/>
      <c r="Z81" s="183"/>
      <c r="AA81" s="183"/>
      <c r="AB81" s="183"/>
      <c r="AC81" s="182"/>
      <c r="AD81" s="184"/>
      <c r="AE81" s="183"/>
      <c r="AF81" s="183"/>
      <c r="AG81" s="183"/>
      <c r="AH81" s="183"/>
      <c r="AI81" s="183"/>
      <c r="AJ81" s="182"/>
      <c r="AK81" s="184"/>
      <c r="AL81" s="183"/>
      <c r="AM81" s="183"/>
      <c r="AN81" s="183"/>
      <c r="AO81" s="183"/>
      <c r="AP81" s="183"/>
      <c r="AQ81" s="182"/>
      <c r="AR81" s="184"/>
      <c r="AS81" s="183"/>
      <c r="AT81" s="182"/>
      <c r="AU81" s="791">
        <f t="shared" si="7"/>
        <v>0</v>
      </c>
      <c r="AV81" s="792"/>
      <c r="AW81" s="776">
        <f t="shared" si="8"/>
        <v>0</v>
      </c>
      <c r="AX81" s="777"/>
      <c r="AY81" s="770"/>
      <c r="AZ81" s="771"/>
      <c r="BA81" s="771"/>
      <c r="BB81" s="771"/>
      <c r="BC81" s="771"/>
      <c r="BD81" s="772"/>
    </row>
    <row r="82" spans="2:56" ht="39.950000000000003" customHeight="1" x14ac:dyDescent="0.15">
      <c r="B82" s="185">
        <f t="shared" si="9"/>
        <v>69</v>
      </c>
      <c r="C82" s="763"/>
      <c r="D82" s="764"/>
      <c r="E82" s="765"/>
      <c r="F82" s="766"/>
      <c r="G82" s="767"/>
      <c r="H82" s="768"/>
      <c r="I82" s="768"/>
      <c r="J82" s="768"/>
      <c r="K82" s="769"/>
      <c r="L82" s="773"/>
      <c r="M82" s="774"/>
      <c r="N82" s="774"/>
      <c r="O82" s="775"/>
      <c r="P82" s="184"/>
      <c r="Q82" s="183"/>
      <c r="R82" s="183"/>
      <c r="S82" s="183"/>
      <c r="T82" s="183"/>
      <c r="U82" s="183"/>
      <c r="V82" s="182"/>
      <c r="W82" s="184"/>
      <c r="X82" s="183"/>
      <c r="Y82" s="183"/>
      <c r="Z82" s="183"/>
      <c r="AA82" s="183"/>
      <c r="AB82" s="183"/>
      <c r="AC82" s="182"/>
      <c r="AD82" s="184"/>
      <c r="AE82" s="183"/>
      <c r="AF82" s="183"/>
      <c r="AG82" s="183"/>
      <c r="AH82" s="183"/>
      <c r="AI82" s="183"/>
      <c r="AJ82" s="182"/>
      <c r="AK82" s="184"/>
      <c r="AL82" s="183"/>
      <c r="AM82" s="183"/>
      <c r="AN82" s="183"/>
      <c r="AO82" s="183"/>
      <c r="AP82" s="183"/>
      <c r="AQ82" s="182"/>
      <c r="AR82" s="184"/>
      <c r="AS82" s="183"/>
      <c r="AT82" s="182"/>
      <c r="AU82" s="791">
        <f t="shared" si="7"/>
        <v>0</v>
      </c>
      <c r="AV82" s="792"/>
      <c r="AW82" s="776">
        <f t="shared" si="8"/>
        <v>0</v>
      </c>
      <c r="AX82" s="777"/>
      <c r="AY82" s="770"/>
      <c r="AZ82" s="771"/>
      <c r="BA82" s="771"/>
      <c r="BB82" s="771"/>
      <c r="BC82" s="771"/>
      <c r="BD82" s="772"/>
    </row>
    <row r="83" spans="2:56" ht="39.950000000000003" customHeight="1" x14ac:dyDescent="0.15">
      <c r="B83" s="185">
        <f t="shared" si="9"/>
        <v>70</v>
      </c>
      <c r="C83" s="763"/>
      <c r="D83" s="764"/>
      <c r="E83" s="765"/>
      <c r="F83" s="766"/>
      <c r="G83" s="767"/>
      <c r="H83" s="768"/>
      <c r="I83" s="768"/>
      <c r="J83" s="768"/>
      <c r="K83" s="769"/>
      <c r="L83" s="773"/>
      <c r="M83" s="774"/>
      <c r="N83" s="774"/>
      <c r="O83" s="775"/>
      <c r="P83" s="184"/>
      <c r="Q83" s="183"/>
      <c r="R83" s="183"/>
      <c r="S83" s="183"/>
      <c r="T83" s="183"/>
      <c r="U83" s="183"/>
      <c r="V83" s="182"/>
      <c r="W83" s="184"/>
      <c r="X83" s="183"/>
      <c r="Y83" s="183"/>
      <c r="Z83" s="183"/>
      <c r="AA83" s="183"/>
      <c r="AB83" s="183"/>
      <c r="AC83" s="182"/>
      <c r="AD83" s="184"/>
      <c r="AE83" s="183"/>
      <c r="AF83" s="183"/>
      <c r="AG83" s="183"/>
      <c r="AH83" s="183"/>
      <c r="AI83" s="183"/>
      <c r="AJ83" s="182"/>
      <c r="AK83" s="184"/>
      <c r="AL83" s="183"/>
      <c r="AM83" s="183"/>
      <c r="AN83" s="183"/>
      <c r="AO83" s="183"/>
      <c r="AP83" s="183"/>
      <c r="AQ83" s="182"/>
      <c r="AR83" s="184"/>
      <c r="AS83" s="183"/>
      <c r="AT83" s="182"/>
      <c r="AU83" s="791">
        <f t="shared" si="7"/>
        <v>0</v>
      </c>
      <c r="AV83" s="792"/>
      <c r="AW83" s="776">
        <f t="shared" si="8"/>
        <v>0</v>
      </c>
      <c r="AX83" s="777"/>
      <c r="AY83" s="770"/>
      <c r="AZ83" s="771"/>
      <c r="BA83" s="771"/>
      <c r="BB83" s="771"/>
      <c r="BC83" s="771"/>
      <c r="BD83" s="772"/>
    </row>
    <row r="84" spans="2:56" ht="39.950000000000003" customHeight="1" x14ac:dyDescent="0.15">
      <c r="B84" s="185">
        <f t="shared" si="9"/>
        <v>71</v>
      </c>
      <c r="C84" s="763"/>
      <c r="D84" s="764"/>
      <c r="E84" s="765"/>
      <c r="F84" s="766"/>
      <c r="G84" s="767"/>
      <c r="H84" s="768"/>
      <c r="I84" s="768"/>
      <c r="J84" s="768"/>
      <c r="K84" s="769"/>
      <c r="L84" s="773"/>
      <c r="M84" s="774"/>
      <c r="N84" s="774"/>
      <c r="O84" s="775"/>
      <c r="P84" s="184"/>
      <c r="Q84" s="183"/>
      <c r="R84" s="183"/>
      <c r="S84" s="183"/>
      <c r="T84" s="183"/>
      <c r="U84" s="183"/>
      <c r="V84" s="182"/>
      <c r="W84" s="184"/>
      <c r="X84" s="183"/>
      <c r="Y84" s="183"/>
      <c r="Z84" s="183"/>
      <c r="AA84" s="183"/>
      <c r="AB84" s="183"/>
      <c r="AC84" s="182"/>
      <c r="AD84" s="184"/>
      <c r="AE84" s="183"/>
      <c r="AF84" s="183"/>
      <c r="AG84" s="183"/>
      <c r="AH84" s="183"/>
      <c r="AI84" s="183"/>
      <c r="AJ84" s="182"/>
      <c r="AK84" s="184"/>
      <c r="AL84" s="183"/>
      <c r="AM84" s="183"/>
      <c r="AN84" s="183"/>
      <c r="AO84" s="183"/>
      <c r="AP84" s="183"/>
      <c r="AQ84" s="182"/>
      <c r="AR84" s="184"/>
      <c r="AS84" s="183"/>
      <c r="AT84" s="182"/>
      <c r="AU84" s="791">
        <f t="shared" si="7"/>
        <v>0</v>
      </c>
      <c r="AV84" s="792"/>
      <c r="AW84" s="776">
        <f t="shared" si="8"/>
        <v>0</v>
      </c>
      <c r="AX84" s="777"/>
      <c r="AY84" s="770"/>
      <c r="AZ84" s="771"/>
      <c r="BA84" s="771"/>
      <c r="BB84" s="771"/>
      <c r="BC84" s="771"/>
      <c r="BD84" s="772"/>
    </row>
    <row r="85" spans="2:56" ht="39.950000000000003" customHeight="1" x14ac:dyDescent="0.15">
      <c r="B85" s="185">
        <f t="shared" si="9"/>
        <v>72</v>
      </c>
      <c r="C85" s="763"/>
      <c r="D85" s="764"/>
      <c r="E85" s="765"/>
      <c r="F85" s="766"/>
      <c r="G85" s="767"/>
      <c r="H85" s="768"/>
      <c r="I85" s="768"/>
      <c r="J85" s="768"/>
      <c r="K85" s="769"/>
      <c r="L85" s="773"/>
      <c r="M85" s="774"/>
      <c r="N85" s="774"/>
      <c r="O85" s="775"/>
      <c r="P85" s="184"/>
      <c r="Q85" s="183"/>
      <c r="R85" s="183"/>
      <c r="S85" s="183"/>
      <c r="T85" s="183"/>
      <c r="U85" s="183"/>
      <c r="V85" s="182"/>
      <c r="W85" s="184"/>
      <c r="X85" s="183"/>
      <c r="Y85" s="183"/>
      <c r="Z85" s="183"/>
      <c r="AA85" s="183"/>
      <c r="AB85" s="183"/>
      <c r="AC85" s="182"/>
      <c r="AD85" s="184"/>
      <c r="AE85" s="183"/>
      <c r="AF85" s="183"/>
      <c r="AG85" s="183"/>
      <c r="AH85" s="183"/>
      <c r="AI85" s="183"/>
      <c r="AJ85" s="182"/>
      <c r="AK85" s="184"/>
      <c r="AL85" s="183"/>
      <c r="AM85" s="183"/>
      <c r="AN85" s="183"/>
      <c r="AO85" s="183"/>
      <c r="AP85" s="183"/>
      <c r="AQ85" s="182"/>
      <c r="AR85" s="184"/>
      <c r="AS85" s="183"/>
      <c r="AT85" s="182"/>
      <c r="AU85" s="791">
        <f t="shared" si="7"/>
        <v>0</v>
      </c>
      <c r="AV85" s="792"/>
      <c r="AW85" s="776">
        <f t="shared" si="8"/>
        <v>0</v>
      </c>
      <c r="AX85" s="777"/>
      <c r="AY85" s="770"/>
      <c r="AZ85" s="771"/>
      <c r="BA85" s="771"/>
      <c r="BB85" s="771"/>
      <c r="BC85" s="771"/>
      <c r="BD85" s="772"/>
    </row>
    <row r="86" spans="2:56" ht="39.950000000000003" customHeight="1" x14ac:dyDescent="0.15">
      <c r="B86" s="185">
        <f t="shared" si="9"/>
        <v>73</v>
      </c>
      <c r="C86" s="763"/>
      <c r="D86" s="764"/>
      <c r="E86" s="765"/>
      <c r="F86" s="766"/>
      <c r="G86" s="767"/>
      <c r="H86" s="768"/>
      <c r="I86" s="768"/>
      <c r="J86" s="768"/>
      <c r="K86" s="769"/>
      <c r="L86" s="773"/>
      <c r="M86" s="774"/>
      <c r="N86" s="774"/>
      <c r="O86" s="775"/>
      <c r="P86" s="184"/>
      <c r="Q86" s="183"/>
      <c r="R86" s="183"/>
      <c r="S86" s="183"/>
      <c r="T86" s="183"/>
      <c r="U86" s="183"/>
      <c r="V86" s="182"/>
      <c r="W86" s="184"/>
      <c r="X86" s="183"/>
      <c r="Y86" s="183"/>
      <c r="Z86" s="183"/>
      <c r="AA86" s="183"/>
      <c r="AB86" s="183"/>
      <c r="AC86" s="182"/>
      <c r="AD86" s="184"/>
      <c r="AE86" s="183"/>
      <c r="AF86" s="183"/>
      <c r="AG86" s="183"/>
      <c r="AH86" s="183"/>
      <c r="AI86" s="183"/>
      <c r="AJ86" s="182"/>
      <c r="AK86" s="184"/>
      <c r="AL86" s="183"/>
      <c r="AM86" s="183"/>
      <c r="AN86" s="183"/>
      <c r="AO86" s="183"/>
      <c r="AP86" s="183"/>
      <c r="AQ86" s="182"/>
      <c r="AR86" s="184"/>
      <c r="AS86" s="183"/>
      <c r="AT86" s="182"/>
      <c r="AU86" s="791">
        <f t="shared" si="7"/>
        <v>0</v>
      </c>
      <c r="AV86" s="792"/>
      <c r="AW86" s="776">
        <f t="shared" si="8"/>
        <v>0</v>
      </c>
      <c r="AX86" s="777"/>
      <c r="AY86" s="770"/>
      <c r="AZ86" s="771"/>
      <c r="BA86" s="771"/>
      <c r="BB86" s="771"/>
      <c r="BC86" s="771"/>
      <c r="BD86" s="772"/>
    </row>
    <row r="87" spans="2:56" ht="39.950000000000003" customHeight="1" x14ac:dyDescent="0.15">
      <c r="B87" s="185">
        <f t="shared" si="9"/>
        <v>74</v>
      </c>
      <c r="C87" s="763"/>
      <c r="D87" s="764"/>
      <c r="E87" s="765"/>
      <c r="F87" s="766"/>
      <c r="G87" s="767"/>
      <c r="H87" s="768"/>
      <c r="I87" s="768"/>
      <c r="J87" s="768"/>
      <c r="K87" s="769"/>
      <c r="L87" s="773"/>
      <c r="M87" s="774"/>
      <c r="N87" s="774"/>
      <c r="O87" s="775"/>
      <c r="P87" s="184"/>
      <c r="Q87" s="183"/>
      <c r="R87" s="183"/>
      <c r="S87" s="183"/>
      <c r="T87" s="183"/>
      <c r="U87" s="183"/>
      <c r="V87" s="182"/>
      <c r="W87" s="184"/>
      <c r="X87" s="183"/>
      <c r="Y87" s="183"/>
      <c r="Z87" s="183"/>
      <c r="AA87" s="183"/>
      <c r="AB87" s="183"/>
      <c r="AC87" s="182"/>
      <c r="AD87" s="184"/>
      <c r="AE87" s="183"/>
      <c r="AF87" s="183"/>
      <c r="AG87" s="183"/>
      <c r="AH87" s="183"/>
      <c r="AI87" s="183"/>
      <c r="AJ87" s="182"/>
      <c r="AK87" s="184"/>
      <c r="AL87" s="183"/>
      <c r="AM87" s="183"/>
      <c r="AN87" s="183"/>
      <c r="AO87" s="183"/>
      <c r="AP87" s="183"/>
      <c r="AQ87" s="182"/>
      <c r="AR87" s="184"/>
      <c r="AS87" s="183"/>
      <c r="AT87" s="182"/>
      <c r="AU87" s="791">
        <f t="shared" si="7"/>
        <v>0</v>
      </c>
      <c r="AV87" s="792"/>
      <c r="AW87" s="776">
        <f t="shared" si="8"/>
        <v>0</v>
      </c>
      <c r="AX87" s="777"/>
      <c r="AY87" s="770"/>
      <c r="AZ87" s="771"/>
      <c r="BA87" s="771"/>
      <c r="BB87" s="771"/>
      <c r="BC87" s="771"/>
      <c r="BD87" s="772"/>
    </row>
    <row r="88" spans="2:56" ht="39.950000000000003" customHeight="1" x14ac:dyDescent="0.15">
      <c r="B88" s="185">
        <f t="shared" si="9"/>
        <v>75</v>
      </c>
      <c r="C88" s="763"/>
      <c r="D88" s="764"/>
      <c r="E88" s="765"/>
      <c r="F88" s="766"/>
      <c r="G88" s="767"/>
      <c r="H88" s="768"/>
      <c r="I88" s="768"/>
      <c r="J88" s="768"/>
      <c r="K88" s="769"/>
      <c r="L88" s="773"/>
      <c r="M88" s="774"/>
      <c r="N88" s="774"/>
      <c r="O88" s="775"/>
      <c r="P88" s="184"/>
      <c r="Q88" s="183"/>
      <c r="R88" s="183"/>
      <c r="S88" s="183"/>
      <c r="T88" s="183"/>
      <c r="U88" s="183"/>
      <c r="V88" s="182"/>
      <c r="W88" s="184"/>
      <c r="X88" s="183"/>
      <c r="Y88" s="183"/>
      <c r="Z88" s="183"/>
      <c r="AA88" s="183"/>
      <c r="AB88" s="183"/>
      <c r="AC88" s="182"/>
      <c r="AD88" s="184"/>
      <c r="AE88" s="183"/>
      <c r="AF88" s="183"/>
      <c r="AG88" s="183"/>
      <c r="AH88" s="183"/>
      <c r="AI88" s="183"/>
      <c r="AJ88" s="182"/>
      <c r="AK88" s="184"/>
      <c r="AL88" s="183"/>
      <c r="AM88" s="183"/>
      <c r="AN88" s="183"/>
      <c r="AO88" s="183"/>
      <c r="AP88" s="183"/>
      <c r="AQ88" s="182"/>
      <c r="AR88" s="184"/>
      <c r="AS88" s="183"/>
      <c r="AT88" s="182"/>
      <c r="AU88" s="791">
        <f t="shared" si="7"/>
        <v>0</v>
      </c>
      <c r="AV88" s="792"/>
      <c r="AW88" s="776">
        <f t="shared" si="8"/>
        <v>0</v>
      </c>
      <c r="AX88" s="777"/>
      <c r="AY88" s="770"/>
      <c r="AZ88" s="771"/>
      <c r="BA88" s="771"/>
      <c r="BB88" s="771"/>
      <c r="BC88" s="771"/>
      <c r="BD88" s="772"/>
    </row>
    <row r="89" spans="2:56" ht="39.950000000000003" customHeight="1" x14ac:dyDescent="0.15">
      <c r="B89" s="185">
        <f t="shared" si="9"/>
        <v>76</v>
      </c>
      <c r="C89" s="763"/>
      <c r="D89" s="764"/>
      <c r="E89" s="765"/>
      <c r="F89" s="766"/>
      <c r="G89" s="767"/>
      <c r="H89" s="768"/>
      <c r="I89" s="768"/>
      <c r="J89" s="768"/>
      <c r="K89" s="769"/>
      <c r="L89" s="773"/>
      <c r="M89" s="774"/>
      <c r="N89" s="774"/>
      <c r="O89" s="775"/>
      <c r="P89" s="184"/>
      <c r="Q89" s="183"/>
      <c r="R89" s="183"/>
      <c r="S89" s="183"/>
      <c r="T89" s="183"/>
      <c r="U89" s="183"/>
      <c r="V89" s="182"/>
      <c r="W89" s="184"/>
      <c r="X89" s="183"/>
      <c r="Y89" s="183"/>
      <c r="Z89" s="183"/>
      <c r="AA89" s="183"/>
      <c r="AB89" s="183"/>
      <c r="AC89" s="182"/>
      <c r="AD89" s="184"/>
      <c r="AE89" s="183"/>
      <c r="AF89" s="183"/>
      <c r="AG89" s="183"/>
      <c r="AH89" s="183"/>
      <c r="AI89" s="183"/>
      <c r="AJ89" s="182"/>
      <c r="AK89" s="184"/>
      <c r="AL89" s="183"/>
      <c r="AM89" s="183"/>
      <c r="AN89" s="183"/>
      <c r="AO89" s="183"/>
      <c r="AP89" s="183"/>
      <c r="AQ89" s="182"/>
      <c r="AR89" s="184"/>
      <c r="AS89" s="183"/>
      <c r="AT89" s="182"/>
      <c r="AU89" s="791">
        <f t="shared" si="7"/>
        <v>0</v>
      </c>
      <c r="AV89" s="792"/>
      <c r="AW89" s="776">
        <f t="shared" si="8"/>
        <v>0</v>
      </c>
      <c r="AX89" s="777"/>
      <c r="AY89" s="770"/>
      <c r="AZ89" s="771"/>
      <c r="BA89" s="771"/>
      <c r="BB89" s="771"/>
      <c r="BC89" s="771"/>
      <c r="BD89" s="772"/>
    </row>
    <row r="90" spans="2:56" ht="39.950000000000003" customHeight="1" x14ac:dyDescent="0.15">
      <c r="B90" s="185">
        <f t="shared" si="9"/>
        <v>77</v>
      </c>
      <c r="C90" s="763"/>
      <c r="D90" s="764"/>
      <c r="E90" s="765"/>
      <c r="F90" s="766"/>
      <c r="G90" s="767"/>
      <c r="H90" s="768"/>
      <c r="I90" s="768"/>
      <c r="J90" s="768"/>
      <c r="K90" s="769"/>
      <c r="L90" s="773"/>
      <c r="M90" s="774"/>
      <c r="N90" s="774"/>
      <c r="O90" s="775"/>
      <c r="P90" s="184"/>
      <c r="Q90" s="183"/>
      <c r="R90" s="183"/>
      <c r="S90" s="183"/>
      <c r="T90" s="183"/>
      <c r="U90" s="183"/>
      <c r="V90" s="182"/>
      <c r="W90" s="184"/>
      <c r="X90" s="183"/>
      <c r="Y90" s="183"/>
      <c r="Z90" s="183"/>
      <c r="AA90" s="183"/>
      <c r="AB90" s="183"/>
      <c r="AC90" s="182"/>
      <c r="AD90" s="184"/>
      <c r="AE90" s="183"/>
      <c r="AF90" s="183"/>
      <c r="AG90" s="183"/>
      <c r="AH90" s="183"/>
      <c r="AI90" s="183"/>
      <c r="AJ90" s="182"/>
      <c r="AK90" s="184"/>
      <c r="AL90" s="183"/>
      <c r="AM90" s="183"/>
      <c r="AN90" s="183"/>
      <c r="AO90" s="183"/>
      <c r="AP90" s="183"/>
      <c r="AQ90" s="182"/>
      <c r="AR90" s="184"/>
      <c r="AS90" s="183"/>
      <c r="AT90" s="182"/>
      <c r="AU90" s="791">
        <f t="shared" si="7"/>
        <v>0</v>
      </c>
      <c r="AV90" s="792"/>
      <c r="AW90" s="776">
        <f t="shared" si="8"/>
        <v>0</v>
      </c>
      <c r="AX90" s="777"/>
      <c r="AY90" s="770"/>
      <c r="AZ90" s="771"/>
      <c r="BA90" s="771"/>
      <c r="BB90" s="771"/>
      <c r="BC90" s="771"/>
      <c r="BD90" s="772"/>
    </row>
    <row r="91" spans="2:56" ht="39.950000000000003" customHeight="1" x14ac:dyDescent="0.15">
      <c r="B91" s="185">
        <f t="shared" si="9"/>
        <v>78</v>
      </c>
      <c r="C91" s="763"/>
      <c r="D91" s="764"/>
      <c r="E91" s="765"/>
      <c r="F91" s="766"/>
      <c r="G91" s="767"/>
      <c r="H91" s="768"/>
      <c r="I91" s="768"/>
      <c r="J91" s="768"/>
      <c r="K91" s="769"/>
      <c r="L91" s="773"/>
      <c r="M91" s="774"/>
      <c r="N91" s="774"/>
      <c r="O91" s="775"/>
      <c r="P91" s="184"/>
      <c r="Q91" s="183"/>
      <c r="R91" s="183"/>
      <c r="S91" s="183"/>
      <c r="T91" s="183"/>
      <c r="U91" s="183"/>
      <c r="V91" s="182"/>
      <c r="W91" s="184"/>
      <c r="X91" s="183"/>
      <c r="Y91" s="183"/>
      <c r="Z91" s="183"/>
      <c r="AA91" s="183"/>
      <c r="AB91" s="183"/>
      <c r="AC91" s="182"/>
      <c r="AD91" s="184"/>
      <c r="AE91" s="183"/>
      <c r="AF91" s="183"/>
      <c r="AG91" s="183"/>
      <c r="AH91" s="183"/>
      <c r="AI91" s="183"/>
      <c r="AJ91" s="182"/>
      <c r="AK91" s="184"/>
      <c r="AL91" s="183"/>
      <c r="AM91" s="183"/>
      <c r="AN91" s="183"/>
      <c r="AO91" s="183"/>
      <c r="AP91" s="183"/>
      <c r="AQ91" s="182"/>
      <c r="AR91" s="184"/>
      <c r="AS91" s="183"/>
      <c r="AT91" s="182"/>
      <c r="AU91" s="791">
        <f t="shared" si="7"/>
        <v>0</v>
      </c>
      <c r="AV91" s="792"/>
      <c r="AW91" s="776">
        <f t="shared" si="8"/>
        <v>0</v>
      </c>
      <c r="AX91" s="777"/>
      <c r="AY91" s="770"/>
      <c r="AZ91" s="771"/>
      <c r="BA91" s="771"/>
      <c r="BB91" s="771"/>
      <c r="BC91" s="771"/>
      <c r="BD91" s="772"/>
    </row>
    <row r="92" spans="2:56" ht="39.950000000000003" customHeight="1" x14ac:dyDescent="0.15">
      <c r="B92" s="185">
        <f t="shared" si="9"/>
        <v>79</v>
      </c>
      <c r="C92" s="763"/>
      <c r="D92" s="764"/>
      <c r="E92" s="765"/>
      <c r="F92" s="766"/>
      <c r="G92" s="767"/>
      <c r="H92" s="768"/>
      <c r="I92" s="768"/>
      <c r="J92" s="768"/>
      <c r="K92" s="769"/>
      <c r="L92" s="773"/>
      <c r="M92" s="774"/>
      <c r="N92" s="774"/>
      <c r="O92" s="775"/>
      <c r="P92" s="184"/>
      <c r="Q92" s="183"/>
      <c r="R92" s="183"/>
      <c r="S92" s="183"/>
      <c r="T92" s="183"/>
      <c r="U92" s="183"/>
      <c r="V92" s="182"/>
      <c r="W92" s="184"/>
      <c r="X92" s="183"/>
      <c r="Y92" s="183"/>
      <c r="Z92" s="183"/>
      <c r="AA92" s="183"/>
      <c r="AB92" s="183"/>
      <c r="AC92" s="182"/>
      <c r="AD92" s="184"/>
      <c r="AE92" s="183"/>
      <c r="AF92" s="183"/>
      <c r="AG92" s="183"/>
      <c r="AH92" s="183"/>
      <c r="AI92" s="183"/>
      <c r="AJ92" s="182"/>
      <c r="AK92" s="184"/>
      <c r="AL92" s="183"/>
      <c r="AM92" s="183"/>
      <c r="AN92" s="183"/>
      <c r="AO92" s="183"/>
      <c r="AP92" s="183"/>
      <c r="AQ92" s="182"/>
      <c r="AR92" s="184"/>
      <c r="AS92" s="183"/>
      <c r="AT92" s="182"/>
      <c r="AU92" s="791">
        <f t="shared" si="7"/>
        <v>0</v>
      </c>
      <c r="AV92" s="792"/>
      <c r="AW92" s="776">
        <f t="shared" si="8"/>
        <v>0</v>
      </c>
      <c r="AX92" s="777"/>
      <c r="AY92" s="770"/>
      <c r="AZ92" s="771"/>
      <c r="BA92" s="771"/>
      <c r="BB92" s="771"/>
      <c r="BC92" s="771"/>
      <c r="BD92" s="772"/>
    </row>
    <row r="93" spans="2:56" ht="39.950000000000003" customHeight="1" x14ac:dyDescent="0.15">
      <c r="B93" s="185">
        <f t="shared" si="9"/>
        <v>80</v>
      </c>
      <c r="C93" s="763"/>
      <c r="D93" s="764"/>
      <c r="E93" s="765"/>
      <c r="F93" s="766"/>
      <c r="G93" s="767"/>
      <c r="H93" s="768"/>
      <c r="I93" s="768"/>
      <c r="J93" s="768"/>
      <c r="K93" s="769"/>
      <c r="L93" s="773"/>
      <c r="M93" s="774"/>
      <c r="N93" s="774"/>
      <c r="O93" s="775"/>
      <c r="P93" s="184"/>
      <c r="Q93" s="183"/>
      <c r="R93" s="183"/>
      <c r="S93" s="183"/>
      <c r="T93" s="183"/>
      <c r="U93" s="183"/>
      <c r="V93" s="182"/>
      <c r="W93" s="184"/>
      <c r="X93" s="183"/>
      <c r="Y93" s="183"/>
      <c r="Z93" s="183"/>
      <c r="AA93" s="183"/>
      <c r="AB93" s="183"/>
      <c r="AC93" s="182"/>
      <c r="AD93" s="184"/>
      <c r="AE93" s="183"/>
      <c r="AF93" s="183"/>
      <c r="AG93" s="183"/>
      <c r="AH93" s="183"/>
      <c r="AI93" s="183"/>
      <c r="AJ93" s="182"/>
      <c r="AK93" s="184"/>
      <c r="AL93" s="183"/>
      <c r="AM93" s="183"/>
      <c r="AN93" s="183"/>
      <c r="AO93" s="183"/>
      <c r="AP93" s="183"/>
      <c r="AQ93" s="182"/>
      <c r="AR93" s="184"/>
      <c r="AS93" s="183"/>
      <c r="AT93" s="182"/>
      <c r="AU93" s="791">
        <f t="shared" si="7"/>
        <v>0</v>
      </c>
      <c r="AV93" s="792"/>
      <c r="AW93" s="776">
        <f t="shared" si="8"/>
        <v>0</v>
      </c>
      <c r="AX93" s="777"/>
      <c r="AY93" s="770"/>
      <c r="AZ93" s="771"/>
      <c r="BA93" s="771"/>
      <c r="BB93" s="771"/>
      <c r="BC93" s="771"/>
      <c r="BD93" s="772"/>
    </row>
    <row r="94" spans="2:56" ht="39.950000000000003" customHeight="1" x14ac:dyDescent="0.15">
      <c r="B94" s="185">
        <f t="shared" si="9"/>
        <v>81</v>
      </c>
      <c r="C94" s="763"/>
      <c r="D94" s="764"/>
      <c r="E94" s="765"/>
      <c r="F94" s="766"/>
      <c r="G94" s="767"/>
      <c r="H94" s="768"/>
      <c r="I94" s="768"/>
      <c r="J94" s="768"/>
      <c r="K94" s="769"/>
      <c r="L94" s="773"/>
      <c r="M94" s="774"/>
      <c r="N94" s="774"/>
      <c r="O94" s="775"/>
      <c r="P94" s="184"/>
      <c r="Q94" s="183"/>
      <c r="R94" s="183"/>
      <c r="S94" s="183"/>
      <c r="T94" s="183"/>
      <c r="U94" s="183"/>
      <c r="V94" s="182"/>
      <c r="W94" s="184"/>
      <c r="X94" s="183"/>
      <c r="Y94" s="183"/>
      <c r="Z94" s="183"/>
      <c r="AA94" s="183"/>
      <c r="AB94" s="183"/>
      <c r="AC94" s="182"/>
      <c r="AD94" s="184"/>
      <c r="AE94" s="183"/>
      <c r="AF94" s="183"/>
      <c r="AG94" s="183"/>
      <c r="AH94" s="183"/>
      <c r="AI94" s="183"/>
      <c r="AJ94" s="182"/>
      <c r="AK94" s="184"/>
      <c r="AL94" s="183"/>
      <c r="AM94" s="183"/>
      <c r="AN94" s="183"/>
      <c r="AO94" s="183"/>
      <c r="AP94" s="183"/>
      <c r="AQ94" s="182"/>
      <c r="AR94" s="184"/>
      <c r="AS94" s="183"/>
      <c r="AT94" s="182"/>
      <c r="AU94" s="791">
        <f t="shared" si="7"/>
        <v>0</v>
      </c>
      <c r="AV94" s="792"/>
      <c r="AW94" s="776">
        <f t="shared" si="8"/>
        <v>0</v>
      </c>
      <c r="AX94" s="777"/>
      <c r="AY94" s="770"/>
      <c r="AZ94" s="771"/>
      <c r="BA94" s="771"/>
      <c r="BB94" s="771"/>
      <c r="BC94" s="771"/>
      <c r="BD94" s="772"/>
    </row>
    <row r="95" spans="2:56" ht="39.950000000000003" customHeight="1" x14ac:dyDescent="0.15">
      <c r="B95" s="185">
        <f t="shared" si="9"/>
        <v>82</v>
      </c>
      <c r="C95" s="763"/>
      <c r="D95" s="764"/>
      <c r="E95" s="765"/>
      <c r="F95" s="766"/>
      <c r="G95" s="767"/>
      <c r="H95" s="768"/>
      <c r="I95" s="768"/>
      <c r="J95" s="768"/>
      <c r="K95" s="769"/>
      <c r="L95" s="773"/>
      <c r="M95" s="774"/>
      <c r="N95" s="774"/>
      <c r="O95" s="775"/>
      <c r="P95" s="184"/>
      <c r="Q95" s="183"/>
      <c r="R95" s="183"/>
      <c r="S95" s="183"/>
      <c r="T95" s="183"/>
      <c r="U95" s="183"/>
      <c r="V95" s="182"/>
      <c r="W95" s="184"/>
      <c r="X95" s="183"/>
      <c r="Y95" s="183"/>
      <c r="Z95" s="183"/>
      <c r="AA95" s="183"/>
      <c r="AB95" s="183"/>
      <c r="AC95" s="182"/>
      <c r="AD95" s="184"/>
      <c r="AE95" s="183"/>
      <c r="AF95" s="183"/>
      <c r="AG95" s="183"/>
      <c r="AH95" s="183"/>
      <c r="AI95" s="183"/>
      <c r="AJ95" s="182"/>
      <c r="AK95" s="184"/>
      <c r="AL95" s="183"/>
      <c r="AM95" s="183"/>
      <c r="AN95" s="183"/>
      <c r="AO95" s="183"/>
      <c r="AP95" s="183"/>
      <c r="AQ95" s="182"/>
      <c r="AR95" s="184"/>
      <c r="AS95" s="183"/>
      <c r="AT95" s="182"/>
      <c r="AU95" s="791">
        <f t="shared" si="7"/>
        <v>0</v>
      </c>
      <c r="AV95" s="792"/>
      <c r="AW95" s="776">
        <f t="shared" si="8"/>
        <v>0</v>
      </c>
      <c r="AX95" s="777"/>
      <c r="AY95" s="770"/>
      <c r="AZ95" s="771"/>
      <c r="BA95" s="771"/>
      <c r="BB95" s="771"/>
      <c r="BC95" s="771"/>
      <c r="BD95" s="772"/>
    </row>
    <row r="96" spans="2:56" ht="39.950000000000003" customHeight="1" x14ac:dyDescent="0.15">
      <c r="B96" s="185">
        <f t="shared" si="9"/>
        <v>83</v>
      </c>
      <c r="C96" s="763"/>
      <c r="D96" s="764"/>
      <c r="E96" s="765"/>
      <c r="F96" s="766"/>
      <c r="G96" s="767"/>
      <c r="H96" s="768"/>
      <c r="I96" s="768"/>
      <c r="J96" s="768"/>
      <c r="K96" s="769"/>
      <c r="L96" s="773"/>
      <c r="M96" s="774"/>
      <c r="N96" s="774"/>
      <c r="O96" s="775"/>
      <c r="P96" s="184"/>
      <c r="Q96" s="183"/>
      <c r="R96" s="183"/>
      <c r="S96" s="183"/>
      <c r="T96" s="183"/>
      <c r="U96" s="183"/>
      <c r="V96" s="182"/>
      <c r="W96" s="184"/>
      <c r="X96" s="183"/>
      <c r="Y96" s="183"/>
      <c r="Z96" s="183"/>
      <c r="AA96" s="183"/>
      <c r="AB96" s="183"/>
      <c r="AC96" s="182"/>
      <c r="AD96" s="184"/>
      <c r="AE96" s="183"/>
      <c r="AF96" s="183"/>
      <c r="AG96" s="183"/>
      <c r="AH96" s="183"/>
      <c r="AI96" s="183"/>
      <c r="AJ96" s="182"/>
      <c r="AK96" s="184"/>
      <c r="AL96" s="183"/>
      <c r="AM96" s="183"/>
      <c r="AN96" s="183"/>
      <c r="AO96" s="183"/>
      <c r="AP96" s="183"/>
      <c r="AQ96" s="182"/>
      <c r="AR96" s="184"/>
      <c r="AS96" s="183"/>
      <c r="AT96" s="182"/>
      <c r="AU96" s="791">
        <f t="shared" si="7"/>
        <v>0</v>
      </c>
      <c r="AV96" s="792"/>
      <c r="AW96" s="776">
        <f t="shared" si="8"/>
        <v>0</v>
      </c>
      <c r="AX96" s="777"/>
      <c r="AY96" s="770"/>
      <c r="AZ96" s="771"/>
      <c r="BA96" s="771"/>
      <c r="BB96" s="771"/>
      <c r="BC96" s="771"/>
      <c r="BD96" s="772"/>
    </row>
    <row r="97" spans="2:56" ht="39.950000000000003" customHeight="1" x14ac:dyDescent="0.15">
      <c r="B97" s="185">
        <f t="shared" si="9"/>
        <v>84</v>
      </c>
      <c r="C97" s="763"/>
      <c r="D97" s="764"/>
      <c r="E97" s="765"/>
      <c r="F97" s="766"/>
      <c r="G97" s="767"/>
      <c r="H97" s="768"/>
      <c r="I97" s="768"/>
      <c r="J97" s="768"/>
      <c r="K97" s="769"/>
      <c r="L97" s="773"/>
      <c r="M97" s="774"/>
      <c r="N97" s="774"/>
      <c r="O97" s="775"/>
      <c r="P97" s="228"/>
      <c r="Q97" s="227"/>
      <c r="R97" s="227"/>
      <c r="S97" s="227"/>
      <c r="T97" s="227"/>
      <c r="U97" s="227"/>
      <c r="V97" s="226"/>
      <c r="W97" s="228"/>
      <c r="X97" s="227"/>
      <c r="Y97" s="227"/>
      <c r="Z97" s="227"/>
      <c r="AA97" s="227"/>
      <c r="AB97" s="227"/>
      <c r="AC97" s="226"/>
      <c r="AD97" s="228"/>
      <c r="AE97" s="227"/>
      <c r="AF97" s="227"/>
      <c r="AG97" s="227"/>
      <c r="AH97" s="227"/>
      <c r="AI97" s="227"/>
      <c r="AJ97" s="226"/>
      <c r="AK97" s="228"/>
      <c r="AL97" s="227"/>
      <c r="AM97" s="227"/>
      <c r="AN97" s="227"/>
      <c r="AO97" s="227"/>
      <c r="AP97" s="227"/>
      <c r="AQ97" s="226"/>
      <c r="AR97" s="228"/>
      <c r="AS97" s="227"/>
      <c r="AT97" s="226"/>
      <c r="AU97" s="791">
        <f t="shared" si="7"/>
        <v>0</v>
      </c>
      <c r="AV97" s="792"/>
      <c r="AW97" s="776">
        <f t="shared" si="8"/>
        <v>0</v>
      </c>
      <c r="AX97" s="777"/>
      <c r="AY97" s="770"/>
      <c r="AZ97" s="771"/>
      <c r="BA97" s="771"/>
      <c r="BB97" s="771"/>
      <c r="BC97" s="771"/>
      <c r="BD97" s="772"/>
    </row>
    <row r="98" spans="2:56" ht="39.950000000000003" customHeight="1" x14ac:dyDescent="0.15">
      <c r="B98" s="185">
        <f t="shared" si="9"/>
        <v>85</v>
      </c>
      <c r="C98" s="763"/>
      <c r="D98" s="764"/>
      <c r="E98" s="765"/>
      <c r="F98" s="766"/>
      <c r="G98" s="767"/>
      <c r="H98" s="768"/>
      <c r="I98" s="768"/>
      <c r="J98" s="768"/>
      <c r="K98" s="769"/>
      <c r="L98" s="773"/>
      <c r="M98" s="774"/>
      <c r="N98" s="774"/>
      <c r="O98" s="775"/>
      <c r="P98" s="184"/>
      <c r="Q98" s="183"/>
      <c r="R98" s="183"/>
      <c r="S98" s="183"/>
      <c r="T98" s="183"/>
      <c r="U98" s="183"/>
      <c r="V98" s="182"/>
      <c r="W98" s="184"/>
      <c r="X98" s="183"/>
      <c r="Y98" s="183"/>
      <c r="Z98" s="183"/>
      <c r="AA98" s="183"/>
      <c r="AB98" s="183"/>
      <c r="AC98" s="182"/>
      <c r="AD98" s="184"/>
      <c r="AE98" s="183"/>
      <c r="AF98" s="183"/>
      <c r="AG98" s="183"/>
      <c r="AH98" s="183"/>
      <c r="AI98" s="183"/>
      <c r="AJ98" s="182"/>
      <c r="AK98" s="184"/>
      <c r="AL98" s="183"/>
      <c r="AM98" s="183"/>
      <c r="AN98" s="183"/>
      <c r="AO98" s="183"/>
      <c r="AP98" s="183"/>
      <c r="AQ98" s="182"/>
      <c r="AR98" s="184"/>
      <c r="AS98" s="183"/>
      <c r="AT98" s="182"/>
      <c r="AU98" s="791">
        <f t="shared" si="7"/>
        <v>0</v>
      </c>
      <c r="AV98" s="792"/>
      <c r="AW98" s="776">
        <f t="shared" si="8"/>
        <v>0</v>
      </c>
      <c r="AX98" s="777"/>
      <c r="AY98" s="770"/>
      <c r="AZ98" s="771"/>
      <c r="BA98" s="771"/>
      <c r="BB98" s="771"/>
      <c r="BC98" s="771"/>
      <c r="BD98" s="772"/>
    </row>
    <row r="99" spans="2:56" ht="39.950000000000003" customHeight="1" x14ac:dyDescent="0.15">
      <c r="B99" s="185">
        <f t="shared" si="9"/>
        <v>86</v>
      </c>
      <c r="C99" s="763"/>
      <c r="D99" s="764"/>
      <c r="E99" s="765"/>
      <c r="F99" s="766"/>
      <c r="G99" s="767"/>
      <c r="H99" s="768"/>
      <c r="I99" s="768"/>
      <c r="J99" s="768"/>
      <c r="K99" s="769"/>
      <c r="L99" s="773"/>
      <c r="M99" s="774"/>
      <c r="N99" s="774"/>
      <c r="O99" s="775"/>
      <c r="P99" s="184"/>
      <c r="Q99" s="183"/>
      <c r="R99" s="183"/>
      <c r="S99" s="183"/>
      <c r="T99" s="183"/>
      <c r="U99" s="183"/>
      <c r="V99" s="182"/>
      <c r="W99" s="184"/>
      <c r="X99" s="183"/>
      <c r="Y99" s="183"/>
      <c r="Z99" s="183"/>
      <c r="AA99" s="183"/>
      <c r="AB99" s="183"/>
      <c r="AC99" s="182"/>
      <c r="AD99" s="184"/>
      <c r="AE99" s="183"/>
      <c r="AF99" s="183"/>
      <c r="AG99" s="183"/>
      <c r="AH99" s="183"/>
      <c r="AI99" s="183"/>
      <c r="AJ99" s="182"/>
      <c r="AK99" s="184"/>
      <c r="AL99" s="183"/>
      <c r="AM99" s="183"/>
      <c r="AN99" s="183"/>
      <c r="AO99" s="183"/>
      <c r="AP99" s="183"/>
      <c r="AQ99" s="182"/>
      <c r="AR99" s="184"/>
      <c r="AS99" s="183"/>
      <c r="AT99" s="182"/>
      <c r="AU99" s="791">
        <f t="shared" si="7"/>
        <v>0</v>
      </c>
      <c r="AV99" s="792"/>
      <c r="AW99" s="776">
        <f t="shared" si="8"/>
        <v>0</v>
      </c>
      <c r="AX99" s="777"/>
      <c r="AY99" s="770"/>
      <c r="AZ99" s="771"/>
      <c r="BA99" s="771"/>
      <c r="BB99" s="771"/>
      <c r="BC99" s="771"/>
      <c r="BD99" s="772"/>
    </row>
    <row r="100" spans="2:56" ht="39.950000000000003" customHeight="1" x14ac:dyDescent="0.15">
      <c r="B100" s="185">
        <f t="shared" si="9"/>
        <v>87</v>
      </c>
      <c r="C100" s="763"/>
      <c r="D100" s="764"/>
      <c r="E100" s="765"/>
      <c r="F100" s="766"/>
      <c r="G100" s="767"/>
      <c r="H100" s="768"/>
      <c r="I100" s="768"/>
      <c r="J100" s="768"/>
      <c r="K100" s="769"/>
      <c r="L100" s="773"/>
      <c r="M100" s="774"/>
      <c r="N100" s="774"/>
      <c r="O100" s="775"/>
      <c r="P100" s="184"/>
      <c r="Q100" s="183"/>
      <c r="R100" s="183"/>
      <c r="S100" s="183"/>
      <c r="T100" s="183"/>
      <c r="U100" s="183"/>
      <c r="V100" s="182"/>
      <c r="W100" s="184"/>
      <c r="X100" s="183"/>
      <c r="Y100" s="183"/>
      <c r="Z100" s="183"/>
      <c r="AA100" s="183"/>
      <c r="AB100" s="183"/>
      <c r="AC100" s="182"/>
      <c r="AD100" s="184"/>
      <c r="AE100" s="183"/>
      <c r="AF100" s="183"/>
      <c r="AG100" s="183"/>
      <c r="AH100" s="183"/>
      <c r="AI100" s="183"/>
      <c r="AJ100" s="182"/>
      <c r="AK100" s="184"/>
      <c r="AL100" s="183"/>
      <c r="AM100" s="183"/>
      <c r="AN100" s="183"/>
      <c r="AO100" s="183"/>
      <c r="AP100" s="183"/>
      <c r="AQ100" s="182"/>
      <c r="AR100" s="184"/>
      <c r="AS100" s="183"/>
      <c r="AT100" s="182"/>
      <c r="AU100" s="791">
        <f t="shared" si="7"/>
        <v>0</v>
      </c>
      <c r="AV100" s="792"/>
      <c r="AW100" s="776">
        <f t="shared" si="8"/>
        <v>0</v>
      </c>
      <c r="AX100" s="777"/>
      <c r="AY100" s="770"/>
      <c r="AZ100" s="771"/>
      <c r="BA100" s="771"/>
      <c r="BB100" s="771"/>
      <c r="BC100" s="771"/>
      <c r="BD100" s="772"/>
    </row>
    <row r="101" spans="2:56" ht="39.950000000000003" customHeight="1" x14ac:dyDescent="0.15">
      <c r="B101" s="185">
        <f t="shared" si="9"/>
        <v>88</v>
      </c>
      <c r="C101" s="763"/>
      <c r="D101" s="764"/>
      <c r="E101" s="765"/>
      <c r="F101" s="766"/>
      <c r="G101" s="767"/>
      <c r="H101" s="768"/>
      <c r="I101" s="768"/>
      <c r="J101" s="768"/>
      <c r="K101" s="769"/>
      <c r="L101" s="773"/>
      <c r="M101" s="774"/>
      <c r="N101" s="774"/>
      <c r="O101" s="775"/>
      <c r="P101" s="184"/>
      <c r="Q101" s="183"/>
      <c r="R101" s="183"/>
      <c r="S101" s="183"/>
      <c r="T101" s="183"/>
      <c r="U101" s="183"/>
      <c r="V101" s="182"/>
      <c r="W101" s="184"/>
      <c r="X101" s="183"/>
      <c r="Y101" s="183"/>
      <c r="Z101" s="183"/>
      <c r="AA101" s="183"/>
      <c r="AB101" s="183"/>
      <c r="AC101" s="182"/>
      <c r="AD101" s="184"/>
      <c r="AE101" s="183"/>
      <c r="AF101" s="183"/>
      <c r="AG101" s="183"/>
      <c r="AH101" s="183"/>
      <c r="AI101" s="183"/>
      <c r="AJ101" s="182"/>
      <c r="AK101" s="184"/>
      <c r="AL101" s="183"/>
      <c r="AM101" s="183"/>
      <c r="AN101" s="183"/>
      <c r="AO101" s="183"/>
      <c r="AP101" s="183"/>
      <c r="AQ101" s="182"/>
      <c r="AR101" s="184"/>
      <c r="AS101" s="183"/>
      <c r="AT101" s="182"/>
      <c r="AU101" s="791">
        <f t="shared" si="7"/>
        <v>0</v>
      </c>
      <c r="AV101" s="792"/>
      <c r="AW101" s="776">
        <f t="shared" si="8"/>
        <v>0</v>
      </c>
      <c r="AX101" s="777"/>
      <c r="AY101" s="770"/>
      <c r="AZ101" s="771"/>
      <c r="BA101" s="771"/>
      <c r="BB101" s="771"/>
      <c r="BC101" s="771"/>
      <c r="BD101" s="772"/>
    </row>
    <row r="102" spans="2:56" ht="39.950000000000003" customHeight="1" x14ac:dyDescent="0.15">
      <c r="B102" s="185">
        <f t="shared" si="9"/>
        <v>89</v>
      </c>
      <c r="C102" s="763"/>
      <c r="D102" s="764"/>
      <c r="E102" s="765"/>
      <c r="F102" s="766"/>
      <c r="G102" s="767"/>
      <c r="H102" s="768"/>
      <c r="I102" s="768"/>
      <c r="J102" s="768"/>
      <c r="K102" s="769"/>
      <c r="L102" s="773"/>
      <c r="M102" s="774"/>
      <c r="N102" s="774"/>
      <c r="O102" s="775"/>
      <c r="P102" s="184"/>
      <c r="Q102" s="183"/>
      <c r="R102" s="183"/>
      <c r="S102" s="183"/>
      <c r="T102" s="183"/>
      <c r="U102" s="183"/>
      <c r="V102" s="182"/>
      <c r="W102" s="184"/>
      <c r="X102" s="183"/>
      <c r="Y102" s="183"/>
      <c r="Z102" s="183"/>
      <c r="AA102" s="183"/>
      <c r="AB102" s="183"/>
      <c r="AC102" s="182"/>
      <c r="AD102" s="184"/>
      <c r="AE102" s="183"/>
      <c r="AF102" s="183"/>
      <c r="AG102" s="183"/>
      <c r="AH102" s="183"/>
      <c r="AI102" s="183"/>
      <c r="AJ102" s="182"/>
      <c r="AK102" s="184"/>
      <c r="AL102" s="183"/>
      <c r="AM102" s="183"/>
      <c r="AN102" s="183"/>
      <c r="AO102" s="183"/>
      <c r="AP102" s="183"/>
      <c r="AQ102" s="182"/>
      <c r="AR102" s="184"/>
      <c r="AS102" s="183"/>
      <c r="AT102" s="182"/>
      <c r="AU102" s="791">
        <f t="shared" si="7"/>
        <v>0</v>
      </c>
      <c r="AV102" s="792"/>
      <c r="AW102" s="776">
        <f t="shared" si="8"/>
        <v>0</v>
      </c>
      <c r="AX102" s="777"/>
      <c r="AY102" s="770"/>
      <c r="AZ102" s="771"/>
      <c r="BA102" s="771"/>
      <c r="BB102" s="771"/>
      <c r="BC102" s="771"/>
      <c r="BD102" s="772"/>
    </row>
    <row r="103" spans="2:56" ht="39.950000000000003" customHeight="1" x14ac:dyDescent="0.15">
      <c r="B103" s="185">
        <f t="shared" si="9"/>
        <v>90</v>
      </c>
      <c r="C103" s="763"/>
      <c r="D103" s="764"/>
      <c r="E103" s="765"/>
      <c r="F103" s="766"/>
      <c r="G103" s="767"/>
      <c r="H103" s="768"/>
      <c r="I103" s="768"/>
      <c r="J103" s="768"/>
      <c r="K103" s="769"/>
      <c r="L103" s="773"/>
      <c r="M103" s="774"/>
      <c r="N103" s="774"/>
      <c r="O103" s="775"/>
      <c r="P103" s="184"/>
      <c r="Q103" s="183"/>
      <c r="R103" s="183"/>
      <c r="S103" s="183"/>
      <c r="T103" s="183"/>
      <c r="U103" s="183"/>
      <c r="V103" s="182"/>
      <c r="W103" s="184"/>
      <c r="X103" s="183"/>
      <c r="Y103" s="183"/>
      <c r="Z103" s="183"/>
      <c r="AA103" s="183"/>
      <c r="AB103" s="183"/>
      <c r="AC103" s="182"/>
      <c r="AD103" s="184"/>
      <c r="AE103" s="183"/>
      <c r="AF103" s="183"/>
      <c r="AG103" s="183"/>
      <c r="AH103" s="183"/>
      <c r="AI103" s="183"/>
      <c r="AJ103" s="182"/>
      <c r="AK103" s="184"/>
      <c r="AL103" s="183"/>
      <c r="AM103" s="183"/>
      <c r="AN103" s="183"/>
      <c r="AO103" s="183"/>
      <c r="AP103" s="183"/>
      <c r="AQ103" s="182"/>
      <c r="AR103" s="184"/>
      <c r="AS103" s="183"/>
      <c r="AT103" s="182"/>
      <c r="AU103" s="791">
        <f t="shared" si="7"/>
        <v>0</v>
      </c>
      <c r="AV103" s="792"/>
      <c r="AW103" s="776">
        <f t="shared" si="8"/>
        <v>0</v>
      </c>
      <c r="AX103" s="777"/>
      <c r="AY103" s="770"/>
      <c r="AZ103" s="771"/>
      <c r="BA103" s="771"/>
      <c r="BB103" s="771"/>
      <c r="BC103" s="771"/>
      <c r="BD103" s="772"/>
    </row>
    <row r="104" spans="2:56" ht="39.950000000000003" customHeight="1" x14ac:dyDescent="0.15">
      <c r="B104" s="185">
        <f t="shared" si="9"/>
        <v>91</v>
      </c>
      <c r="C104" s="763"/>
      <c r="D104" s="764"/>
      <c r="E104" s="765"/>
      <c r="F104" s="766"/>
      <c r="G104" s="767"/>
      <c r="H104" s="768"/>
      <c r="I104" s="768"/>
      <c r="J104" s="768"/>
      <c r="K104" s="769"/>
      <c r="L104" s="773"/>
      <c r="M104" s="774"/>
      <c r="N104" s="774"/>
      <c r="O104" s="775"/>
      <c r="P104" s="184"/>
      <c r="Q104" s="183"/>
      <c r="R104" s="183"/>
      <c r="S104" s="183"/>
      <c r="T104" s="183"/>
      <c r="U104" s="183"/>
      <c r="V104" s="182"/>
      <c r="W104" s="184"/>
      <c r="X104" s="183"/>
      <c r="Y104" s="183"/>
      <c r="Z104" s="183"/>
      <c r="AA104" s="183"/>
      <c r="AB104" s="183"/>
      <c r="AC104" s="182"/>
      <c r="AD104" s="184"/>
      <c r="AE104" s="183"/>
      <c r="AF104" s="183"/>
      <c r="AG104" s="183"/>
      <c r="AH104" s="183"/>
      <c r="AI104" s="183"/>
      <c r="AJ104" s="182"/>
      <c r="AK104" s="184"/>
      <c r="AL104" s="183"/>
      <c r="AM104" s="183"/>
      <c r="AN104" s="183"/>
      <c r="AO104" s="183"/>
      <c r="AP104" s="183"/>
      <c r="AQ104" s="182"/>
      <c r="AR104" s="184"/>
      <c r="AS104" s="183"/>
      <c r="AT104" s="182"/>
      <c r="AU104" s="791">
        <f t="shared" si="7"/>
        <v>0</v>
      </c>
      <c r="AV104" s="792"/>
      <c r="AW104" s="776">
        <f t="shared" si="8"/>
        <v>0</v>
      </c>
      <c r="AX104" s="777"/>
      <c r="AY104" s="770"/>
      <c r="AZ104" s="771"/>
      <c r="BA104" s="771"/>
      <c r="BB104" s="771"/>
      <c r="BC104" s="771"/>
      <c r="BD104" s="772"/>
    </row>
    <row r="105" spans="2:56" ht="39.950000000000003" customHeight="1" x14ac:dyDescent="0.15">
      <c r="B105" s="185">
        <f t="shared" si="9"/>
        <v>92</v>
      </c>
      <c r="C105" s="763"/>
      <c r="D105" s="764"/>
      <c r="E105" s="765"/>
      <c r="F105" s="766"/>
      <c r="G105" s="767"/>
      <c r="H105" s="768"/>
      <c r="I105" s="768"/>
      <c r="J105" s="768"/>
      <c r="K105" s="769"/>
      <c r="L105" s="773"/>
      <c r="M105" s="774"/>
      <c r="N105" s="774"/>
      <c r="O105" s="775"/>
      <c r="P105" s="184"/>
      <c r="Q105" s="183"/>
      <c r="R105" s="183"/>
      <c r="S105" s="183"/>
      <c r="T105" s="183"/>
      <c r="U105" s="183"/>
      <c r="V105" s="182"/>
      <c r="W105" s="184"/>
      <c r="X105" s="183"/>
      <c r="Y105" s="183"/>
      <c r="Z105" s="183"/>
      <c r="AA105" s="183"/>
      <c r="AB105" s="183"/>
      <c r="AC105" s="182"/>
      <c r="AD105" s="184"/>
      <c r="AE105" s="183"/>
      <c r="AF105" s="183"/>
      <c r="AG105" s="183"/>
      <c r="AH105" s="183"/>
      <c r="AI105" s="183"/>
      <c r="AJ105" s="182"/>
      <c r="AK105" s="184"/>
      <c r="AL105" s="183"/>
      <c r="AM105" s="183"/>
      <c r="AN105" s="183"/>
      <c r="AO105" s="183"/>
      <c r="AP105" s="183"/>
      <c r="AQ105" s="182"/>
      <c r="AR105" s="184"/>
      <c r="AS105" s="183"/>
      <c r="AT105" s="182"/>
      <c r="AU105" s="791">
        <f t="shared" si="7"/>
        <v>0</v>
      </c>
      <c r="AV105" s="792"/>
      <c r="AW105" s="776">
        <f t="shared" si="8"/>
        <v>0</v>
      </c>
      <c r="AX105" s="777"/>
      <c r="AY105" s="770"/>
      <c r="AZ105" s="771"/>
      <c r="BA105" s="771"/>
      <c r="BB105" s="771"/>
      <c r="BC105" s="771"/>
      <c r="BD105" s="772"/>
    </row>
    <row r="106" spans="2:56" ht="39.950000000000003" customHeight="1" x14ac:dyDescent="0.15">
      <c r="B106" s="185">
        <f t="shared" si="9"/>
        <v>93</v>
      </c>
      <c r="C106" s="763"/>
      <c r="D106" s="764"/>
      <c r="E106" s="765"/>
      <c r="F106" s="766"/>
      <c r="G106" s="767"/>
      <c r="H106" s="768"/>
      <c r="I106" s="768"/>
      <c r="J106" s="768"/>
      <c r="K106" s="769"/>
      <c r="L106" s="773"/>
      <c r="M106" s="774"/>
      <c r="N106" s="774"/>
      <c r="O106" s="775"/>
      <c r="P106" s="184"/>
      <c r="Q106" s="183"/>
      <c r="R106" s="183"/>
      <c r="S106" s="183"/>
      <c r="T106" s="183"/>
      <c r="U106" s="183"/>
      <c r="V106" s="182"/>
      <c r="W106" s="184"/>
      <c r="X106" s="183"/>
      <c r="Y106" s="183"/>
      <c r="Z106" s="183"/>
      <c r="AA106" s="183"/>
      <c r="AB106" s="183"/>
      <c r="AC106" s="182"/>
      <c r="AD106" s="184"/>
      <c r="AE106" s="183"/>
      <c r="AF106" s="183"/>
      <c r="AG106" s="183"/>
      <c r="AH106" s="183"/>
      <c r="AI106" s="183"/>
      <c r="AJ106" s="182"/>
      <c r="AK106" s="184"/>
      <c r="AL106" s="183"/>
      <c r="AM106" s="183"/>
      <c r="AN106" s="183"/>
      <c r="AO106" s="183"/>
      <c r="AP106" s="183"/>
      <c r="AQ106" s="182"/>
      <c r="AR106" s="184"/>
      <c r="AS106" s="183"/>
      <c r="AT106" s="182"/>
      <c r="AU106" s="791">
        <f t="shared" si="7"/>
        <v>0</v>
      </c>
      <c r="AV106" s="792"/>
      <c r="AW106" s="776">
        <f t="shared" si="8"/>
        <v>0</v>
      </c>
      <c r="AX106" s="777"/>
      <c r="AY106" s="770"/>
      <c r="AZ106" s="771"/>
      <c r="BA106" s="771"/>
      <c r="BB106" s="771"/>
      <c r="BC106" s="771"/>
      <c r="BD106" s="772"/>
    </row>
    <row r="107" spans="2:56" ht="39.950000000000003" customHeight="1" x14ac:dyDescent="0.15">
      <c r="B107" s="185">
        <f t="shared" si="9"/>
        <v>94</v>
      </c>
      <c r="C107" s="763"/>
      <c r="D107" s="764"/>
      <c r="E107" s="765"/>
      <c r="F107" s="766"/>
      <c r="G107" s="767"/>
      <c r="H107" s="768"/>
      <c r="I107" s="768"/>
      <c r="J107" s="768"/>
      <c r="K107" s="769"/>
      <c r="L107" s="773"/>
      <c r="M107" s="774"/>
      <c r="N107" s="774"/>
      <c r="O107" s="775"/>
      <c r="P107" s="184"/>
      <c r="Q107" s="183"/>
      <c r="R107" s="183"/>
      <c r="S107" s="183"/>
      <c r="T107" s="183"/>
      <c r="U107" s="183"/>
      <c r="V107" s="182"/>
      <c r="W107" s="184"/>
      <c r="X107" s="183"/>
      <c r="Y107" s="183"/>
      <c r="Z107" s="183"/>
      <c r="AA107" s="183"/>
      <c r="AB107" s="183"/>
      <c r="AC107" s="182"/>
      <c r="AD107" s="184"/>
      <c r="AE107" s="183"/>
      <c r="AF107" s="183"/>
      <c r="AG107" s="183"/>
      <c r="AH107" s="183"/>
      <c r="AI107" s="183"/>
      <c r="AJ107" s="182"/>
      <c r="AK107" s="184"/>
      <c r="AL107" s="183"/>
      <c r="AM107" s="183"/>
      <c r="AN107" s="183"/>
      <c r="AO107" s="183"/>
      <c r="AP107" s="183"/>
      <c r="AQ107" s="182"/>
      <c r="AR107" s="184"/>
      <c r="AS107" s="183"/>
      <c r="AT107" s="182"/>
      <c r="AU107" s="791">
        <f t="shared" si="7"/>
        <v>0</v>
      </c>
      <c r="AV107" s="792"/>
      <c r="AW107" s="776">
        <f t="shared" si="8"/>
        <v>0</v>
      </c>
      <c r="AX107" s="777"/>
      <c r="AY107" s="770"/>
      <c r="AZ107" s="771"/>
      <c r="BA107" s="771"/>
      <c r="BB107" s="771"/>
      <c r="BC107" s="771"/>
      <c r="BD107" s="772"/>
    </row>
    <row r="108" spans="2:56" ht="39.950000000000003" customHeight="1" x14ac:dyDescent="0.15">
      <c r="B108" s="185">
        <f t="shared" si="9"/>
        <v>95</v>
      </c>
      <c r="C108" s="763"/>
      <c r="D108" s="764"/>
      <c r="E108" s="765"/>
      <c r="F108" s="766"/>
      <c r="G108" s="767"/>
      <c r="H108" s="768"/>
      <c r="I108" s="768"/>
      <c r="J108" s="768"/>
      <c r="K108" s="769"/>
      <c r="L108" s="773"/>
      <c r="M108" s="774"/>
      <c r="N108" s="774"/>
      <c r="O108" s="775"/>
      <c r="P108" s="184"/>
      <c r="Q108" s="183"/>
      <c r="R108" s="183"/>
      <c r="S108" s="183"/>
      <c r="T108" s="183"/>
      <c r="U108" s="183"/>
      <c r="V108" s="182"/>
      <c r="W108" s="184"/>
      <c r="X108" s="183"/>
      <c r="Y108" s="183"/>
      <c r="Z108" s="183"/>
      <c r="AA108" s="183"/>
      <c r="AB108" s="183"/>
      <c r="AC108" s="182"/>
      <c r="AD108" s="184"/>
      <c r="AE108" s="183"/>
      <c r="AF108" s="183"/>
      <c r="AG108" s="183"/>
      <c r="AH108" s="183"/>
      <c r="AI108" s="183"/>
      <c r="AJ108" s="182"/>
      <c r="AK108" s="184"/>
      <c r="AL108" s="183"/>
      <c r="AM108" s="183"/>
      <c r="AN108" s="183"/>
      <c r="AO108" s="183"/>
      <c r="AP108" s="183"/>
      <c r="AQ108" s="182"/>
      <c r="AR108" s="184"/>
      <c r="AS108" s="183"/>
      <c r="AT108" s="182"/>
      <c r="AU108" s="791">
        <f t="shared" si="7"/>
        <v>0</v>
      </c>
      <c r="AV108" s="792"/>
      <c r="AW108" s="776">
        <f t="shared" si="8"/>
        <v>0</v>
      </c>
      <c r="AX108" s="777"/>
      <c r="AY108" s="770"/>
      <c r="AZ108" s="771"/>
      <c r="BA108" s="771"/>
      <c r="BB108" s="771"/>
      <c r="BC108" s="771"/>
      <c r="BD108" s="772"/>
    </row>
    <row r="109" spans="2:56" ht="39.950000000000003" customHeight="1" x14ac:dyDescent="0.15">
      <c r="B109" s="185">
        <f t="shared" si="9"/>
        <v>96</v>
      </c>
      <c r="C109" s="763"/>
      <c r="D109" s="764"/>
      <c r="E109" s="765"/>
      <c r="F109" s="766"/>
      <c r="G109" s="767"/>
      <c r="H109" s="768"/>
      <c r="I109" s="768"/>
      <c r="J109" s="768"/>
      <c r="K109" s="769"/>
      <c r="L109" s="773"/>
      <c r="M109" s="774"/>
      <c r="N109" s="774"/>
      <c r="O109" s="775"/>
      <c r="P109" s="184"/>
      <c r="Q109" s="183"/>
      <c r="R109" s="183"/>
      <c r="S109" s="183"/>
      <c r="T109" s="183"/>
      <c r="U109" s="183"/>
      <c r="V109" s="182"/>
      <c r="W109" s="184"/>
      <c r="X109" s="183"/>
      <c r="Y109" s="183"/>
      <c r="Z109" s="183"/>
      <c r="AA109" s="183"/>
      <c r="AB109" s="183"/>
      <c r="AC109" s="182"/>
      <c r="AD109" s="184"/>
      <c r="AE109" s="183"/>
      <c r="AF109" s="183"/>
      <c r="AG109" s="183"/>
      <c r="AH109" s="183"/>
      <c r="AI109" s="183"/>
      <c r="AJ109" s="182"/>
      <c r="AK109" s="184"/>
      <c r="AL109" s="183"/>
      <c r="AM109" s="183"/>
      <c r="AN109" s="183"/>
      <c r="AO109" s="183"/>
      <c r="AP109" s="183"/>
      <c r="AQ109" s="182"/>
      <c r="AR109" s="184"/>
      <c r="AS109" s="183"/>
      <c r="AT109" s="182"/>
      <c r="AU109" s="791">
        <f t="shared" si="7"/>
        <v>0</v>
      </c>
      <c r="AV109" s="792"/>
      <c r="AW109" s="776">
        <f t="shared" si="8"/>
        <v>0</v>
      </c>
      <c r="AX109" s="777"/>
      <c r="AY109" s="770"/>
      <c r="AZ109" s="771"/>
      <c r="BA109" s="771"/>
      <c r="BB109" s="771"/>
      <c r="BC109" s="771"/>
      <c r="BD109" s="772"/>
    </row>
    <row r="110" spans="2:56" ht="39.950000000000003" customHeight="1" x14ac:dyDescent="0.15">
      <c r="B110" s="185">
        <f t="shared" si="9"/>
        <v>97</v>
      </c>
      <c r="C110" s="763"/>
      <c r="D110" s="764"/>
      <c r="E110" s="765"/>
      <c r="F110" s="766"/>
      <c r="G110" s="767"/>
      <c r="H110" s="768"/>
      <c r="I110" s="768"/>
      <c r="J110" s="768"/>
      <c r="K110" s="769"/>
      <c r="L110" s="773"/>
      <c r="M110" s="774"/>
      <c r="N110" s="774"/>
      <c r="O110" s="775"/>
      <c r="P110" s="184"/>
      <c r="Q110" s="183"/>
      <c r="R110" s="183"/>
      <c r="S110" s="183"/>
      <c r="T110" s="183"/>
      <c r="U110" s="183"/>
      <c r="V110" s="182"/>
      <c r="W110" s="184"/>
      <c r="X110" s="183"/>
      <c r="Y110" s="183"/>
      <c r="Z110" s="183"/>
      <c r="AA110" s="183"/>
      <c r="AB110" s="183"/>
      <c r="AC110" s="182"/>
      <c r="AD110" s="184"/>
      <c r="AE110" s="183"/>
      <c r="AF110" s="183"/>
      <c r="AG110" s="183"/>
      <c r="AH110" s="183"/>
      <c r="AI110" s="183"/>
      <c r="AJ110" s="182"/>
      <c r="AK110" s="184"/>
      <c r="AL110" s="183"/>
      <c r="AM110" s="183"/>
      <c r="AN110" s="183"/>
      <c r="AO110" s="183"/>
      <c r="AP110" s="183"/>
      <c r="AQ110" s="182"/>
      <c r="AR110" s="184"/>
      <c r="AS110" s="183"/>
      <c r="AT110" s="182"/>
      <c r="AU110" s="791">
        <f t="shared" ref="AU110:AU113" si="10">IF($AZ$3="４週",SUM(P110:AQ110),IF($AZ$3="暦月",SUM(P110:AT110),""))</f>
        <v>0</v>
      </c>
      <c r="AV110" s="792"/>
      <c r="AW110" s="776">
        <f t="shared" si="8"/>
        <v>0</v>
      </c>
      <c r="AX110" s="777"/>
      <c r="AY110" s="770"/>
      <c r="AZ110" s="771"/>
      <c r="BA110" s="771"/>
      <c r="BB110" s="771"/>
      <c r="BC110" s="771"/>
      <c r="BD110" s="772"/>
    </row>
    <row r="111" spans="2:56" ht="39.950000000000003" customHeight="1" x14ac:dyDescent="0.15">
      <c r="B111" s="185">
        <f t="shared" si="9"/>
        <v>98</v>
      </c>
      <c r="C111" s="763"/>
      <c r="D111" s="764"/>
      <c r="E111" s="765"/>
      <c r="F111" s="766"/>
      <c r="G111" s="767"/>
      <c r="H111" s="768"/>
      <c r="I111" s="768"/>
      <c r="J111" s="768"/>
      <c r="K111" s="769"/>
      <c r="L111" s="773"/>
      <c r="M111" s="774"/>
      <c r="N111" s="774"/>
      <c r="O111" s="775"/>
      <c r="P111" s="184"/>
      <c r="Q111" s="183"/>
      <c r="R111" s="183"/>
      <c r="S111" s="183"/>
      <c r="T111" s="183"/>
      <c r="U111" s="183"/>
      <c r="V111" s="182"/>
      <c r="W111" s="184"/>
      <c r="X111" s="183"/>
      <c r="Y111" s="183"/>
      <c r="Z111" s="183"/>
      <c r="AA111" s="183"/>
      <c r="AB111" s="183"/>
      <c r="AC111" s="182"/>
      <c r="AD111" s="184"/>
      <c r="AE111" s="183"/>
      <c r="AF111" s="183"/>
      <c r="AG111" s="183"/>
      <c r="AH111" s="183"/>
      <c r="AI111" s="183"/>
      <c r="AJ111" s="182"/>
      <c r="AK111" s="184"/>
      <c r="AL111" s="183"/>
      <c r="AM111" s="183"/>
      <c r="AN111" s="183"/>
      <c r="AO111" s="183"/>
      <c r="AP111" s="183"/>
      <c r="AQ111" s="182"/>
      <c r="AR111" s="184"/>
      <c r="AS111" s="183"/>
      <c r="AT111" s="182"/>
      <c r="AU111" s="791">
        <f t="shared" si="10"/>
        <v>0</v>
      </c>
      <c r="AV111" s="792"/>
      <c r="AW111" s="776">
        <f t="shared" si="8"/>
        <v>0</v>
      </c>
      <c r="AX111" s="777"/>
      <c r="AY111" s="770"/>
      <c r="AZ111" s="771"/>
      <c r="BA111" s="771"/>
      <c r="BB111" s="771"/>
      <c r="BC111" s="771"/>
      <c r="BD111" s="772"/>
    </row>
    <row r="112" spans="2:56" ht="39.950000000000003" customHeight="1" x14ac:dyDescent="0.15">
      <c r="B112" s="185">
        <f t="shared" si="9"/>
        <v>99</v>
      </c>
      <c r="C112" s="763"/>
      <c r="D112" s="764"/>
      <c r="E112" s="765"/>
      <c r="F112" s="766"/>
      <c r="G112" s="767"/>
      <c r="H112" s="768"/>
      <c r="I112" s="768"/>
      <c r="J112" s="768"/>
      <c r="K112" s="769"/>
      <c r="L112" s="773"/>
      <c r="M112" s="774"/>
      <c r="N112" s="774"/>
      <c r="O112" s="775"/>
      <c r="P112" s="184"/>
      <c r="Q112" s="183"/>
      <c r="R112" s="183"/>
      <c r="S112" s="183"/>
      <c r="T112" s="183"/>
      <c r="U112" s="183"/>
      <c r="V112" s="182"/>
      <c r="W112" s="184"/>
      <c r="X112" s="183"/>
      <c r="Y112" s="183"/>
      <c r="Z112" s="183"/>
      <c r="AA112" s="183"/>
      <c r="AB112" s="183"/>
      <c r="AC112" s="182"/>
      <c r="AD112" s="184"/>
      <c r="AE112" s="183"/>
      <c r="AF112" s="183"/>
      <c r="AG112" s="183"/>
      <c r="AH112" s="183"/>
      <c r="AI112" s="183"/>
      <c r="AJ112" s="182"/>
      <c r="AK112" s="184"/>
      <c r="AL112" s="183"/>
      <c r="AM112" s="183"/>
      <c r="AN112" s="183"/>
      <c r="AO112" s="183"/>
      <c r="AP112" s="183"/>
      <c r="AQ112" s="182"/>
      <c r="AR112" s="184"/>
      <c r="AS112" s="183"/>
      <c r="AT112" s="182"/>
      <c r="AU112" s="791">
        <f t="shared" si="10"/>
        <v>0</v>
      </c>
      <c r="AV112" s="792"/>
      <c r="AW112" s="776">
        <f t="shared" si="8"/>
        <v>0</v>
      </c>
      <c r="AX112" s="777"/>
      <c r="AY112" s="770"/>
      <c r="AZ112" s="771"/>
      <c r="BA112" s="771"/>
      <c r="BB112" s="771"/>
      <c r="BC112" s="771"/>
      <c r="BD112" s="772"/>
    </row>
    <row r="113" spans="2:56" ht="39.950000000000003" customHeight="1" thickBot="1" x14ac:dyDescent="0.2">
      <c r="B113" s="181">
        <f t="shared" si="9"/>
        <v>100</v>
      </c>
      <c r="C113" s="778"/>
      <c r="D113" s="779"/>
      <c r="E113" s="780"/>
      <c r="F113" s="781"/>
      <c r="G113" s="782"/>
      <c r="H113" s="783"/>
      <c r="I113" s="783"/>
      <c r="J113" s="783"/>
      <c r="K113" s="784"/>
      <c r="L113" s="785"/>
      <c r="M113" s="786"/>
      <c r="N113" s="786"/>
      <c r="O113" s="787"/>
      <c r="P113" s="180"/>
      <c r="Q113" s="179"/>
      <c r="R113" s="179"/>
      <c r="S113" s="179"/>
      <c r="T113" s="179"/>
      <c r="U113" s="179"/>
      <c r="V113" s="178"/>
      <c r="W113" s="180"/>
      <c r="X113" s="179"/>
      <c r="Y113" s="179"/>
      <c r="Z113" s="179"/>
      <c r="AA113" s="179"/>
      <c r="AB113" s="179"/>
      <c r="AC113" s="178"/>
      <c r="AD113" s="180"/>
      <c r="AE113" s="179"/>
      <c r="AF113" s="179"/>
      <c r="AG113" s="179"/>
      <c r="AH113" s="179"/>
      <c r="AI113" s="179"/>
      <c r="AJ113" s="178"/>
      <c r="AK113" s="180"/>
      <c r="AL113" s="179"/>
      <c r="AM113" s="179"/>
      <c r="AN113" s="179"/>
      <c r="AO113" s="179"/>
      <c r="AP113" s="179"/>
      <c r="AQ113" s="178"/>
      <c r="AR113" s="180"/>
      <c r="AS113" s="179"/>
      <c r="AT113" s="178"/>
      <c r="AU113" s="793">
        <f t="shared" si="10"/>
        <v>0</v>
      </c>
      <c r="AV113" s="794"/>
      <c r="AW113" s="795">
        <f t="shared" si="8"/>
        <v>0</v>
      </c>
      <c r="AX113" s="796"/>
      <c r="AY113" s="788"/>
      <c r="AZ113" s="789"/>
      <c r="BA113" s="789"/>
      <c r="BB113" s="789"/>
      <c r="BC113" s="789"/>
      <c r="BD113" s="790"/>
    </row>
    <row r="114" spans="2:56" ht="20.25" customHeight="1" x14ac:dyDescent="0.15">
      <c r="B114" s="159"/>
      <c r="C114" s="218"/>
      <c r="D114" s="225"/>
      <c r="E114" s="225"/>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62"/>
      <c r="AD114" s="159"/>
      <c r="AE114" s="159"/>
      <c r="AF114" s="159"/>
      <c r="AG114" s="159"/>
      <c r="AH114" s="159"/>
      <c r="AI114" s="159"/>
      <c r="AJ114" s="159"/>
      <c r="AK114" s="159"/>
      <c r="AL114" s="159"/>
      <c r="AM114" s="159"/>
      <c r="AN114" s="159"/>
      <c r="AO114" s="159"/>
      <c r="AP114" s="159"/>
      <c r="AQ114" s="159"/>
      <c r="AR114" s="159"/>
      <c r="AS114" s="159"/>
      <c r="AT114" s="159"/>
      <c r="AU114" s="159"/>
      <c r="AV114" s="159"/>
      <c r="AW114" s="159"/>
    </row>
    <row r="115" spans="2:56" ht="20.25" customHeight="1" x14ac:dyDescent="0.15">
      <c r="B115" s="159" t="s">
        <v>320</v>
      </c>
      <c r="C115" s="159"/>
      <c r="D115" s="159"/>
      <c r="E115" s="159"/>
      <c r="F115" s="159"/>
      <c r="G115" s="159"/>
      <c r="H115" s="159"/>
      <c r="I115" s="159"/>
      <c r="J115" s="159"/>
      <c r="K115" s="159"/>
      <c r="L115" s="162"/>
      <c r="M115" s="159"/>
      <c r="N115" s="159"/>
      <c r="O115" s="159"/>
      <c r="P115" s="159"/>
      <c r="Q115" s="159"/>
      <c r="R115" s="159"/>
      <c r="S115" s="159"/>
      <c r="T115" s="159" t="s">
        <v>319</v>
      </c>
      <c r="U115" s="159"/>
      <c r="V115" s="159"/>
      <c r="W115" s="159"/>
      <c r="X115" s="159"/>
      <c r="Y115" s="159"/>
      <c r="Z115" s="164"/>
    </row>
    <row r="116" spans="2:56" ht="20.25" customHeight="1" x14ac:dyDescent="0.15">
      <c r="B116" s="159"/>
      <c r="C116" s="841" t="s">
        <v>318</v>
      </c>
      <c r="D116" s="841"/>
      <c r="E116" s="841" t="s">
        <v>317</v>
      </c>
      <c r="F116" s="841"/>
      <c r="G116" s="841"/>
      <c r="H116" s="841"/>
      <c r="I116" s="159"/>
      <c r="J116" s="843" t="s">
        <v>316</v>
      </c>
      <c r="K116" s="843"/>
      <c r="L116" s="843"/>
      <c r="M116" s="843"/>
      <c r="N116" s="159"/>
      <c r="O116" s="159"/>
      <c r="P116" s="174" t="s">
        <v>292</v>
      </c>
      <c r="Q116" s="174"/>
      <c r="R116" s="159"/>
      <c r="S116" s="159"/>
      <c r="T116" s="832" t="s">
        <v>315</v>
      </c>
      <c r="U116" s="833"/>
      <c r="V116" s="832" t="s">
        <v>314</v>
      </c>
      <c r="W116" s="840"/>
      <c r="X116" s="840"/>
      <c r="Y116" s="833"/>
      <c r="Z116" s="164"/>
    </row>
    <row r="117" spans="2:56" ht="20.25" customHeight="1" x14ac:dyDescent="0.15">
      <c r="B117" s="159"/>
      <c r="C117" s="842"/>
      <c r="D117" s="842"/>
      <c r="E117" s="842" t="s">
        <v>313</v>
      </c>
      <c r="F117" s="842"/>
      <c r="G117" s="842" t="s">
        <v>312</v>
      </c>
      <c r="H117" s="842"/>
      <c r="I117" s="159"/>
      <c r="J117" s="842" t="s">
        <v>313</v>
      </c>
      <c r="K117" s="842"/>
      <c r="L117" s="842" t="s">
        <v>312</v>
      </c>
      <c r="M117" s="842"/>
      <c r="N117" s="159"/>
      <c r="O117" s="159"/>
      <c r="P117" s="174" t="s">
        <v>311</v>
      </c>
      <c r="Q117" s="174"/>
      <c r="R117" s="159"/>
      <c r="S117" s="159"/>
      <c r="T117" s="832" t="s">
        <v>309</v>
      </c>
      <c r="U117" s="833"/>
      <c r="V117" s="832" t="s">
        <v>310</v>
      </c>
      <c r="W117" s="840"/>
      <c r="X117" s="840"/>
      <c r="Y117" s="833"/>
      <c r="Z117" s="173"/>
    </row>
    <row r="118" spans="2:56" ht="20.25" customHeight="1" x14ac:dyDescent="0.15">
      <c r="B118" s="159"/>
      <c r="C118" s="832" t="s">
        <v>309</v>
      </c>
      <c r="D118" s="833"/>
      <c r="E118" s="834">
        <f>SUMIFS($AU$14:$AV$113,$C$14:$D$113,"介護支援専門員",$E$14:$F$113,"A")</f>
        <v>0</v>
      </c>
      <c r="F118" s="835"/>
      <c r="G118" s="836">
        <f>SUMIFS($AW$14:$AX$113,$C$14:$D$113,"介護支援専門員",$E$14:$F$113,"A")</f>
        <v>0</v>
      </c>
      <c r="H118" s="837"/>
      <c r="I118" s="170"/>
      <c r="J118" s="838">
        <v>0</v>
      </c>
      <c r="K118" s="839"/>
      <c r="L118" s="838">
        <v>0</v>
      </c>
      <c r="M118" s="839"/>
      <c r="N118" s="170"/>
      <c r="O118" s="170"/>
      <c r="P118" s="838">
        <v>0</v>
      </c>
      <c r="Q118" s="839"/>
      <c r="R118" s="159"/>
      <c r="S118" s="159"/>
      <c r="T118" s="832" t="s">
        <v>307</v>
      </c>
      <c r="U118" s="833"/>
      <c r="V118" s="832" t="s">
        <v>308</v>
      </c>
      <c r="W118" s="840"/>
      <c r="X118" s="840"/>
      <c r="Y118" s="833"/>
      <c r="Z118" s="165"/>
    </row>
    <row r="119" spans="2:56" ht="20.25" customHeight="1" x14ac:dyDescent="0.15">
      <c r="B119" s="159"/>
      <c r="C119" s="832" t="s">
        <v>307</v>
      </c>
      <c r="D119" s="833"/>
      <c r="E119" s="834">
        <f>SUMIFS($AU$14:$AV$113,$C$14:$D$113,"介護支援専門員",$E$14:$F$113,"B")</f>
        <v>0</v>
      </c>
      <c r="F119" s="835"/>
      <c r="G119" s="836">
        <f>SUMIFS($AW$14:$AX$113,$C$14:$D$113,"介護支援専門員",$E$14:$F$113,"B")</f>
        <v>0</v>
      </c>
      <c r="H119" s="837"/>
      <c r="I119" s="170"/>
      <c r="J119" s="838">
        <v>0</v>
      </c>
      <c r="K119" s="839"/>
      <c r="L119" s="838">
        <v>0</v>
      </c>
      <c r="M119" s="839"/>
      <c r="N119" s="170"/>
      <c r="O119" s="170"/>
      <c r="P119" s="838">
        <v>0</v>
      </c>
      <c r="Q119" s="839"/>
      <c r="R119" s="159"/>
      <c r="S119" s="159"/>
      <c r="T119" s="832" t="s">
        <v>305</v>
      </c>
      <c r="U119" s="833"/>
      <c r="V119" s="832" t="s">
        <v>306</v>
      </c>
      <c r="W119" s="840"/>
      <c r="X119" s="840"/>
      <c r="Y119" s="833"/>
      <c r="Z119" s="165"/>
    </row>
    <row r="120" spans="2:56" ht="20.25" customHeight="1" x14ac:dyDescent="0.15">
      <c r="B120" s="159"/>
      <c r="C120" s="832" t="s">
        <v>305</v>
      </c>
      <c r="D120" s="833"/>
      <c r="E120" s="834">
        <f>SUMIFS($AU$14:$AV$113,$C$14:$D$113,"介護支援専門員",$E$14:$F$113,"C")</f>
        <v>0</v>
      </c>
      <c r="F120" s="835"/>
      <c r="G120" s="836">
        <f>SUMIFS($AW$14:$AX$113,$C$14:$D$113,"介護支援専門員",$E$14:$F$113,"C")</f>
        <v>0</v>
      </c>
      <c r="H120" s="837"/>
      <c r="I120" s="170"/>
      <c r="J120" s="838">
        <v>0</v>
      </c>
      <c r="K120" s="839"/>
      <c r="L120" s="865">
        <v>0</v>
      </c>
      <c r="M120" s="866"/>
      <c r="N120" s="170"/>
      <c r="O120" s="170"/>
      <c r="P120" s="834" t="s">
        <v>302</v>
      </c>
      <c r="Q120" s="835"/>
      <c r="R120" s="159"/>
      <c r="S120" s="159"/>
      <c r="T120" s="832" t="s">
        <v>303</v>
      </c>
      <c r="U120" s="833"/>
      <c r="V120" s="832" t="s">
        <v>304</v>
      </c>
      <c r="W120" s="840"/>
      <c r="X120" s="840"/>
      <c r="Y120" s="833"/>
      <c r="Z120" s="172"/>
    </row>
    <row r="121" spans="2:56" ht="20.25" customHeight="1" x14ac:dyDescent="0.15">
      <c r="B121" s="159"/>
      <c r="C121" s="832" t="s">
        <v>303</v>
      </c>
      <c r="D121" s="833"/>
      <c r="E121" s="834">
        <f>SUMIFS($AU$14:$AV$113,$C$14:$D$113,"介護支援専門員",$E$14:$F$113,"D")</f>
        <v>0</v>
      </c>
      <c r="F121" s="835"/>
      <c r="G121" s="836">
        <f>SUMIFS($AW$14:$AX$113,$C$14:$D$113,"介護支援専門員",$E$14:$F$113,"D")</f>
        <v>0</v>
      </c>
      <c r="H121" s="837"/>
      <c r="I121" s="170"/>
      <c r="J121" s="838">
        <v>0</v>
      </c>
      <c r="K121" s="839"/>
      <c r="L121" s="865">
        <v>0</v>
      </c>
      <c r="M121" s="866"/>
      <c r="N121" s="170"/>
      <c r="O121" s="170"/>
      <c r="P121" s="834" t="s">
        <v>302</v>
      </c>
      <c r="Q121" s="835"/>
      <c r="R121" s="159"/>
      <c r="S121" s="159"/>
      <c r="T121" s="159"/>
      <c r="U121" s="864"/>
      <c r="V121" s="864"/>
      <c r="W121" s="876"/>
      <c r="X121" s="876"/>
      <c r="Y121" s="171"/>
      <c r="Z121" s="171"/>
    </row>
    <row r="122" spans="2:56" ht="20.25" customHeight="1" x14ac:dyDescent="0.15">
      <c r="B122" s="159"/>
      <c r="C122" s="832" t="s">
        <v>289</v>
      </c>
      <c r="D122" s="833"/>
      <c r="E122" s="834">
        <f>SUM(E118:F121)</f>
        <v>0</v>
      </c>
      <c r="F122" s="835"/>
      <c r="G122" s="836">
        <f>SUM(G118:H121)</f>
        <v>0</v>
      </c>
      <c r="H122" s="837"/>
      <c r="I122" s="170"/>
      <c r="J122" s="834">
        <f>SUM(J118:K121)</f>
        <v>0</v>
      </c>
      <c r="K122" s="835"/>
      <c r="L122" s="834">
        <f>SUM(L118:M121)</f>
        <v>0</v>
      </c>
      <c r="M122" s="835"/>
      <c r="N122" s="170"/>
      <c r="O122" s="170"/>
      <c r="P122" s="834">
        <f>SUM(P118:Q119)</f>
        <v>0</v>
      </c>
      <c r="Q122" s="835"/>
      <c r="R122" s="159"/>
      <c r="S122" s="159"/>
      <c r="T122" s="159"/>
      <c r="U122" s="864"/>
      <c r="V122" s="864"/>
      <c r="W122" s="876"/>
      <c r="X122" s="876"/>
      <c r="Y122" s="169"/>
      <c r="Z122" s="169"/>
    </row>
    <row r="123" spans="2:56" ht="20.25" customHeight="1" x14ac:dyDescent="0.15">
      <c r="B123" s="159"/>
      <c r="C123" s="159"/>
      <c r="D123" s="159"/>
      <c r="E123" s="159"/>
      <c r="F123" s="159"/>
      <c r="G123" s="159"/>
      <c r="H123" s="159"/>
      <c r="I123" s="159"/>
      <c r="J123" s="159"/>
      <c r="K123" s="159"/>
      <c r="L123" s="162"/>
      <c r="M123" s="159"/>
      <c r="N123" s="159"/>
      <c r="O123" s="159"/>
      <c r="P123" s="159"/>
      <c r="Q123" s="159"/>
      <c r="R123" s="159"/>
      <c r="S123" s="159"/>
      <c r="T123" s="159"/>
      <c r="U123" s="164"/>
      <c r="V123" s="164"/>
      <c r="W123" s="164"/>
      <c r="X123" s="164"/>
      <c r="Y123" s="164"/>
      <c r="Z123" s="164"/>
    </row>
    <row r="124" spans="2:56" ht="20.25" customHeight="1" x14ac:dyDescent="0.15">
      <c r="B124" s="159"/>
      <c r="C124" s="162" t="s">
        <v>301</v>
      </c>
      <c r="D124" s="159"/>
      <c r="E124" s="159"/>
      <c r="F124" s="159"/>
      <c r="G124" s="159"/>
      <c r="H124" s="159"/>
      <c r="I124" s="167" t="s">
        <v>300</v>
      </c>
      <c r="J124" s="868" t="s">
        <v>299</v>
      </c>
      <c r="K124" s="869"/>
      <c r="L124" s="168"/>
      <c r="M124" s="167"/>
      <c r="N124" s="159"/>
      <c r="O124" s="159"/>
      <c r="P124" s="159"/>
      <c r="Q124" s="159"/>
      <c r="R124" s="159"/>
      <c r="S124" s="159"/>
      <c r="T124" s="159"/>
      <c r="U124" s="166"/>
      <c r="V124" s="164"/>
      <c r="W124" s="164"/>
      <c r="X124" s="164"/>
      <c r="Y124" s="164"/>
      <c r="Z124" s="164"/>
    </row>
    <row r="125" spans="2:56" ht="20.25" customHeight="1" x14ac:dyDescent="0.15">
      <c r="B125" s="159"/>
      <c r="C125" s="159" t="s">
        <v>298</v>
      </c>
      <c r="D125" s="159"/>
      <c r="E125" s="159"/>
      <c r="F125" s="159"/>
      <c r="G125" s="159"/>
      <c r="H125" s="159" t="s">
        <v>297</v>
      </c>
      <c r="I125" s="159"/>
      <c r="J125" s="159"/>
      <c r="K125" s="159"/>
      <c r="L125" s="162"/>
      <c r="M125" s="159"/>
      <c r="N125" s="159"/>
      <c r="O125" s="159"/>
      <c r="P125" s="159"/>
      <c r="Q125" s="159"/>
      <c r="R125" s="159"/>
      <c r="S125" s="159"/>
      <c r="T125" s="159"/>
      <c r="U125" s="164"/>
      <c r="V125" s="164"/>
      <c r="W125" s="164"/>
      <c r="X125" s="164"/>
      <c r="Y125" s="164"/>
      <c r="Z125" s="164"/>
    </row>
    <row r="126" spans="2:56" ht="20.25" customHeight="1" x14ac:dyDescent="0.15">
      <c r="B126" s="159"/>
      <c r="C126" s="159" t="str">
        <f>IF($J$124="週","対象時間数（週平均）","対象時間数（当月合計）")</f>
        <v>対象時間数（週平均）</v>
      </c>
      <c r="D126" s="159"/>
      <c r="E126" s="159"/>
      <c r="F126" s="159"/>
      <c r="G126" s="159"/>
      <c r="H126" s="159" t="str">
        <f>IF($J$124="週","週に勤務すべき時間数","当月に勤務すべき時間数")</f>
        <v>週に勤務すべき時間数</v>
      </c>
      <c r="I126" s="159"/>
      <c r="J126" s="159"/>
      <c r="K126" s="159"/>
      <c r="L126" s="162"/>
      <c r="M126" s="842" t="s">
        <v>296</v>
      </c>
      <c r="N126" s="842"/>
      <c r="O126" s="842"/>
      <c r="P126" s="842"/>
      <c r="Q126" s="159"/>
      <c r="R126" s="159"/>
      <c r="S126" s="159"/>
      <c r="T126" s="159"/>
      <c r="U126" s="164"/>
      <c r="V126" s="164"/>
      <c r="W126" s="164"/>
      <c r="X126" s="164"/>
      <c r="Y126" s="164"/>
      <c r="Z126" s="164"/>
    </row>
    <row r="127" spans="2:56" ht="20.25" customHeight="1" x14ac:dyDescent="0.15">
      <c r="B127" s="159"/>
      <c r="C127" s="870">
        <f>IF($J$124="週",L122,J122)</f>
        <v>0</v>
      </c>
      <c r="D127" s="871"/>
      <c r="E127" s="871"/>
      <c r="F127" s="872"/>
      <c r="G127" s="163" t="s">
        <v>295</v>
      </c>
      <c r="H127" s="832">
        <f>IF($J$124="週",$AV$5,$AZ$5)</f>
        <v>40</v>
      </c>
      <c r="I127" s="840"/>
      <c r="J127" s="840"/>
      <c r="K127" s="833"/>
      <c r="L127" s="163" t="s">
        <v>287</v>
      </c>
      <c r="M127" s="873">
        <f>ROUNDDOWN(C127/H127,1)</f>
        <v>0</v>
      </c>
      <c r="N127" s="874"/>
      <c r="O127" s="874"/>
      <c r="P127" s="875"/>
      <c r="Q127" s="159"/>
      <c r="R127" s="159"/>
      <c r="S127" s="159"/>
      <c r="T127" s="159"/>
      <c r="U127" s="867"/>
      <c r="V127" s="867"/>
      <c r="W127" s="867"/>
      <c r="X127" s="867"/>
      <c r="Y127" s="165"/>
      <c r="Z127" s="164"/>
    </row>
    <row r="128" spans="2:56" ht="20.25" customHeight="1" x14ac:dyDescent="0.15">
      <c r="B128" s="159"/>
      <c r="C128" s="159"/>
      <c r="D128" s="159"/>
      <c r="E128" s="159"/>
      <c r="F128" s="159"/>
      <c r="G128" s="159"/>
      <c r="H128" s="159"/>
      <c r="I128" s="159"/>
      <c r="J128" s="159"/>
      <c r="K128" s="159"/>
      <c r="L128" s="162"/>
      <c r="M128" s="159" t="s">
        <v>294</v>
      </c>
      <c r="N128" s="159"/>
      <c r="O128" s="159"/>
      <c r="P128" s="159"/>
      <c r="Q128" s="159"/>
      <c r="R128" s="159"/>
      <c r="S128" s="159"/>
      <c r="T128" s="159"/>
      <c r="U128" s="164"/>
      <c r="V128" s="164"/>
      <c r="W128" s="164"/>
      <c r="X128" s="164"/>
      <c r="Y128" s="164"/>
      <c r="Z128" s="164"/>
    </row>
    <row r="129" spans="2:58" ht="20.25" customHeight="1" x14ac:dyDescent="0.15">
      <c r="B129" s="159"/>
      <c r="C129" s="159" t="s">
        <v>293</v>
      </c>
      <c r="D129" s="159"/>
      <c r="E129" s="159"/>
      <c r="F129" s="159"/>
      <c r="G129" s="159"/>
      <c r="H129" s="159"/>
      <c r="I129" s="159"/>
      <c r="J129" s="159"/>
      <c r="K129" s="159"/>
      <c r="L129" s="162"/>
      <c r="M129" s="159"/>
      <c r="N129" s="159"/>
      <c r="O129" s="159"/>
      <c r="P129" s="159"/>
      <c r="Q129" s="159"/>
      <c r="R129" s="159"/>
      <c r="S129" s="159"/>
      <c r="T129" s="159"/>
      <c r="U129" s="159"/>
      <c r="V129" s="161"/>
      <c r="W129" s="160"/>
      <c r="X129" s="160"/>
      <c r="Y129" s="159"/>
      <c r="Z129" s="159"/>
    </row>
    <row r="130" spans="2:58" ht="20.25" customHeight="1" x14ac:dyDescent="0.15">
      <c r="B130" s="159"/>
      <c r="C130" s="159" t="s">
        <v>292</v>
      </c>
      <c r="D130" s="159"/>
      <c r="E130" s="159"/>
      <c r="F130" s="159"/>
      <c r="G130" s="159"/>
      <c r="H130" s="159"/>
      <c r="I130" s="159"/>
      <c r="J130" s="159"/>
      <c r="K130" s="159"/>
      <c r="L130" s="162"/>
      <c r="M130" s="163"/>
      <c r="N130" s="163"/>
      <c r="O130" s="163"/>
      <c r="P130" s="163"/>
      <c r="Q130" s="159"/>
      <c r="R130" s="159"/>
      <c r="S130" s="159"/>
      <c r="T130" s="159"/>
      <c r="U130" s="159"/>
      <c r="V130" s="161"/>
      <c r="W130" s="160"/>
      <c r="X130" s="160"/>
      <c r="Y130" s="159"/>
      <c r="Z130" s="159"/>
    </row>
    <row r="131" spans="2:58" ht="20.25" customHeight="1" x14ac:dyDescent="0.15">
      <c r="B131" s="159"/>
      <c r="C131" s="159" t="s">
        <v>291</v>
      </c>
      <c r="D131" s="159"/>
      <c r="E131" s="159"/>
      <c r="F131" s="159"/>
      <c r="G131" s="159"/>
      <c r="H131" s="159" t="s">
        <v>290</v>
      </c>
      <c r="I131" s="159"/>
      <c r="J131" s="159"/>
      <c r="K131" s="159"/>
      <c r="L131" s="159"/>
      <c r="M131" s="842" t="s">
        <v>289</v>
      </c>
      <c r="N131" s="842"/>
      <c r="O131" s="842"/>
      <c r="P131" s="842"/>
      <c r="Q131" s="159"/>
      <c r="R131" s="159"/>
      <c r="S131" s="159"/>
      <c r="T131" s="159"/>
      <c r="U131" s="159"/>
      <c r="V131" s="161"/>
      <c r="W131" s="160"/>
      <c r="X131" s="160"/>
      <c r="Y131" s="159"/>
      <c r="Z131" s="159"/>
    </row>
    <row r="132" spans="2:58" ht="20.25" customHeight="1" x14ac:dyDescent="0.15">
      <c r="B132" s="159"/>
      <c r="C132" s="832">
        <f>P122</f>
        <v>0</v>
      </c>
      <c r="D132" s="840"/>
      <c r="E132" s="840"/>
      <c r="F132" s="833"/>
      <c r="G132" s="163" t="s">
        <v>288</v>
      </c>
      <c r="H132" s="873">
        <f>M127</f>
        <v>0</v>
      </c>
      <c r="I132" s="874"/>
      <c r="J132" s="874"/>
      <c r="K132" s="875"/>
      <c r="L132" s="163" t="s">
        <v>287</v>
      </c>
      <c r="M132" s="877">
        <f>ROUNDDOWN(C132+H132,1)</f>
        <v>0</v>
      </c>
      <c r="N132" s="878"/>
      <c r="O132" s="878"/>
      <c r="P132" s="879"/>
      <c r="Q132" s="159"/>
      <c r="R132" s="159"/>
      <c r="S132" s="159"/>
      <c r="T132" s="159"/>
      <c r="U132" s="159"/>
      <c r="V132" s="161"/>
      <c r="W132" s="160"/>
      <c r="X132" s="160"/>
      <c r="Y132" s="159"/>
      <c r="Z132" s="159"/>
    </row>
    <row r="133" spans="2:58" ht="20.25" customHeight="1" x14ac:dyDescent="0.15">
      <c r="B133" s="159"/>
      <c r="C133" s="159"/>
      <c r="D133" s="159"/>
      <c r="E133" s="159"/>
      <c r="F133" s="159"/>
      <c r="G133" s="159"/>
      <c r="H133" s="159"/>
      <c r="I133" s="159"/>
      <c r="J133" s="159"/>
      <c r="K133" s="159"/>
      <c r="L133" s="159"/>
      <c r="M133" s="159"/>
      <c r="N133" s="162"/>
      <c r="O133" s="159"/>
      <c r="P133" s="159"/>
      <c r="Q133" s="159"/>
      <c r="R133" s="159"/>
      <c r="S133" s="159"/>
      <c r="T133" s="159"/>
      <c r="U133" s="159"/>
      <c r="V133" s="161"/>
      <c r="W133" s="160"/>
      <c r="X133" s="160"/>
      <c r="Y133" s="159"/>
      <c r="Z133" s="159"/>
    </row>
    <row r="134" spans="2:58" ht="20.25" customHeight="1" x14ac:dyDescent="0.15">
      <c r="C134" s="158"/>
      <c r="D134" s="158"/>
      <c r="T134" s="158"/>
      <c r="AJ134" s="157"/>
      <c r="AK134" s="156"/>
      <c r="AL134" s="156"/>
      <c r="BE134" s="156"/>
    </row>
    <row r="135" spans="2:58" ht="20.25" customHeight="1" x14ac:dyDescent="0.15">
      <c r="C135" s="158"/>
      <c r="D135" s="158"/>
      <c r="U135" s="158"/>
      <c r="AK135" s="157"/>
      <c r="AL135" s="156"/>
      <c r="AM135" s="156"/>
      <c r="BF135" s="156"/>
    </row>
    <row r="136" spans="2:58" ht="20.25" customHeight="1" x14ac:dyDescent="0.15">
      <c r="D136" s="158"/>
      <c r="U136" s="158"/>
      <c r="AK136" s="157"/>
      <c r="AL136" s="156"/>
      <c r="AM136" s="156"/>
      <c r="BF136" s="156"/>
    </row>
    <row r="137" spans="2:58" ht="20.25" customHeight="1" x14ac:dyDescent="0.15">
      <c r="C137" s="158"/>
      <c r="D137" s="158"/>
      <c r="U137" s="158"/>
      <c r="AK137" s="157"/>
      <c r="AL137" s="156"/>
      <c r="AM137" s="156"/>
      <c r="BF137" s="156"/>
    </row>
    <row r="138" spans="2:58" ht="20.25" customHeight="1" x14ac:dyDescent="0.15">
      <c r="C138" s="157"/>
      <c r="D138" s="157"/>
      <c r="E138" s="157"/>
      <c r="F138" s="157"/>
      <c r="G138" s="157"/>
      <c r="H138" s="157"/>
      <c r="I138" s="157"/>
      <c r="J138" s="157"/>
      <c r="K138" s="157"/>
      <c r="L138" s="157"/>
      <c r="M138" s="157"/>
      <c r="N138" s="157"/>
      <c r="O138" s="157"/>
      <c r="P138" s="157"/>
      <c r="Q138" s="157"/>
      <c r="R138" s="157"/>
      <c r="S138" s="157"/>
      <c r="T138" s="157"/>
      <c r="U138" s="156"/>
      <c r="V138" s="156"/>
      <c r="W138" s="157"/>
      <c r="X138" s="157"/>
      <c r="Y138" s="157"/>
      <c r="Z138" s="157"/>
      <c r="AA138" s="157"/>
      <c r="AB138" s="157"/>
      <c r="AC138" s="157"/>
      <c r="AD138" s="157"/>
      <c r="AE138" s="157"/>
      <c r="AF138" s="157"/>
      <c r="AG138" s="157"/>
      <c r="AH138" s="157"/>
      <c r="AI138" s="157"/>
      <c r="AJ138" s="157"/>
      <c r="AK138" s="157"/>
      <c r="AL138" s="156"/>
      <c r="AM138" s="156"/>
      <c r="BF138" s="156"/>
    </row>
    <row r="139" spans="2:58" ht="20.25" customHeight="1" x14ac:dyDescent="0.15">
      <c r="C139" s="157"/>
      <c r="D139" s="157"/>
      <c r="E139" s="157"/>
      <c r="F139" s="157"/>
      <c r="G139" s="157"/>
      <c r="H139" s="157"/>
      <c r="I139" s="157"/>
      <c r="J139" s="157"/>
      <c r="K139" s="157"/>
      <c r="L139" s="157"/>
      <c r="M139" s="157"/>
      <c r="N139" s="157"/>
      <c r="O139" s="157"/>
      <c r="P139" s="157"/>
      <c r="Q139" s="157"/>
      <c r="R139" s="157"/>
      <c r="S139" s="157"/>
      <c r="T139" s="157"/>
      <c r="U139" s="156"/>
      <c r="V139" s="156"/>
      <c r="W139" s="157"/>
      <c r="X139" s="157"/>
      <c r="Y139" s="157"/>
      <c r="Z139" s="157"/>
      <c r="AA139" s="157"/>
      <c r="AB139" s="157"/>
      <c r="AC139" s="157"/>
      <c r="AD139" s="157"/>
      <c r="AE139" s="157"/>
      <c r="AF139" s="157"/>
      <c r="AG139" s="157"/>
      <c r="AH139" s="157"/>
      <c r="AI139" s="157"/>
      <c r="AJ139" s="157"/>
      <c r="AK139" s="157"/>
      <c r="AL139" s="156"/>
      <c r="AM139" s="156"/>
      <c r="BF139" s="156"/>
    </row>
  </sheetData>
  <sheetProtection insertRows="0"/>
  <mergeCells count="786">
    <mergeCell ref="M131:P131"/>
    <mergeCell ref="C132:F132"/>
    <mergeCell ref="H132:K132"/>
    <mergeCell ref="M132:P132"/>
    <mergeCell ref="E119:F119"/>
    <mergeCell ref="G119:H119"/>
    <mergeCell ref="P119:Q119"/>
    <mergeCell ref="W122:X122"/>
    <mergeCell ref="J124:K124"/>
    <mergeCell ref="M126:P126"/>
    <mergeCell ref="C127:F127"/>
    <mergeCell ref="H127:K127"/>
    <mergeCell ref="M127:P127"/>
    <mergeCell ref="U127:X127"/>
    <mergeCell ref="W121:X121"/>
    <mergeCell ref="C122:D122"/>
    <mergeCell ref="E122:F122"/>
    <mergeCell ref="G122:H122"/>
    <mergeCell ref="J122:K122"/>
    <mergeCell ref="L122:M122"/>
    <mergeCell ref="P122:Q122"/>
    <mergeCell ref="U122:V122"/>
    <mergeCell ref="V119:Y119"/>
    <mergeCell ref="C120:D120"/>
    <mergeCell ref="AV5:AW5"/>
    <mergeCell ref="AZ5:BA5"/>
    <mergeCell ref="AZ7:BA7"/>
    <mergeCell ref="AM1:BA1"/>
    <mergeCell ref="U2:V2"/>
    <mergeCell ref="X2:Y2"/>
    <mergeCell ref="AB2:AC2"/>
    <mergeCell ref="AM2:BA2"/>
    <mergeCell ref="AZ3:BC3"/>
    <mergeCell ref="AZ4:BC4"/>
    <mergeCell ref="B9:B13"/>
    <mergeCell ref="C9:D13"/>
    <mergeCell ref="E9:F13"/>
    <mergeCell ref="G9:K13"/>
    <mergeCell ref="L9:O13"/>
    <mergeCell ref="P9:AT9"/>
    <mergeCell ref="AZ6:BA6"/>
    <mergeCell ref="AU9:AV13"/>
    <mergeCell ref="AW9:AX13"/>
    <mergeCell ref="AY9:BD13"/>
    <mergeCell ref="P10:V10"/>
    <mergeCell ref="W10:AC10"/>
    <mergeCell ref="AD10:AJ10"/>
    <mergeCell ref="AK10:AQ10"/>
    <mergeCell ref="AR10:AT10"/>
    <mergeCell ref="G14:K14"/>
    <mergeCell ref="L14:O14"/>
    <mergeCell ref="AU14:AV14"/>
    <mergeCell ref="AW14:AX14"/>
    <mergeCell ref="AY16:BD16"/>
    <mergeCell ref="C17:D17"/>
    <mergeCell ref="E17:F17"/>
    <mergeCell ref="G17:K17"/>
    <mergeCell ref="L17:O17"/>
    <mergeCell ref="AU17:AV17"/>
    <mergeCell ref="AY14:BD14"/>
    <mergeCell ref="C15:D15"/>
    <mergeCell ref="E15:F15"/>
    <mergeCell ref="G15:K15"/>
    <mergeCell ref="L15:O15"/>
    <mergeCell ref="AU15:AV15"/>
    <mergeCell ref="AW15:AX15"/>
    <mergeCell ref="AY15:BD15"/>
    <mergeCell ref="C14:D14"/>
    <mergeCell ref="E14:F14"/>
    <mergeCell ref="AW19:AX19"/>
    <mergeCell ref="AY19:BD19"/>
    <mergeCell ref="C18:D18"/>
    <mergeCell ref="E18:F18"/>
    <mergeCell ref="AW17:AX17"/>
    <mergeCell ref="AY17:BD17"/>
    <mergeCell ref="C16:D16"/>
    <mergeCell ref="E16:F16"/>
    <mergeCell ref="G16:K16"/>
    <mergeCell ref="L16:O16"/>
    <mergeCell ref="AU16:AV16"/>
    <mergeCell ref="AW16:AX16"/>
    <mergeCell ref="AW21:AX21"/>
    <mergeCell ref="AY21:BD21"/>
    <mergeCell ref="C20:D20"/>
    <mergeCell ref="E20:F20"/>
    <mergeCell ref="G20:K20"/>
    <mergeCell ref="L20:O20"/>
    <mergeCell ref="AU20:AV20"/>
    <mergeCell ref="AW20:AX20"/>
    <mergeCell ref="G18:K18"/>
    <mergeCell ref="L18:O18"/>
    <mergeCell ref="AU18:AV18"/>
    <mergeCell ref="AW18:AX18"/>
    <mergeCell ref="AY20:BD20"/>
    <mergeCell ref="C21:D21"/>
    <mergeCell ref="E21:F21"/>
    <mergeCell ref="G21:K21"/>
    <mergeCell ref="L21:O21"/>
    <mergeCell ref="AU21:AV21"/>
    <mergeCell ref="AY18:BD18"/>
    <mergeCell ref="C19:D19"/>
    <mergeCell ref="E19:F19"/>
    <mergeCell ref="G19:K19"/>
    <mergeCell ref="L19:O19"/>
    <mergeCell ref="AU19:AV19"/>
    <mergeCell ref="G22:K22"/>
    <mergeCell ref="L22:O22"/>
    <mergeCell ref="AU22:AV22"/>
    <mergeCell ref="AW22:AX22"/>
    <mergeCell ref="AY24:BD24"/>
    <mergeCell ref="C25:D25"/>
    <mergeCell ref="E25:F25"/>
    <mergeCell ref="G25:K25"/>
    <mergeCell ref="L25:O25"/>
    <mergeCell ref="AU25:AV25"/>
    <mergeCell ref="AY22:BD22"/>
    <mergeCell ref="C23:D23"/>
    <mergeCell ref="E23:F23"/>
    <mergeCell ref="G23:K23"/>
    <mergeCell ref="L23:O23"/>
    <mergeCell ref="AU23:AV23"/>
    <mergeCell ref="AW23:AX23"/>
    <mergeCell ref="AY23:BD23"/>
    <mergeCell ref="C22:D22"/>
    <mergeCell ref="E22:F22"/>
    <mergeCell ref="AW27:AX27"/>
    <mergeCell ref="AY27:BD27"/>
    <mergeCell ref="C26:D26"/>
    <mergeCell ref="E26:F26"/>
    <mergeCell ref="AW25:AX25"/>
    <mergeCell ref="AY25:BD25"/>
    <mergeCell ref="C24:D24"/>
    <mergeCell ref="E24:F24"/>
    <mergeCell ref="G24:K24"/>
    <mergeCell ref="L24:O24"/>
    <mergeCell ref="AU24:AV24"/>
    <mergeCell ref="AW24:AX24"/>
    <mergeCell ref="AW29:AX29"/>
    <mergeCell ref="AY29:BD29"/>
    <mergeCell ref="C28:D28"/>
    <mergeCell ref="E28:F28"/>
    <mergeCell ref="G28:K28"/>
    <mergeCell ref="L28:O28"/>
    <mergeCell ref="AU28:AV28"/>
    <mergeCell ref="AW28:AX28"/>
    <mergeCell ref="G26:K26"/>
    <mergeCell ref="L26:O26"/>
    <mergeCell ref="AU26:AV26"/>
    <mergeCell ref="AW26:AX26"/>
    <mergeCell ref="AY28:BD28"/>
    <mergeCell ref="C29:D29"/>
    <mergeCell ref="E29:F29"/>
    <mergeCell ref="G29:K29"/>
    <mergeCell ref="L29:O29"/>
    <mergeCell ref="AU29:AV29"/>
    <mergeCell ref="AY26:BD26"/>
    <mergeCell ref="C27:D27"/>
    <mergeCell ref="E27:F27"/>
    <mergeCell ref="G27:K27"/>
    <mergeCell ref="L27:O27"/>
    <mergeCell ref="AU27:AV27"/>
    <mergeCell ref="C30:D30"/>
    <mergeCell ref="E30:F30"/>
    <mergeCell ref="G30:K30"/>
    <mergeCell ref="L30:O30"/>
    <mergeCell ref="AU30:AV30"/>
    <mergeCell ref="AW30:AX30"/>
    <mergeCell ref="AY30:BD30"/>
    <mergeCell ref="C113:D113"/>
    <mergeCell ref="E113:F113"/>
    <mergeCell ref="G113:K113"/>
    <mergeCell ref="L113:O113"/>
    <mergeCell ref="AU113:AV113"/>
    <mergeCell ref="AW113:AX113"/>
    <mergeCell ref="AY113:BD113"/>
    <mergeCell ref="C31:D31"/>
    <mergeCell ref="E31:F31"/>
    <mergeCell ref="AY31:BD31"/>
    <mergeCell ref="C32:D32"/>
    <mergeCell ref="E32:F32"/>
    <mergeCell ref="AY32:BD32"/>
    <mergeCell ref="C33:D33"/>
    <mergeCell ref="E33:F33"/>
    <mergeCell ref="AY33:BD33"/>
    <mergeCell ref="G31:K31"/>
    <mergeCell ref="L31:O31"/>
    <mergeCell ref="AU31:AV31"/>
    <mergeCell ref="T117:U117"/>
    <mergeCell ref="AY34:BD34"/>
    <mergeCell ref="C116:D117"/>
    <mergeCell ref="E116:H116"/>
    <mergeCell ref="E117:F117"/>
    <mergeCell ref="G117:H117"/>
    <mergeCell ref="C118:D118"/>
    <mergeCell ref="E118:F118"/>
    <mergeCell ref="G118:H118"/>
    <mergeCell ref="P118:Q118"/>
    <mergeCell ref="V118:Y118"/>
    <mergeCell ref="J118:K118"/>
    <mergeCell ref="L118:M118"/>
    <mergeCell ref="T118:U118"/>
    <mergeCell ref="AW31:AX31"/>
    <mergeCell ref="G32:K32"/>
    <mergeCell ref="L32:O32"/>
    <mergeCell ref="AU32:AV32"/>
    <mergeCell ref="AW32:AX32"/>
    <mergeCell ref="G33:K33"/>
    <mergeCell ref="L33:O33"/>
    <mergeCell ref="AU33:AV33"/>
    <mergeCell ref="E120:F120"/>
    <mergeCell ref="G120:H120"/>
    <mergeCell ref="P120:Q120"/>
    <mergeCell ref="V120:Y120"/>
    <mergeCell ref="C119:D119"/>
    <mergeCell ref="J119:K119"/>
    <mergeCell ref="L119:M119"/>
    <mergeCell ref="T119:U119"/>
    <mergeCell ref="T120:U120"/>
    <mergeCell ref="J120:K120"/>
    <mergeCell ref="L120:M120"/>
    <mergeCell ref="C121:D121"/>
    <mergeCell ref="E121:F121"/>
    <mergeCell ref="G121:H121"/>
    <mergeCell ref="P121:Q121"/>
    <mergeCell ref="U121:V121"/>
    <mergeCell ref="C35:D35"/>
    <mergeCell ref="E35:F35"/>
    <mergeCell ref="G35:K35"/>
    <mergeCell ref="L35:O35"/>
    <mergeCell ref="J121:K121"/>
    <mergeCell ref="L121:M121"/>
    <mergeCell ref="G36:K36"/>
    <mergeCell ref="L36:O36"/>
    <mergeCell ref="C38:D38"/>
    <mergeCell ref="E38:F38"/>
    <mergeCell ref="J116:M116"/>
    <mergeCell ref="T116:U116"/>
    <mergeCell ref="V116:Y116"/>
    <mergeCell ref="V117:Y117"/>
    <mergeCell ref="J117:K117"/>
    <mergeCell ref="L117:M117"/>
    <mergeCell ref="G42:K42"/>
    <mergeCell ref="L42:O42"/>
    <mergeCell ref="G50:K50"/>
    <mergeCell ref="AW33:AX33"/>
    <mergeCell ref="AU35:AV35"/>
    <mergeCell ref="AW35:AX35"/>
    <mergeCell ref="AY35:BD35"/>
    <mergeCell ref="C34:D34"/>
    <mergeCell ref="E34:F34"/>
    <mergeCell ref="G34:K34"/>
    <mergeCell ref="L34:O34"/>
    <mergeCell ref="AU34:AV34"/>
    <mergeCell ref="AW34:AX34"/>
    <mergeCell ref="AU36:AV36"/>
    <mergeCell ref="AW36:AX36"/>
    <mergeCell ref="AY38:BD38"/>
    <mergeCell ref="C39:D39"/>
    <mergeCell ref="E39:F39"/>
    <mergeCell ref="G39:K39"/>
    <mergeCell ref="L39:O39"/>
    <mergeCell ref="AU39:AV39"/>
    <mergeCell ref="AW39:AX39"/>
    <mergeCell ref="AY39:BD39"/>
    <mergeCell ref="AY36:BD36"/>
    <mergeCell ref="C37:D37"/>
    <mergeCell ref="E37:F37"/>
    <mergeCell ref="G37:K37"/>
    <mergeCell ref="L37:O37"/>
    <mergeCell ref="AU37:AV37"/>
    <mergeCell ref="AW37:AX37"/>
    <mergeCell ref="AY37:BD37"/>
    <mergeCell ref="C36:D36"/>
    <mergeCell ref="E36:F36"/>
    <mergeCell ref="G38:K38"/>
    <mergeCell ref="L38:O38"/>
    <mergeCell ref="AU38:AV38"/>
    <mergeCell ref="AW38:AX38"/>
    <mergeCell ref="AY40:BD40"/>
    <mergeCell ref="C41:D41"/>
    <mergeCell ref="E41:F41"/>
    <mergeCell ref="G41:K41"/>
    <mergeCell ref="L41:O41"/>
    <mergeCell ref="AU41:AV41"/>
    <mergeCell ref="C42:D42"/>
    <mergeCell ref="E42:F42"/>
    <mergeCell ref="AW41:AX41"/>
    <mergeCell ref="AY41:BD41"/>
    <mergeCell ref="C40:D40"/>
    <mergeCell ref="E40:F40"/>
    <mergeCell ref="G40:K40"/>
    <mergeCell ref="L40:O40"/>
    <mergeCell ref="AU40:AV40"/>
    <mergeCell ref="AW40:AX40"/>
    <mergeCell ref="AW45:AX45"/>
    <mergeCell ref="AY45:BD45"/>
    <mergeCell ref="C44:D44"/>
    <mergeCell ref="E44:F44"/>
    <mergeCell ref="G44:K44"/>
    <mergeCell ref="L44:O44"/>
    <mergeCell ref="AU44:AV44"/>
    <mergeCell ref="AW44:AX44"/>
    <mergeCell ref="AU42:AV42"/>
    <mergeCell ref="AW42:AX42"/>
    <mergeCell ref="AY44:BD44"/>
    <mergeCell ref="C45:D45"/>
    <mergeCell ref="E45:F45"/>
    <mergeCell ref="G45:K45"/>
    <mergeCell ref="L45:O45"/>
    <mergeCell ref="AU45:AV45"/>
    <mergeCell ref="AY42:BD42"/>
    <mergeCell ref="C43:D43"/>
    <mergeCell ref="E43:F43"/>
    <mergeCell ref="G43:K43"/>
    <mergeCell ref="L43:O43"/>
    <mergeCell ref="AU43:AV43"/>
    <mergeCell ref="AW43:AX43"/>
    <mergeCell ref="AY43:BD43"/>
    <mergeCell ref="G46:K46"/>
    <mergeCell ref="L46:O46"/>
    <mergeCell ref="AU46:AV46"/>
    <mergeCell ref="AW46:AX46"/>
    <mergeCell ref="AY48:BD48"/>
    <mergeCell ref="C49:D49"/>
    <mergeCell ref="E49:F49"/>
    <mergeCell ref="G49:K49"/>
    <mergeCell ref="L49:O49"/>
    <mergeCell ref="AU49:AV49"/>
    <mergeCell ref="AY46:BD46"/>
    <mergeCell ref="C47:D47"/>
    <mergeCell ref="E47:F47"/>
    <mergeCell ref="G47:K47"/>
    <mergeCell ref="L47:O47"/>
    <mergeCell ref="AU47:AV47"/>
    <mergeCell ref="AW47:AX47"/>
    <mergeCell ref="AY47:BD47"/>
    <mergeCell ref="C46:D46"/>
    <mergeCell ref="E46:F46"/>
    <mergeCell ref="AY51:BD51"/>
    <mergeCell ref="C50:D50"/>
    <mergeCell ref="E50:F50"/>
    <mergeCell ref="AW49:AX49"/>
    <mergeCell ref="AY49:BD49"/>
    <mergeCell ref="C48:D48"/>
    <mergeCell ref="E48:F48"/>
    <mergeCell ref="G48:K48"/>
    <mergeCell ref="L48:O48"/>
    <mergeCell ref="AU48:AV48"/>
    <mergeCell ref="AW48:AX48"/>
    <mergeCell ref="AW53:AX53"/>
    <mergeCell ref="AY53:BD53"/>
    <mergeCell ref="C52:D52"/>
    <mergeCell ref="E52:F52"/>
    <mergeCell ref="G52:K52"/>
    <mergeCell ref="L52:O52"/>
    <mergeCell ref="AU52:AV52"/>
    <mergeCell ref="AW52:AX52"/>
    <mergeCell ref="L50:O50"/>
    <mergeCell ref="AU50:AV50"/>
    <mergeCell ref="AW50:AX50"/>
    <mergeCell ref="AY52:BD52"/>
    <mergeCell ref="C53:D53"/>
    <mergeCell ref="E53:F53"/>
    <mergeCell ref="G53:K53"/>
    <mergeCell ref="L53:O53"/>
    <mergeCell ref="AU53:AV53"/>
    <mergeCell ref="AY50:BD50"/>
    <mergeCell ref="C51:D51"/>
    <mergeCell ref="E51:F51"/>
    <mergeCell ref="G51:K51"/>
    <mergeCell ref="L51:O51"/>
    <mergeCell ref="AU51:AV51"/>
    <mergeCell ref="AW51:AX51"/>
    <mergeCell ref="G54:K54"/>
    <mergeCell ref="L54:O54"/>
    <mergeCell ref="AU54:AV54"/>
    <mergeCell ref="AW54:AX54"/>
    <mergeCell ref="AY56:BD56"/>
    <mergeCell ref="C57:D57"/>
    <mergeCell ref="E57:F57"/>
    <mergeCell ref="G57:K57"/>
    <mergeCell ref="L57:O57"/>
    <mergeCell ref="AU57:AV57"/>
    <mergeCell ref="AY54:BD54"/>
    <mergeCell ref="C55:D55"/>
    <mergeCell ref="E55:F55"/>
    <mergeCell ref="G55:K55"/>
    <mergeCell ref="L55:O55"/>
    <mergeCell ref="AU55:AV55"/>
    <mergeCell ref="AW55:AX55"/>
    <mergeCell ref="AY55:BD55"/>
    <mergeCell ref="C54:D54"/>
    <mergeCell ref="E54:F54"/>
    <mergeCell ref="AW59:AX59"/>
    <mergeCell ref="AY59:BD59"/>
    <mergeCell ref="C58:D58"/>
    <mergeCell ref="E58:F58"/>
    <mergeCell ref="AW57:AX57"/>
    <mergeCell ref="AY57:BD57"/>
    <mergeCell ref="C56:D56"/>
    <mergeCell ref="E56:F56"/>
    <mergeCell ref="G56:K56"/>
    <mergeCell ref="L56:O56"/>
    <mergeCell ref="AU56:AV56"/>
    <mergeCell ref="AW56:AX56"/>
    <mergeCell ref="AW61:AX61"/>
    <mergeCell ref="AY61:BD61"/>
    <mergeCell ref="C60:D60"/>
    <mergeCell ref="E60:F60"/>
    <mergeCell ref="G60:K60"/>
    <mergeCell ref="L60:O60"/>
    <mergeCell ref="AU60:AV60"/>
    <mergeCell ref="AW60:AX60"/>
    <mergeCell ref="G58:K58"/>
    <mergeCell ref="L58:O58"/>
    <mergeCell ref="AU58:AV58"/>
    <mergeCell ref="AW58:AX58"/>
    <mergeCell ref="AY60:BD60"/>
    <mergeCell ref="C61:D61"/>
    <mergeCell ref="E61:F61"/>
    <mergeCell ref="G61:K61"/>
    <mergeCell ref="L61:O61"/>
    <mergeCell ref="AU61:AV61"/>
    <mergeCell ref="AY58:BD58"/>
    <mergeCell ref="C59:D59"/>
    <mergeCell ref="E59:F59"/>
    <mergeCell ref="G59:K59"/>
    <mergeCell ref="L59:O59"/>
    <mergeCell ref="AU59:AV59"/>
    <mergeCell ref="G62:K62"/>
    <mergeCell ref="L62:O62"/>
    <mergeCell ref="AU62:AV62"/>
    <mergeCell ref="AW62:AX62"/>
    <mergeCell ref="AY64:BD64"/>
    <mergeCell ref="C65:D65"/>
    <mergeCell ref="E65:F65"/>
    <mergeCell ref="G65:K65"/>
    <mergeCell ref="L65:O65"/>
    <mergeCell ref="AU65:AV65"/>
    <mergeCell ref="AY62:BD62"/>
    <mergeCell ref="C63:D63"/>
    <mergeCell ref="E63:F63"/>
    <mergeCell ref="G63:K63"/>
    <mergeCell ref="L63:O63"/>
    <mergeCell ref="AU63:AV63"/>
    <mergeCell ref="AW63:AX63"/>
    <mergeCell ref="AY63:BD63"/>
    <mergeCell ref="C62:D62"/>
    <mergeCell ref="E62:F62"/>
    <mergeCell ref="AW67:AX67"/>
    <mergeCell ref="AY67:BD67"/>
    <mergeCell ref="C66:D66"/>
    <mergeCell ref="E66:F66"/>
    <mergeCell ref="AW65:AX65"/>
    <mergeCell ref="AY65:BD65"/>
    <mergeCell ref="C64:D64"/>
    <mergeCell ref="E64:F64"/>
    <mergeCell ref="G64:K64"/>
    <mergeCell ref="L64:O64"/>
    <mergeCell ref="AU64:AV64"/>
    <mergeCell ref="AW64:AX64"/>
    <mergeCell ref="AW69:AX69"/>
    <mergeCell ref="AY69:BD69"/>
    <mergeCell ref="C68:D68"/>
    <mergeCell ref="E68:F68"/>
    <mergeCell ref="G68:K68"/>
    <mergeCell ref="L68:O68"/>
    <mergeCell ref="AU68:AV68"/>
    <mergeCell ref="AW68:AX68"/>
    <mergeCell ref="G66:K66"/>
    <mergeCell ref="L66:O66"/>
    <mergeCell ref="AU66:AV66"/>
    <mergeCell ref="AW66:AX66"/>
    <mergeCell ref="AY68:BD68"/>
    <mergeCell ref="C69:D69"/>
    <mergeCell ref="E69:F69"/>
    <mergeCell ref="G69:K69"/>
    <mergeCell ref="L69:O69"/>
    <mergeCell ref="AU69:AV69"/>
    <mergeCell ref="AY66:BD66"/>
    <mergeCell ref="C67:D67"/>
    <mergeCell ref="E67:F67"/>
    <mergeCell ref="G67:K67"/>
    <mergeCell ref="L67:O67"/>
    <mergeCell ref="AU67:AV67"/>
    <mergeCell ref="G70:K70"/>
    <mergeCell ref="L70:O70"/>
    <mergeCell ref="AU70:AV70"/>
    <mergeCell ref="AW70:AX70"/>
    <mergeCell ref="AY72:BD72"/>
    <mergeCell ref="C73:D73"/>
    <mergeCell ref="E73:F73"/>
    <mergeCell ref="G73:K73"/>
    <mergeCell ref="L73:O73"/>
    <mergeCell ref="AU73:AV73"/>
    <mergeCell ref="AY70:BD70"/>
    <mergeCell ref="C71:D71"/>
    <mergeCell ref="E71:F71"/>
    <mergeCell ref="G71:K71"/>
    <mergeCell ref="L71:O71"/>
    <mergeCell ref="AU71:AV71"/>
    <mergeCell ref="AW71:AX71"/>
    <mergeCell ref="AY71:BD71"/>
    <mergeCell ref="C70:D70"/>
    <mergeCell ref="E70:F70"/>
    <mergeCell ref="AW75:AX75"/>
    <mergeCell ref="AY75:BD75"/>
    <mergeCell ref="C74:D74"/>
    <mergeCell ref="E74:F74"/>
    <mergeCell ref="AW73:AX73"/>
    <mergeCell ref="AY73:BD73"/>
    <mergeCell ref="C72:D72"/>
    <mergeCell ref="E72:F72"/>
    <mergeCell ref="G72:K72"/>
    <mergeCell ref="L72:O72"/>
    <mergeCell ref="AU72:AV72"/>
    <mergeCell ref="AW72:AX72"/>
    <mergeCell ref="AW77:AX77"/>
    <mergeCell ref="AY77:BD77"/>
    <mergeCell ref="C76:D76"/>
    <mergeCell ref="E76:F76"/>
    <mergeCell ref="G76:K76"/>
    <mergeCell ref="L76:O76"/>
    <mergeCell ref="AU76:AV76"/>
    <mergeCell ref="AW76:AX76"/>
    <mergeCell ref="G74:K74"/>
    <mergeCell ref="L74:O74"/>
    <mergeCell ref="AU74:AV74"/>
    <mergeCell ref="AW74:AX74"/>
    <mergeCell ref="AY76:BD76"/>
    <mergeCell ref="C77:D77"/>
    <mergeCell ref="E77:F77"/>
    <mergeCell ref="G77:K77"/>
    <mergeCell ref="L77:O77"/>
    <mergeCell ref="AU77:AV77"/>
    <mergeCell ref="AY74:BD74"/>
    <mergeCell ref="C75:D75"/>
    <mergeCell ref="E75:F75"/>
    <mergeCell ref="G75:K75"/>
    <mergeCell ref="L75:O75"/>
    <mergeCell ref="AU75:AV75"/>
    <mergeCell ref="G78:K78"/>
    <mergeCell ref="L78:O78"/>
    <mergeCell ref="AU78:AV78"/>
    <mergeCell ref="AW78:AX78"/>
    <mergeCell ref="AY80:BD80"/>
    <mergeCell ref="C81:D81"/>
    <mergeCell ref="E81:F81"/>
    <mergeCell ref="G81:K81"/>
    <mergeCell ref="L81:O81"/>
    <mergeCell ref="AU81:AV81"/>
    <mergeCell ref="AY78:BD78"/>
    <mergeCell ref="C79:D79"/>
    <mergeCell ref="E79:F79"/>
    <mergeCell ref="G79:K79"/>
    <mergeCell ref="L79:O79"/>
    <mergeCell ref="AU79:AV79"/>
    <mergeCell ref="AW79:AX79"/>
    <mergeCell ref="AY79:BD79"/>
    <mergeCell ref="C78:D78"/>
    <mergeCell ref="E78:F78"/>
    <mergeCell ref="AW83:AX83"/>
    <mergeCell ref="AY83:BD83"/>
    <mergeCell ref="C82:D82"/>
    <mergeCell ref="E82:F82"/>
    <mergeCell ref="AW81:AX81"/>
    <mergeCell ref="AY81:BD81"/>
    <mergeCell ref="C80:D80"/>
    <mergeCell ref="E80:F80"/>
    <mergeCell ref="G80:K80"/>
    <mergeCell ref="L80:O80"/>
    <mergeCell ref="AU80:AV80"/>
    <mergeCell ref="AW80:AX80"/>
    <mergeCell ref="AW85:AX85"/>
    <mergeCell ref="AY85:BD85"/>
    <mergeCell ref="C84:D84"/>
    <mergeCell ref="E84:F84"/>
    <mergeCell ref="G84:K84"/>
    <mergeCell ref="L84:O84"/>
    <mergeCell ref="AU84:AV84"/>
    <mergeCell ref="AW84:AX84"/>
    <mergeCell ref="G82:K82"/>
    <mergeCell ref="L82:O82"/>
    <mergeCell ref="AU82:AV82"/>
    <mergeCell ref="AW82:AX82"/>
    <mergeCell ref="AY84:BD84"/>
    <mergeCell ref="C85:D85"/>
    <mergeCell ref="E85:F85"/>
    <mergeCell ref="G85:K85"/>
    <mergeCell ref="L85:O85"/>
    <mergeCell ref="AU85:AV85"/>
    <mergeCell ref="AY82:BD82"/>
    <mergeCell ref="C83:D83"/>
    <mergeCell ref="E83:F83"/>
    <mergeCell ref="G83:K83"/>
    <mergeCell ref="L83:O83"/>
    <mergeCell ref="AU83:AV83"/>
    <mergeCell ref="G86:K86"/>
    <mergeCell ref="L86:O86"/>
    <mergeCell ref="AU86:AV86"/>
    <mergeCell ref="AW86:AX86"/>
    <mergeCell ref="AY88:BD88"/>
    <mergeCell ref="C89:D89"/>
    <mergeCell ref="E89:F89"/>
    <mergeCell ref="G89:K89"/>
    <mergeCell ref="L89:O89"/>
    <mergeCell ref="AU89:AV89"/>
    <mergeCell ref="AY86:BD86"/>
    <mergeCell ref="C87:D87"/>
    <mergeCell ref="E87:F87"/>
    <mergeCell ref="G87:K87"/>
    <mergeCell ref="L87:O87"/>
    <mergeCell ref="AU87:AV87"/>
    <mergeCell ref="AW87:AX87"/>
    <mergeCell ref="AY87:BD87"/>
    <mergeCell ref="C86:D86"/>
    <mergeCell ref="E86:F86"/>
    <mergeCell ref="AW91:AX91"/>
    <mergeCell ref="AY91:BD91"/>
    <mergeCell ref="C90:D90"/>
    <mergeCell ref="E90:F90"/>
    <mergeCell ref="AW89:AX89"/>
    <mergeCell ref="AY89:BD89"/>
    <mergeCell ref="C88:D88"/>
    <mergeCell ref="E88:F88"/>
    <mergeCell ref="G88:K88"/>
    <mergeCell ref="L88:O88"/>
    <mergeCell ref="AU88:AV88"/>
    <mergeCell ref="AW88:AX88"/>
    <mergeCell ref="AW93:AX93"/>
    <mergeCell ref="AY93:BD93"/>
    <mergeCell ref="C92:D92"/>
    <mergeCell ref="E92:F92"/>
    <mergeCell ref="G92:K92"/>
    <mergeCell ref="L92:O92"/>
    <mergeCell ref="AU92:AV92"/>
    <mergeCell ref="AW92:AX92"/>
    <mergeCell ref="G90:K90"/>
    <mergeCell ref="L90:O90"/>
    <mergeCell ref="AU90:AV90"/>
    <mergeCell ref="AW90:AX90"/>
    <mergeCell ref="AY92:BD92"/>
    <mergeCell ref="C93:D93"/>
    <mergeCell ref="E93:F93"/>
    <mergeCell ref="G93:K93"/>
    <mergeCell ref="L93:O93"/>
    <mergeCell ref="AU93:AV93"/>
    <mergeCell ref="AY90:BD90"/>
    <mergeCell ref="C91:D91"/>
    <mergeCell ref="E91:F91"/>
    <mergeCell ref="G91:K91"/>
    <mergeCell ref="L91:O91"/>
    <mergeCell ref="AU91:AV91"/>
    <mergeCell ref="G94:K94"/>
    <mergeCell ref="L94:O94"/>
    <mergeCell ref="AU94:AV94"/>
    <mergeCell ref="AW94:AX94"/>
    <mergeCell ref="AY96:BD96"/>
    <mergeCell ref="C97:D97"/>
    <mergeCell ref="E97:F97"/>
    <mergeCell ref="G97:K97"/>
    <mergeCell ref="L97:O97"/>
    <mergeCell ref="AU97:AV97"/>
    <mergeCell ref="AY94:BD94"/>
    <mergeCell ref="C95:D95"/>
    <mergeCell ref="E95:F95"/>
    <mergeCell ref="G95:K95"/>
    <mergeCell ref="L95:O95"/>
    <mergeCell ref="AU95:AV95"/>
    <mergeCell ref="AW95:AX95"/>
    <mergeCell ref="AY95:BD95"/>
    <mergeCell ref="C94:D94"/>
    <mergeCell ref="E94:F94"/>
    <mergeCell ref="AW99:AX99"/>
    <mergeCell ref="AY99:BD99"/>
    <mergeCell ref="C98:D98"/>
    <mergeCell ref="E98:F98"/>
    <mergeCell ref="AW97:AX97"/>
    <mergeCell ref="AY97:BD97"/>
    <mergeCell ref="C96:D96"/>
    <mergeCell ref="E96:F96"/>
    <mergeCell ref="G96:K96"/>
    <mergeCell ref="L96:O96"/>
    <mergeCell ref="AU96:AV96"/>
    <mergeCell ref="AW96:AX96"/>
    <mergeCell ref="AW101:AX101"/>
    <mergeCell ref="AY101:BD101"/>
    <mergeCell ref="C100:D100"/>
    <mergeCell ref="E100:F100"/>
    <mergeCell ref="G100:K100"/>
    <mergeCell ref="L100:O100"/>
    <mergeCell ref="AU100:AV100"/>
    <mergeCell ref="AW100:AX100"/>
    <mergeCell ref="G98:K98"/>
    <mergeCell ref="L98:O98"/>
    <mergeCell ref="AU98:AV98"/>
    <mergeCell ref="AW98:AX98"/>
    <mergeCell ref="AY100:BD100"/>
    <mergeCell ref="C101:D101"/>
    <mergeCell ref="E101:F101"/>
    <mergeCell ref="G101:K101"/>
    <mergeCell ref="L101:O101"/>
    <mergeCell ref="AU101:AV101"/>
    <mergeCell ref="AY98:BD98"/>
    <mergeCell ref="C99:D99"/>
    <mergeCell ref="E99:F99"/>
    <mergeCell ref="G99:K99"/>
    <mergeCell ref="L99:O99"/>
    <mergeCell ref="AU99:AV99"/>
    <mergeCell ref="G102:K102"/>
    <mergeCell ref="L102:O102"/>
    <mergeCell ref="AU102:AV102"/>
    <mergeCell ref="AW102:AX102"/>
    <mergeCell ref="AY104:BD104"/>
    <mergeCell ref="C105:D105"/>
    <mergeCell ref="E105:F105"/>
    <mergeCell ref="G105:K105"/>
    <mergeCell ref="L105:O105"/>
    <mergeCell ref="AU105:AV105"/>
    <mergeCell ref="AY102:BD102"/>
    <mergeCell ref="C103:D103"/>
    <mergeCell ref="E103:F103"/>
    <mergeCell ref="G103:K103"/>
    <mergeCell ref="L103:O103"/>
    <mergeCell ref="AU103:AV103"/>
    <mergeCell ref="AW103:AX103"/>
    <mergeCell ref="AY103:BD103"/>
    <mergeCell ref="C102:D102"/>
    <mergeCell ref="E102:F102"/>
    <mergeCell ref="L106:O106"/>
    <mergeCell ref="AW105:AX105"/>
    <mergeCell ref="AY105:BD105"/>
    <mergeCell ref="C104:D104"/>
    <mergeCell ref="E104:F104"/>
    <mergeCell ref="G104:K104"/>
    <mergeCell ref="L104:O104"/>
    <mergeCell ref="AU104:AV104"/>
    <mergeCell ref="AW104:AX104"/>
    <mergeCell ref="C110:D110"/>
    <mergeCell ref="AY108:BD108"/>
    <mergeCell ref="C109:D109"/>
    <mergeCell ref="E109:F109"/>
    <mergeCell ref="G109:K109"/>
    <mergeCell ref="L109:O109"/>
    <mergeCell ref="AU109:AV109"/>
    <mergeCell ref="AY106:BD106"/>
    <mergeCell ref="C107:D107"/>
    <mergeCell ref="E107:F107"/>
    <mergeCell ref="G107:K107"/>
    <mergeCell ref="L107:O107"/>
    <mergeCell ref="AU107:AV107"/>
    <mergeCell ref="AW107:AX107"/>
    <mergeCell ref="AY107:BD107"/>
    <mergeCell ref="C106:D106"/>
    <mergeCell ref="E106:F106"/>
    <mergeCell ref="C108:D108"/>
    <mergeCell ref="E108:F108"/>
    <mergeCell ref="G108:K108"/>
    <mergeCell ref="L108:O108"/>
    <mergeCell ref="AU108:AV108"/>
    <mergeCell ref="AW108:AX108"/>
    <mergeCell ref="G106:K106"/>
    <mergeCell ref="E110:F110"/>
    <mergeCell ref="AU106:AV106"/>
    <mergeCell ref="AW106:AX106"/>
    <mergeCell ref="AY112:BD112"/>
    <mergeCell ref="C112:D112"/>
    <mergeCell ref="E112:F112"/>
    <mergeCell ref="G112:K112"/>
    <mergeCell ref="L112:O112"/>
    <mergeCell ref="AU112:AV112"/>
    <mergeCell ref="AW112:AX112"/>
    <mergeCell ref="AW109:AX109"/>
    <mergeCell ref="AY109:BD109"/>
    <mergeCell ref="G110:K110"/>
    <mergeCell ref="L110:O110"/>
    <mergeCell ref="AU110:AV110"/>
    <mergeCell ref="AW110:AX110"/>
    <mergeCell ref="AY110:BD110"/>
    <mergeCell ref="C111:D111"/>
    <mergeCell ref="E111:F111"/>
    <mergeCell ref="G111:K111"/>
    <mergeCell ref="L111:O111"/>
    <mergeCell ref="AU111:AV111"/>
    <mergeCell ref="AW111:AX111"/>
    <mergeCell ref="AY111:BD111"/>
  </mergeCells>
  <phoneticPr fontId="2"/>
  <conditionalFormatting sqref="C127:F127">
    <cfRule type="expression" dxfId="5" priority="1">
      <formula>INDIRECT(ADDRESS(ROW(),COLUMN()))=TRUNC(INDIRECT(ADDRESS(ROW(),COLUMN())))</formula>
    </cfRule>
  </conditionalFormatting>
  <conditionalFormatting sqref="E118:Q122">
    <cfRule type="expression" dxfId="4" priority="2">
      <formula>INDIRECT(ADDRESS(ROW(),COLUMN()))=TRUNC(INDIRECT(ADDRESS(ROW(),COLUMN())))</formula>
    </cfRule>
  </conditionalFormatting>
  <conditionalFormatting sqref="P14:AX113">
    <cfRule type="expression" dxfId="3" priority="3">
      <formula>INDIRECT(ADDRESS(ROW(),COLUMN()))=TRUNC(INDIRECT(ADDRESS(ROW(),COLUMN())))</formula>
    </cfRule>
  </conditionalFormatting>
  <dataValidations count="8">
    <dataValidation allowBlank="1" showInputMessage="1" showErrorMessage="1" error="入力可能範囲　32～40" sqref="AZ6" xr:uid="{00000000-0002-0000-0A00-000000000000}"/>
    <dataValidation type="list" allowBlank="1" showInputMessage="1" sqref="E14:F113" xr:uid="{00000000-0002-0000-0A00-000001000000}">
      <formula1>"A, B, C, D"</formula1>
    </dataValidation>
    <dataValidation type="list" allowBlank="1" showInputMessage="1" showErrorMessage="1" sqref="AZ4:BC4" xr:uid="{00000000-0002-0000-0A00-000002000000}">
      <formula1>"予定,実績,予定・実績"</formula1>
    </dataValidation>
    <dataValidation type="list" errorStyle="warning" allowBlank="1" showInputMessage="1" error="リストにない場合のみ、入力してください。" sqref="G14:K113" xr:uid="{00000000-0002-0000-0A00-000003000000}">
      <formula1>INDIRECT(C14)</formula1>
    </dataValidation>
    <dataValidation type="list" allowBlank="1" showInputMessage="1" sqref="C14:D113" xr:uid="{00000000-0002-0000-0A00-000004000000}">
      <formula1>職種</formula1>
    </dataValidation>
    <dataValidation type="decimal" allowBlank="1" showInputMessage="1" showErrorMessage="1" error="入力可能範囲　32～40" sqref="AV5" xr:uid="{00000000-0002-0000-0A00-000005000000}">
      <formula1>32</formula1>
      <formula2>40</formula2>
    </dataValidation>
    <dataValidation type="list" allowBlank="1" showInputMessage="1" showErrorMessage="1" sqref="J124:K124" xr:uid="{00000000-0002-0000-0A00-000006000000}">
      <formula1>"週,暦月"</formula1>
    </dataValidation>
    <dataValidation type="list" allowBlank="1" showInputMessage="1" showErrorMessage="1" sqref="AZ3" xr:uid="{00000000-0002-0000-0A00-000007000000}">
      <formula1>"４週,暦月"</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A00-000008000000}">
          <x14:formula1>
            <xm:f>標準様式１プルダウン・リスト!$C$4:$C$8</xm:f>
          </x14:formula1>
          <xm:sqref>AM1:BA1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BF57"/>
  <sheetViews>
    <sheetView showGridLines="0" view="pageBreakPreview" zoomScale="70" zoomScaleNormal="55" zoomScaleSheetLayoutView="70" workbookViewId="0"/>
  </sheetViews>
  <sheetFormatPr defaultColWidth="5" defaultRowHeight="20.25" customHeight="1" x14ac:dyDescent="0.15"/>
  <cols>
    <col min="1" max="1" width="1.5" style="230" customWidth="1"/>
    <col min="2" max="56" width="6.25" style="230" customWidth="1"/>
    <col min="57" max="16384" width="5" style="230"/>
  </cols>
  <sheetData>
    <row r="1" spans="1:57" s="238" customFormat="1" ht="20.25" customHeight="1" x14ac:dyDescent="0.15">
      <c r="A1" s="201"/>
      <c r="B1" s="201"/>
      <c r="C1" s="224" t="s">
        <v>355</v>
      </c>
      <c r="D1" s="224"/>
      <c r="E1" s="201"/>
      <c r="F1" s="201"/>
      <c r="G1" s="223" t="s">
        <v>354</v>
      </c>
      <c r="H1" s="201"/>
      <c r="I1" s="201"/>
      <c r="J1" s="224"/>
      <c r="K1" s="224"/>
      <c r="L1" s="224"/>
      <c r="M1" s="224"/>
      <c r="N1" s="201"/>
      <c r="O1" s="201"/>
      <c r="P1" s="201"/>
      <c r="Q1" s="201"/>
      <c r="R1" s="201"/>
      <c r="S1" s="201"/>
      <c r="T1" s="201"/>
      <c r="U1" s="201"/>
      <c r="V1" s="201"/>
      <c r="W1" s="201"/>
      <c r="X1" s="201"/>
      <c r="Y1" s="201"/>
      <c r="Z1" s="201"/>
      <c r="AA1" s="201"/>
      <c r="AB1" s="201"/>
      <c r="AC1" s="201"/>
      <c r="AD1" s="201"/>
      <c r="AE1" s="201"/>
      <c r="AF1" s="201"/>
      <c r="AG1" s="201"/>
      <c r="AH1" s="201"/>
      <c r="AI1" s="201"/>
      <c r="AJ1" s="201"/>
      <c r="AK1" s="200" t="s">
        <v>353</v>
      </c>
      <c r="AL1" s="200" t="s">
        <v>346</v>
      </c>
      <c r="AM1" s="844" t="s">
        <v>352</v>
      </c>
      <c r="AN1" s="844"/>
      <c r="AO1" s="844"/>
      <c r="AP1" s="844"/>
      <c r="AQ1" s="844"/>
      <c r="AR1" s="844"/>
      <c r="AS1" s="844"/>
      <c r="AT1" s="844"/>
      <c r="AU1" s="844"/>
      <c r="AV1" s="844"/>
      <c r="AW1" s="844"/>
      <c r="AX1" s="844"/>
      <c r="AY1" s="844"/>
      <c r="AZ1" s="844"/>
      <c r="BA1" s="844"/>
      <c r="BB1" s="217" t="s">
        <v>345</v>
      </c>
      <c r="BC1" s="201"/>
      <c r="BD1" s="201"/>
    </row>
    <row r="2" spans="1:57" s="236" customFormat="1" ht="20.25" customHeight="1" x14ac:dyDescent="0.15">
      <c r="A2" s="199"/>
      <c r="B2" s="199"/>
      <c r="C2" s="199"/>
      <c r="D2" s="223"/>
      <c r="E2" s="199"/>
      <c r="F2" s="199"/>
      <c r="G2" s="199"/>
      <c r="H2" s="223"/>
      <c r="I2" s="200"/>
      <c r="J2" s="200"/>
      <c r="K2" s="200"/>
      <c r="L2" s="200"/>
      <c r="M2" s="200"/>
      <c r="N2" s="199"/>
      <c r="O2" s="199"/>
      <c r="P2" s="199"/>
      <c r="Q2" s="199"/>
      <c r="R2" s="199"/>
      <c r="S2" s="199"/>
      <c r="T2" s="200" t="s">
        <v>351</v>
      </c>
      <c r="U2" s="846">
        <v>6</v>
      </c>
      <c r="V2" s="846"/>
      <c r="W2" s="200" t="s">
        <v>346</v>
      </c>
      <c r="X2" s="845">
        <f>IF(U2=0,"",YEAR(DATE(2018+U2,1,1)))</f>
        <v>2024</v>
      </c>
      <c r="Y2" s="845"/>
      <c r="Z2" s="199" t="s">
        <v>350</v>
      </c>
      <c r="AA2" s="199" t="s">
        <v>349</v>
      </c>
      <c r="AB2" s="846">
        <v>4</v>
      </c>
      <c r="AC2" s="846"/>
      <c r="AD2" s="199" t="s">
        <v>348</v>
      </c>
      <c r="AE2" s="199"/>
      <c r="AF2" s="199"/>
      <c r="AG2" s="199"/>
      <c r="AH2" s="199"/>
      <c r="AI2" s="199"/>
      <c r="AJ2" s="217"/>
      <c r="AK2" s="200" t="s">
        <v>347</v>
      </c>
      <c r="AL2" s="200" t="s">
        <v>346</v>
      </c>
      <c r="AM2" s="846" t="s">
        <v>366</v>
      </c>
      <c r="AN2" s="846"/>
      <c r="AO2" s="846"/>
      <c r="AP2" s="846"/>
      <c r="AQ2" s="846"/>
      <c r="AR2" s="846"/>
      <c r="AS2" s="846"/>
      <c r="AT2" s="846"/>
      <c r="AU2" s="846"/>
      <c r="AV2" s="846"/>
      <c r="AW2" s="846"/>
      <c r="AX2" s="846"/>
      <c r="AY2" s="846"/>
      <c r="AZ2" s="846"/>
      <c r="BA2" s="846"/>
      <c r="BB2" s="217" t="s">
        <v>345</v>
      </c>
      <c r="BC2" s="200"/>
      <c r="BD2" s="200"/>
      <c r="BE2" s="237"/>
    </row>
    <row r="3" spans="1:57" s="236" customFormat="1" ht="20.25" customHeight="1" x14ac:dyDescent="0.15">
      <c r="A3" s="199"/>
      <c r="B3" s="199"/>
      <c r="C3" s="199"/>
      <c r="D3" s="223"/>
      <c r="E3" s="199"/>
      <c r="F3" s="199"/>
      <c r="G3" s="199"/>
      <c r="H3" s="223"/>
      <c r="I3" s="200"/>
      <c r="J3" s="200"/>
      <c r="K3" s="200"/>
      <c r="L3" s="200"/>
      <c r="M3" s="200"/>
      <c r="N3" s="199"/>
      <c r="O3" s="199"/>
      <c r="P3" s="199"/>
      <c r="Q3" s="199"/>
      <c r="R3" s="199"/>
      <c r="S3" s="199"/>
      <c r="T3" s="222"/>
      <c r="U3" s="204"/>
      <c r="V3" s="204"/>
      <c r="W3" s="221"/>
      <c r="X3" s="204"/>
      <c r="Y3" s="204"/>
      <c r="Z3" s="205"/>
      <c r="AA3" s="205"/>
      <c r="AB3" s="204"/>
      <c r="AC3" s="204"/>
      <c r="AD3" s="218"/>
      <c r="AE3" s="199"/>
      <c r="AF3" s="199"/>
      <c r="AG3" s="199"/>
      <c r="AH3" s="199"/>
      <c r="AI3" s="199"/>
      <c r="AJ3" s="217"/>
      <c r="AK3" s="200"/>
      <c r="AL3" s="200"/>
      <c r="AM3" s="216"/>
      <c r="AN3" s="216"/>
      <c r="AO3" s="216"/>
      <c r="AP3" s="216"/>
      <c r="AQ3" s="216"/>
      <c r="AR3" s="216"/>
      <c r="AS3" s="216"/>
      <c r="AT3" s="216"/>
      <c r="AU3" s="216"/>
      <c r="AV3" s="216"/>
      <c r="AW3" s="216"/>
      <c r="AX3" s="216"/>
      <c r="AY3" s="215" t="s">
        <v>344</v>
      </c>
      <c r="AZ3" s="863" t="s">
        <v>343</v>
      </c>
      <c r="BA3" s="863"/>
      <c r="BB3" s="863"/>
      <c r="BC3" s="863"/>
      <c r="BD3" s="200"/>
      <c r="BE3" s="237"/>
    </row>
    <row r="4" spans="1:57" s="236" customFormat="1" ht="20.25" customHeight="1" x14ac:dyDescent="0.15">
      <c r="A4" s="199"/>
      <c r="B4" s="211"/>
      <c r="C4" s="211"/>
      <c r="D4" s="211"/>
      <c r="E4" s="211"/>
      <c r="F4" s="211"/>
      <c r="G4" s="211"/>
      <c r="H4" s="211"/>
      <c r="I4" s="211"/>
      <c r="J4" s="220"/>
      <c r="K4" s="214"/>
      <c r="L4" s="214"/>
      <c r="M4" s="214"/>
      <c r="N4" s="214"/>
      <c r="O4" s="214"/>
      <c r="P4" s="219"/>
      <c r="Q4" s="214"/>
      <c r="R4" s="214"/>
      <c r="S4" s="199"/>
      <c r="T4" s="199"/>
      <c r="U4" s="199"/>
      <c r="V4" s="199"/>
      <c r="W4" s="199"/>
      <c r="X4" s="199"/>
      <c r="Y4" s="199"/>
      <c r="Z4" s="205"/>
      <c r="AA4" s="205"/>
      <c r="AB4" s="204"/>
      <c r="AC4" s="204"/>
      <c r="AD4" s="218"/>
      <c r="AE4" s="199"/>
      <c r="AF4" s="199"/>
      <c r="AG4" s="199"/>
      <c r="AH4" s="199"/>
      <c r="AI4" s="199"/>
      <c r="AJ4" s="217"/>
      <c r="AK4" s="200"/>
      <c r="AL4" s="200"/>
      <c r="AM4" s="216"/>
      <c r="AN4" s="216"/>
      <c r="AO4" s="216"/>
      <c r="AP4" s="216"/>
      <c r="AQ4" s="216"/>
      <c r="AR4" s="216"/>
      <c r="AS4" s="216"/>
      <c r="AT4" s="216"/>
      <c r="AU4" s="216"/>
      <c r="AV4" s="216"/>
      <c r="AW4" s="216"/>
      <c r="AX4" s="216"/>
      <c r="AY4" s="215" t="s">
        <v>342</v>
      </c>
      <c r="AZ4" s="863" t="s">
        <v>341</v>
      </c>
      <c r="BA4" s="863"/>
      <c r="BB4" s="863"/>
      <c r="BC4" s="863"/>
      <c r="BD4" s="200"/>
      <c r="BE4" s="237"/>
    </row>
    <row r="5" spans="1:57" s="236" customFormat="1" ht="20.25" customHeight="1" x14ac:dyDescent="0.15">
      <c r="A5" s="199"/>
      <c r="B5" s="209"/>
      <c r="C5" s="209"/>
      <c r="D5" s="209"/>
      <c r="E5" s="209"/>
      <c r="F5" s="209"/>
      <c r="G5" s="209"/>
      <c r="H5" s="209"/>
      <c r="I5" s="209"/>
      <c r="J5" s="214"/>
      <c r="K5" s="213"/>
      <c r="L5" s="212"/>
      <c r="M5" s="212"/>
      <c r="N5" s="212"/>
      <c r="O5" s="212"/>
      <c r="P5" s="209"/>
      <c r="Q5" s="211"/>
      <c r="R5" s="211"/>
      <c r="S5" s="201"/>
      <c r="T5" s="199"/>
      <c r="U5" s="199"/>
      <c r="V5" s="199"/>
      <c r="W5" s="199"/>
      <c r="X5" s="199"/>
      <c r="Y5" s="199"/>
      <c r="Z5" s="205"/>
      <c r="AA5" s="205"/>
      <c r="AB5" s="204"/>
      <c r="AC5" s="204"/>
      <c r="AD5" s="201"/>
      <c r="AE5" s="201"/>
      <c r="AF5" s="201"/>
      <c r="AG5" s="201"/>
      <c r="AH5" s="199"/>
      <c r="AI5" s="199"/>
      <c r="AJ5" s="201" t="s">
        <v>340</v>
      </c>
      <c r="AK5" s="201"/>
      <c r="AL5" s="201"/>
      <c r="AM5" s="201"/>
      <c r="AN5" s="201"/>
      <c r="AO5" s="201"/>
      <c r="AP5" s="201"/>
      <c r="AQ5" s="201"/>
      <c r="AR5" s="211"/>
      <c r="AS5" s="211"/>
      <c r="AT5" s="159"/>
      <c r="AU5" s="201"/>
      <c r="AV5" s="857">
        <v>40</v>
      </c>
      <c r="AW5" s="858"/>
      <c r="AX5" s="159" t="s">
        <v>339</v>
      </c>
      <c r="AY5" s="201"/>
      <c r="AZ5" s="880">
        <v>160</v>
      </c>
      <c r="BA5" s="881"/>
      <c r="BB5" s="159" t="s">
        <v>338</v>
      </c>
      <c r="BC5" s="201"/>
      <c r="BD5" s="199"/>
      <c r="BE5" s="237"/>
    </row>
    <row r="6" spans="1:57" s="236" customFormat="1" ht="20.25" customHeight="1" x14ac:dyDescent="0.15">
      <c r="A6" s="199"/>
      <c r="B6" s="209"/>
      <c r="C6" s="209"/>
      <c r="D6" s="209"/>
      <c r="E6" s="209"/>
      <c r="F6" s="209"/>
      <c r="G6" s="209"/>
      <c r="H6" s="209"/>
      <c r="I6" s="209"/>
      <c r="J6" s="214"/>
      <c r="K6" s="213"/>
      <c r="L6" s="212"/>
      <c r="M6" s="212"/>
      <c r="N6" s="212"/>
      <c r="O6" s="212"/>
      <c r="P6" s="209"/>
      <c r="Q6" s="211"/>
      <c r="R6" s="211"/>
      <c r="S6" s="201"/>
      <c r="T6" s="199"/>
      <c r="U6" s="199"/>
      <c r="V6" s="199"/>
      <c r="W6" s="199"/>
      <c r="X6" s="199"/>
      <c r="Y6" s="199"/>
      <c r="Z6" s="205"/>
      <c r="AA6" s="205"/>
      <c r="AB6" s="204"/>
      <c r="AC6" s="204"/>
      <c r="AD6" s="201"/>
      <c r="AE6" s="201"/>
      <c r="AF6" s="201"/>
      <c r="AG6" s="201"/>
      <c r="AH6" s="199"/>
      <c r="AI6" s="199"/>
      <c r="AJ6" s="201"/>
      <c r="AK6" s="201"/>
      <c r="AL6" s="201"/>
      <c r="AM6" s="201"/>
      <c r="AN6" s="201"/>
      <c r="AO6" s="201"/>
      <c r="AP6" s="201"/>
      <c r="AQ6" s="201" t="s">
        <v>337</v>
      </c>
      <c r="AR6" s="201"/>
      <c r="AS6" s="202"/>
      <c r="AT6" s="202"/>
      <c r="AU6" s="202"/>
      <c r="AV6" s="201"/>
      <c r="AW6" s="201"/>
      <c r="AX6" s="203"/>
      <c r="AY6" s="201"/>
      <c r="AZ6" s="857">
        <v>100</v>
      </c>
      <c r="BA6" s="858"/>
      <c r="BB6" s="159" t="s">
        <v>336</v>
      </c>
      <c r="BC6" s="201"/>
      <c r="BD6" s="199"/>
      <c r="BE6" s="237"/>
    </row>
    <row r="7" spans="1:57" s="236" customFormat="1" ht="20.25" customHeight="1" x14ac:dyDescent="0.15">
      <c r="A7" s="199"/>
      <c r="B7" s="209"/>
      <c r="C7" s="209"/>
      <c r="D7" s="209"/>
      <c r="E7" s="209"/>
      <c r="F7" s="209"/>
      <c r="G7" s="209"/>
      <c r="H7" s="209"/>
      <c r="I7" s="209"/>
      <c r="J7" s="209"/>
      <c r="K7" s="210"/>
      <c r="L7" s="210"/>
      <c r="M7" s="210"/>
      <c r="N7" s="209"/>
      <c r="O7" s="208"/>
      <c r="P7" s="207"/>
      <c r="Q7" s="207"/>
      <c r="R7" s="206"/>
      <c r="S7" s="202"/>
      <c r="T7" s="199"/>
      <c r="U7" s="199"/>
      <c r="V7" s="199"/>
      <c r="W7" s="199"/>
      <c r="X7" s="199"/>
      <c r="Y7" s="199"/>
      <c r="Z7" s="205"/>
      <c r="AA7" s="205"/>
      <c r="AB7" s="204"/>
      <c r="AC7" s="204"/>
      <c r="AD7" s="159"/>
      <c r="AE7" s="201"/>
      <c r="AF7" s="201"/>
      <c r="AG7" s="201"/>
      <c r="AH7" s="199"/>
      <c r="AI7" s="199"/>
      <c r="AJ7" s="199"/>
      <c r="AK7" s="199"/>
      <c r="AL7" s="201"/>
      <c r="AM7" s="201"/>
      <c r="AN7" s="162"/>
      <c r="AO7" s="203"/>
      <c r="AP7" s="203"/>
      <c r="AQ7" s="202"/>
      <c r="AR7" s="202"/>
      <c r="AS7" s="202"/>
      <c r="AT7" s="202"/>
      <c r="AU7" s="202"/>
      <c r="AV7" s="202"/>
      <c r="AW7" s="201" t="s">
        <v>335</v>
      </c>
      <c r="AX7" s="201"/>
      <c r="AY7" s="201"/>
      <c r="AZ7" s="861">
        <f>DAY(EOMONTH(DATE(X2,AB2,1),0))</f>
        <v>30</v>
      </c>
      <c r="BA7" s="862"/>
      <c r="BB7" s="159" t="s">
        <v>334</v>
      </c>
      <c r="BC7" s="199"/>
      <c r="BD7" s="199"/>
      <c r="BE7" s="237"/>
    </row>
    <row r="8" spans="1:57" ht="5.0999999999999996" customHeight="1" thickBot="1" x14ac:dyDescent="0.2">
      <c r="A8" s="155"/>
      <c r="B8" s="155"/>
      <c r="C8" s="158"/>
      <c r="D8" s="158"/>
      <c r="E8" s="155"/>
      <c r="F8" s="155"/>
      <c r="G8" s="155"/>
      <c r="H8" s="155"/>
      <c r="I8" s="155"/>
      <c r="J8" s="155"/>
      <c r="K8" s="155"/>
      <c r="L8" s="155"/>
      <c r="M8" s="155"/>
      <c r="N8" s="155"/>
      <c r="O8" s="155"/>
      <c r="P8" s="155"/>
      <c r="Q8" s="155"/>
      <c r="R8" s="155"/>
      <c r="S8" s="158"/>
      <c r="T8" s="155"/>
      <c r="U8" s="155"/>
      <c r="V8" s="155"/>
      <c r="W8" s="155"/>
      <c r="X8" s="155"/>
      <c r="Y8" s="155"/>
      <c r="Z8" s="155"/>
      <c r="AA8" s="155"/>
      <c r="AB8" s="155"/>
      <c r="AC8" s="155"/>
      <c r="AD8" s="155"/>
      <c r="AE8" s="155"/>
      <c r="AF8" s="155"/>
      <c r="AG8" s="155"/>
      <c r="AH8" s="155"/>
      <c r="AI8" s="155"/>
      <c r="AJ8" s="158"/>
      <c r="AK8" s="155"/>
      <c r="AL8" s="155"/>
      <c r="AM8" s="155"/>
      <c r="AN8" s="155"/>
      <c r="AO8" s="155"/>
      <c r="AP8" s="155"/>
      <c r="AQ8" s="155"/>
      <c r="AR8" s="155"/>
      <c r="AS8" s="155"/>
      <c r="AT8" s="155"/>
      <c r="AU8" s="155"/>
      <c r="AV8" s="155"/>
      <c r="AW8" s="155"/>
      <c r="AX8" s="155"/>
      <c r="AY8" s="155"/>
      <c r="AZ8" s="155"/>
      <c r="BA8" s="155"/>
      <c r="BB8" s="155"/>
      <c r="BC8" s="198"/>
      <c r="BD8" s="198"/>
      <c r="BE8" s="235"/>
    </row>
    <row r="9" spans="1:57" ht="20.25" customHeight="1" thickBot="1" x14ac:dyDescent="0.2">
      <c r="A9" s="155"/>
      <c r="B9" s="823" t="s">
        <v>333</v>
      </c>
      <c r="C9" s="811" t="s">
        <v>332</v>
      </c>
      <c r="D9" s="812"/>
      <c r="E9" s="810" t="s">
        <v>331</v>
      </c>
      <c r="F9" s="812"/>
      <c r="G9" s="810" t="s">
        <v>330</v>
      </c>
      <c r="H9" s="811"/>
      <c r="I9" s="811"/>
      <c r="J9" s="811"/>
      <c r="K9" s="812"/>
      <c r="L9" s="810" t="s">
        <v>329</v>
      </c>
      <c r="M9" s="811"/>
      <c r="N9" s="811"/>
      <c r="O9" s="826"/>
      <c r="P9" s="859" t="s">
        <v>328</v>
      </c>
      <c r="Q9" s="860"/>
      <c r="R9" s="860"/>
      <c r="S9" s="860"/>
      <c r="T9" s="860"/>
      <c r="U9" s="860"/>
      <c r="V9" s="860"/>
      <c r="W9" s="860"/>
      <c r="X9" s="860"/>
      <c r="Y9" s="860"/>
      <c r="Z9" s="860"/>
      <c r="AA9" s="860"/>
      <c r="AB9" s="860"/>
      <c r="AC9" s="860"/>
      <c r="AD9" s="860"/>
      <c r="AE9" s="860"/>
      <c r="AF9" s="860"/>
      <c r="AG9" s="860"/>
      <c r="AH9" s="860"/>
      <c r="AI9" s="860"/>
      <c r="AJ9" s="860"/>
      <c r="AK9" s="860"/>
      <c r="AL9" s="860"/>
      <c r="AM9" s="860"/>
      <c r="AN9" s="860"/>
      <c r="AO9" s="860"/>
      <c r="AP9" s="860"/>
      <c r="AQ9" s="860"/>
      <c r="AR9" s="860"/>
      <c r="AS9" s="860"/>
      <c r="AT9" s="860"/>
      <c r="AU9" s="849" t="str">
        <f>IF(AZ3="４週","(10)1～4週目の勤務時間数合計","(10)1か月の勤務時間数合計")</f>
        <v>(10)1～4週目の勤務時間数合計</v>
      </c>
      <c r="AV9" s="850"/>
      <c r="AW9" s="849" t="s">
        <v>327</v>
      </c>
      <c r="AX9" s="850"/>
      <c r="AY9" s="847" t="s">
        <v>326</v>
      </c>
      <c r="AZ9" s="847"/>
      <c r="BA9" s="847"/>
      <c r="BB9" s="847"/>
      <c r="BC9" s="847"/>
      <c r="BD9" s="847"/>
    </row>
    <row r="10" spans="1:57" ht="20.25" customHeight="1" thickBot="1" x14ac:dyDescent="0.2">
      <c r="A10" s="155"/>
      <c r="B10" s="824"/>
      <c r="C10" s="814"/>
      <c r="D10" s="815"/>
      <c r="E10" s="813"/>
      <c r="F10" s="815"/>
      <c r="G10" s="813"/>
      <c r="H10" s="814"/>
      <c r="I10" s="814"/>
      <c r="J10" s="814"/>
      <c r="K10" s="815"/>
      <c r="L10" s="813"/>
      <c r="M10" s="814"/>
      <c r="N10" s="814"/>
      <c r="O10" s="827"/>
      <c r="P10" s="829" t="s">
        <v>325</v>
      </c>
      <c r="Q10" s="830"/>
      <c r="R10" s="830"/>
      <c r="S10" s="830"/>
      <c r="T10" s="830"/>
      <c r="U10" s="830"/>
      <c r="V10" s="831"/>
      <c r="W10" s="829" t="s">
        <v>324</v>
      </c>
      <c r="X10" s="830"/>
      <c r="Y10" s="830"/>
      <c r="Z10" s="830"/>
      <c r="AA10" s="830"/>
      <c r="AB10" s="830"/>
      <c r="AC10" s="831"/>
      <c r="AD10" s="829" t="s">
        <v>323</v>
      </c>
      <c r="AE10" s="830"/>
      <c r="AF10" s="830"/>
      <c r="AG10" s="830"/>
      <c r="AH10" s="830"/>
      <c r="AI10" s="830"/>
      <c r="AJ10" s="831"/>
      <c r="AK10" s="829" t="s">
        <v>322</v>
      </c>
      <c r="AL10" s="830"/>
      <c r="AM10" s="830"/>
      <c r="AN10" s="830"/>
      <c r="AO10" s="830"/>
      <c r="AP10" s="830"/>
      <c r="AQ10" s="831"/>
      <c r="AR10" s="829" t="s">
        <v>321</v>
      </c>
      <c r="AS10" s="830"/>
      <c r="AT10" s="831"/>
      <c r="AU10" s="851"/>
      <c r="AV10" s="852"/>
      <c r="AW10" s="851"/>
      <c r="AX10" s="852"/>
      <c r="AY10" s="847"/>
      <c r="AZ10" s="847"/>
      <c r="BA10" s="847"/>
      <c r="BB10" s="847"/>
      <c r="BC10" s="847"/>
      <c r="BD10" s="847"/>
    </row>
    <row r="11" spans="1:57" ht="20.25" customHeight="1" thickBot="1" x14ac:dyDescent="0.2">
      <c r="A11" s="155"/>
      <c r="B11" s="824"/>
      <c r="C11" s="814"/>
      <c r="D11" s="815"/>
      <c r="E11" s="813"/>
      <c r="F11" s="815"/>
      <c r="G11" s="813"/>
      <c r="H11" s="814"/>
      <c r="I11" s="814"/>
      <c r="J11" s="814"/>
      <c r="K11" s="815"/>
      <c r="L11" s="813"/>
      <c r="M11" s="814"/>
      <c r="N11" s="814"/>
      <c r="O11" s="827"/>
      <c r="P11" s="196">
        <f>DAY(DATE($X$2,$AB$2,1))</f>
        <v>1</v>
      </c>
      <c r="Q11" s="195">
        <f>DAY(DATE($X$2,$AB$2,2))</f>
        <v>2</v>
      </c>
      <c r="R11" s="195">
        <f>DAY(DATE($X$2,$AB$2,3))</f>
        <v>3</v>
      </c>
      <c r="S11" s="195">
        <f>DAY(DATE($X$2,$AB$2,4))</f>
        <v>4</v>
      </c>
      <c r="T11" s="195">
        <f>DAY(DATE($X$2,$AB$2,5))</f>
        <v>5</v>
      </c>
      <c r="U11" s="195">
        <f>DAY(DATE($X$2,$AB$2,6))</f>
        <v>6</v>
      </c>
      <c r="V11" s="197">
        <f>DAY(DATE($X$2,$AB$2,7))</f>
        <v>7</v>
      </c>
      <c r="W11" s="196">
        <f>DAY(DATE($X$2,$AB$2,8))</f>
        <v>8</v>
      </c>
      <c r="X11" s="195">
        <f>DAY(DATE($X$2,$AB$2,9))</f>
        <v>9</v>
      </c>
      <c r="Y11" s="195">
        <f>DAY(DATE($X$2,$AB$2,10))</f>
        <v>10</v>
      </c>
      <c r="Z11" s="195">
        <f>DAY(DATE($X$2,$AB$2,11))</f>
        <v>11</v>
      </c>
      <c r="AA11" s="195">
        <f>DAY(DATE($X$2,$AB$2,12))</f>
        <v>12</v>
      </c>
      <c r="AB11" s="195">
        <f>DAY(DATE($X$2,$AB$2,13))</f>
        <v>13</v>
      </c>
      <c r="AC11" s="197">
        <f>DAY(DATE($X$2,$AB$2,14))</f>
        <v>14</v>
      </c>
      <c r="AD11" s="196">
        <f>DAY(DATE($X$2,$AB$2,15))</f>
        <v>15</v>
      </c>
      <c r="AE11" s="195">
        <f>DAY(DATE($X$2,$AB$2,16))</f>
        <v>16</v>
      </c>
      <c r="AF11" s="195">
        <f>DAY(DATE($X$2,$AB$2,17))</f>
        <v>17</v>
      </c>
      <c r="AG11" s="195">
        <f>DAY(DATE($X$2,$AB$2,18))</f>
        <v>18</v>
      </c>
      <c r="AH11" s="195">
        <f>DAY(DATE($X$2,$AB$2,19))</f>
        <v>19</v>
      </c>
      <c r="AI11" s="195">
        <f>DAY(DATE($X$2,$AB$2,20))</f>
        <v>20</v>
      </c>
      <c r="AJ11" s="197">
        <f>DAY(DATE($X$2,$AB$2,21))</f>
        <v>21</v>
      </c>
      <c r="AK11" s="196">
        <f>DAY(DATE($X$2,$AB$2,22))</f>
        <v>22</v>
      </c>
      <c r="AL11" s="195">
        <f>DAY(DATE($X$2,$AB$2,23))</f>
        <v>23</v>
      </c>
      <c r="AM11" s="195">
        <f>DAY(DATE($X$2,$AB$2,24))</f>
        <v>24</v>
      </c>
      <c r="AN11" s="195">
        <f>DAY(DATE($X$2,$AB$2,25))</f>
        <v>25</v>
      </c>
      <c r="AO11" s="195">
        <f>DAY(DATE($X$2,$AB$2,26))</f>
        <v>26</v>
      </c>
      <c r="AP11" s="195">
        <f>DAY(DATE($X$2,$AB$2,27))</f>
        <v>27</v>
      </c>
      <c r="AQ11" s="197">
        <f>DAY(DATE($X$2,$AB$2,28))</f>
        <v>28</v>
      </c>
      <c r="AR11" s="196" t="str">
        <f>IF(AZ3="暦月",IF(DAY(DATE($X$2,$AB$2,29))=29,29,""),"")</f>
        <v/>
      </c>
      <c r="AS11" s="195" t="str">
        <f>IF(AZ3="暦月",IF(DAY(DATE($X$2,$AB$2,30))=30,30,""),"")</f>
        <v/>
      </c>
      <c r="AT11" s="197" t="str">
        <f>IF(AZ3="暦月",IF(DAY(DATE($X$2,$AB$2,31))=31,31,""),"")</f>
        <v/>
      </c>
      <c r="AU11" s="851"/>
      <c r="AV11" s="852"/>
      <c r="AW11" s="851"/>
      <c r="AX11" s="852"/>
      <c r="AY11" s="847"/>
      <c r="AZ11" s="847"/>
      <c r="BA11" s="847"/>
      <c r="BB11" s="847"/>
      <c r="BC11" s="847"/>
      <c r="BD11" s="847"/>
    </row>
    <row r="12" spans="1:57" ht="20.25" hidden="1" customHeight="1" thickBot="1" x14ac:dyDescent="0.2">
      <c r="A12" s="155"/>
      <c r="B12" s="824"/>
      <c r="C12" s="814"/>
      <c r="D12" s="815"/>
      <c r="E12" s="813"/>
      <c r="F12" s="815"/>
      <c r="G12" s="813"/>
      <c r="H12" s="814"/>
      <c r="I12" s="814"/>
      <c r="J12" s="814"/>
      <c r="K12" s="815"/>
      <c r="L12" s="813"/>
      <c r="M12" s="814"/>
      <c r="N12" s="814"/>
      <c r="O12" s="827"/>
      <c r="P12" s="196">
        <f>WEEKDAY(DATE($X$2,$AB$2,1))</f>
        <v>2</v>
      </c>
      <c r="Q12" s="195">
        <f>WEEKDAY(DATE($X$2,$AB$2,2))</f>
        <v>3</v>
      </c>
      <c r="R12" s="195">
        <f>WEEKDAY(DATE($X$2,$AB$2,3))</f>
        <v>4</v>
      </c>
      <c r="S12" s="195">
        <f>WEEKDAY(DATE($X$2,$AB$2,4))</f>
        <v>5</v>
      </c>
      <c r="T12" s="195">
        <f>WEEKDAY(DATE($X$2,$AB$2,5))</f>
        <v>6</v>
      </c>
      <c r="U12" s="195">
        <f>WEEKDAY(DATE($X$2,$AB$2,6))</f>
        <v>7</v>
      </c>
      <c r="V12" s="197">
        <f>WEEKDAY(DATE($X$2,$AB$2,7))</f>
        <v>1</v>
      </c>
      <c r="W12" s="196">
        <f>WEEKDAY(DATE($X$2,$AB$2,8))</f>
        <v>2</v>
      </c>
      <c r="X12" s="195">
        <f>WEEKDAY(DATE($X$2,$AB$2,9))</f>
        <v>3</v>
      </c>
      <c r="Y12" s="195">
        <f>WEEKDAY(DATE($X$2,$AB$2,10))</f>
        <v>4</v>
      </c>
      <c r="Z12" s="195">
        <f>WEEKDAY(DATE($X$2,$AB$2,11))</f>
        <v>5</v>
      </c>
      <c r="AA12" s="195">
        <f>WEEKDAY(DATE($X$2,$AB$2,12))</f>
        <v>6</v>
      </c>
      <c r="AB12" s="195">
        <f>WEEKDAY(DATE($X$2,$AB$2,13))</f>
        <v>7</v>
      </c>
      <c r="AC12" s="197">
        <f>WEEKDAY(DATE($X$2,$AB$2,14))</f>
        <v>1</v>
      </c>
      <c r="AD12" s="196">
        <f>WEEKDAY(DATE($X$2,$AB$2,15))</f>
        <v>2</v>
      </c>
      <c r="AE12" s="195">
        <f>WEEKDAY(DATE($X$2,$AB$2,16))</f>
        <v>3</v>
      </c>
      <c r="AF12" s="195">
        <f>WEEKDAY(DATE($X$2,$AB$2,17))</f>
        <v>4</v>
      </c>
      <c r="AG12" s="195">
        <f>WEEKDAY(DATE($X$2,$AB$2,18))</f>
        <v>5</v>
      </c>
      <c r="AH12" s="195">
        <f>WEEKDAY(DATE($X$2,$AB$2,19))</f>
        <v>6</v>
      </c>
      <c r="AI12" s="195">
        <f>WEEKDAY(DATE($X$2,$AB$2,20))</f>
        <v>7</v>
      </c>
      <c r="AJ12" s="197">
        <f>WEEKDAY(DATE($X$2,$AB$2,21))</f>
        <v>1</v>
      </c>
      <c r="AK12" s="196">
        <f>WEEKDAY(DATE($X$2,$AB$2,22))</f>
        <v>2</v>
      </c>
      <c r="AL12" s="195">
        <f>WEEKDAY(DATE($X$2,$AB$2,23))</f>
        <v>3</v>
      </c>
      <c r="AM12" s="195">
        <f>WEEKDAY(DATE($X$2,$AB$2,24))</f>
        <v>4</v>
      </c>
      <c r="AN12" s="195">
        <f>WEEKDAY(DATE($X$2,$AB$2,25))</f>
        <v>5</v>
      </c>
      <c r="AO12" s="195">
        <f>WEEKDAY(DATE($X$2,$AB$2,26))</f>
        <v>6</v>
      </c>
      <c r="AP12" s="195">
        <f>WEEKDAY(DATE($X$2,$AB$2,27))</f>
        <v>7</v>
      </c>
      <c r="AQ12" s="197">
        <f>WEEKDAY(DATE($X$2,$AB$2,28))</f>
        <v>1</v>
      </c>
      <c r="AR12" s="196">
        <f>IF(AR11=29,WEEKDAY(DATE($X$2,$AB$2,29)),0)</f>
        <v>0</v>
      </c>
      <c r="AS12" s="195">
        <f>IF(AS11=30,WEEKDAY(DATE($X$2,$AB$2,30)),0)</f>
        <v>0</v>
      </c>
      <c r="AT12" s="197">
        <f>IF(AT11=31,WEEKDAY(DATE($X$2,$AB$2,31)),0)</f>
        <v>0</v>
      </c>
      <c r="AU12" s="853"/>
      <c r="AV12" s="854"/>
      <c r="AW12" s="853"/>
      <c r="AX12" s="854"/>
      <c r="AY12" s="848"/>
      <c r="AZ12" s="848"/>
      <c r="BA12" s="848"/>
      <c r="BB12" s="848"/>
      <c r="BC12" s="848"/>
      <c r="BD12" s="848"/>
    </row>
    <row r="13" spans="1:57" ht="20.25" customHeight="1" thickBot="1" x14ac:dyDescent="0.2">
      <c r="A13" s="155"/>
      <c r="B13" s="825"/>
      <c r="C13" s="817"/>
      <c r="D13" s="818"/>
      <c r="E13" s="816"/>
      <c r="F13" s="818"/>
      <c r="G13" s="816"/>
      <c r="H13" s="817"/>
      <c r="I13" s="817"/>
      <c r="J13" s="817"/>
      <c r="K13" s="818"/>
      <c r="L13" s="816"/>
      <c r="M13" s="817"/>
      <c r="N13" s="817"/>
      <c r="O13" s="828"/>
      <c r="P13" s="193" t="str">
        <f t="shared" ref="P13:AQ13" si="0">IF(P12=1,"日",IF(P12=2,"月",IF(P12=3,"火",IF(P12=4,"水",IF(P12=5,"木",IF(P12=6,"金","土"))))))</f>
        <v>月</v>
      </c>
      <c r="Q13" s="191" t="str">
        <f t="shared" si="0"/>
        <v>火</v>
      </c>
      <c r="R13" s="191" t="str">
        <f t="shared" si="0"/>
        <v>水</v>
      </c>
      <c r="S13" s="191" t="str">
        <f t="shared" si="0"/>
        <v>木</v>
      </c>
      <c r="T13" s="191" t="str">
        <f t="shared" si="0"/>
        <v>金</v>
      </c>
      <c r="U13" s="191" t="str">
        <f t="shared" si="0"/>
        <v>土</v>
      </c>
      <c r="V13" s="192" t="str">
        <f t="shared" si="0"/>
        <v>日</v>
      </c>
      <c r="W13" s="193" t="str">
        <f t="shared" si="0"/>
        <v>月</v>
      </c>
      <c r="X13" s="191" t="str">
        <f t="shared" si="0"/>
        <v>火</v>
      </c>
      <c r="Y13" s="191" t="str">
        <f t="shared" si="0"/>
        <v>水</v>
      </c>
      <c r="Z13" s="191" t="str">
        <f t="shared" si="0"/>
        <v>木</v>
      </c>
      <c r="AA13" s="191" t="str">
        <f t="shared" si="0"/>
        <v>金</v>
      </c>
      <c r="AB13" s="191" t="str">
        <f t="shared" si="0"/>
        <v>土</v>
      </c>
      <c r="AC13" s="192" t="str">
        <f t="shared" si="0"/>
        <v>日</v>
      </c>
      <c r="AD13" s="193" t="str">
        <f t="shared" si="0"/>
        <v>月</v>
      </c>
      <c r="AE13" s="191" t="str">
        <f t="shared" si="0"/>
        <v>火</v>
      </c>
      <c r="AF13" s="191" t="str">
        <f t="shared" si="0"/>
        <v>水</v>
      </c>
      <c r="AG13" s="191" t="str">
        <f t="shared" si="0"/>
        <v>木</v>
      </c>
      <c r="AH13" s="191" t="str">
        <f t="shared" si="0"/>
        <v>金</v>
      </c>
      <c r="AI13" s="191" t="str">
        <f t="shared" si="0"/>
        <v>土</v>
      </c>
      <c r="AJ13" s="192" t="str">
        <f t="shared" si="0"/>
        <v>日</v>
      </c>
      <c r="AK13" s="193" t="str">
        <f t="shared" si="0"/>
        <v>月</v>
      </c>
      <c r="AL13" s="191" t="str">
        <f t="shared" si="0"/>
        <v>火</v>
      </c>
      <c r="AM13" s="191" t="str">
        <f t="shared" si="0"/>
        <v>水</v>
      </c>
      <c r="AN13" s="191" t="str">
        <f t="shared" si="0"/>
        <v>木</v>
      </c>
      <c r="AO13" s="191" t="str">
        <f t="shared" si="0"/>
        <v>金</v>
      </c>
      <c r="AP13" s="191" t="str">
        <f t="shared" si="0"/>
        <v>土</v>
      </c>
      <c r="AQ13" s="192" t="str">
        <f t="shared" si="0"/>
        <v>日</v>
      </c>
      <c r="AR13" s="191" t="str">
        <f>IF(AR12=1,"日",IF(AR12=2,"月",IF(AR12=3,"火",IF(AR12=4,"水",IF(AR12=5,"木",IF(AR12=6,"金",IF(AR12=0,"","土")))))))</f>
        <v/>
      </c>
      <c r="AS13" s="191" t="str">
        <f>IF(AS12=1,"日",IF(AS12=2,"月",IF(AS12=3,"火",IF(AS12=4,"水",IF(AS12=5,"木",IF(AS12=6,"金",IF(AS12=0,"","土")))))))</f>
        <v/>
      </c>
      <c r="AT13" s="191" t="str">
        <f>IF(AT12=1,"日",IF(AT12=2,"月",IF(AT12=3,"火",IF(AT12=4,"水",IF(AT12=5,"木",IF(AT12=6,"金",IF(AT12=0,"","土")))))))</f>
        <v/>
      </c>
      <c r="AU13" s="855"/>
      <c r="AV13" s="856"/>
      <c r="AW13" s="855"/>
      <c r="AX13" s="856"/>
      <c r="AY13" s="848"/>
      <c r="AZ13" s="848"/>
      <c r="BA13" s="848"/>
      <c r="BB13" s="848"/>
      <c r="BC13" s="848"/>
      <c r="BD13" s="848"/>
    </row>
    <row r="14" spans="1:57" ht="39.950000000000003" customHeight="1" x14ac:dyDescent="0.15">
      <c r="A14" s="155"/>
      <c r="B14" s="189">
        <v>1</v>
      </c>
      <c r="C14" s="800" t="s">
        <v>365</v>
      </c>
      <c r="D14" s="801"/>
      <c r="E14" s="802" t="s">
        <v>360</v>
      </c>
      <c r="F14" s="803"/>
      <c r="G14" s="804" t="s">
        <v>363</v>
      </c>
      <c r="H14" s="805"/>
      <c r="I14" s="805"/>
      <c r="J14" s="805"/>
      <c r="K14" s="806"/>
      <c r="L14" s="807" t="s">
        <v>364</v>
      </c>
      <c r="M14" s="808"/>
      <c r="N14" s="808"/>
      <c r="O14" s="809"/>
      <c r="P14" s="188">
        <v>8</v>
      </c>
      <c r="Q14" s="187">
        <v>8</v>
      </c>
      <c r="R14" s="187"/>
      <c r="S14" s="187"/>
      <c r="T14" s="187">
        <v>8</v>
      </c>
      <c r="U14" s="187">
        <v>8</v>
      </c>
      <c r="V14" s="186">
        <v>8</v>
      </c>
      <c r="W14" s="188">
        <v>8</v>
      </c>
      <c r="X14" s="187">
        <v>8</v>
      </c>
      <c r="Y14" s="187"/>
      <c r="Z14" s="187"/>
      <c r="AA14" s="187">
        <v>8</v>
      </c>
      <c r="AB14" s="187">
        <v>8</v>
      </c>
      <c r="AC14" s="186">
        <v>8</v>
      </c>
      <c r="AD14" s="188">
        <v>8</v>
      </c>
      <c r="AE14" s="187">
        <v>8</v>
      </c>
      <c r="AF14" s="187"/>
      <c r="AG14" s="187"/>
      <c r="AH14" s="187">
        <v>8</v>
      </c>
      <c r="AI14" s="187">
        <v>8</v>
      </c>
      <c r="AJ14" s="186">
        <v>8</v>
      </c>
      <c r="AK14" s="188">
        <v>8</v>
      </c>
      <c r="AL14" s="187">
        <v>8</v>
      </c>
      <c r="AM14" s="187"/>
      <c r="AN14" s="187"/>
      <c r="AO14" s="187">
        <v>8</v>
      </c>
      <c r="AP14" s="187">
        <v>8</v>
      </c>
      <c r="AQ14" s="186">
        <v>8</v>
      </c>
      <c r="AR14" s="188"/>
      <c r="AS14" s="187"/>
      <c r="AT14" s="186"/>
      <c r="AU14" s="819">
        <f t="shared" ref="AU14:AU31" si="1">IF($AZ$3="４週",SUM(P14:AQ14),IF($AZ$3="暦月",SUM(P14:AT14),""))</f>
        <v>160</v>
      </c>
      <c r="AV14" s="820"/>
      <c r="AW14" s="821">
        <f t="shared" ref="AW14:AW31" si="2">IF($AZ$3="４週",AU14/4,IF($AZ$3="暦月",AU14/($AZ$7/7),""))</f>
        <v>40</v>
      </c>
      <c r="AX14" s="822"/>
      <c r="AY14" s="797"/>
      <c r="AZ14" s="798"/>
      <c r="BA14" s="798"/>
      <c r="BB14" s="798"/>
      <c r="BC14" s="798"/>
      <c r="BD14" s="799"/>
    </row>
    <row r="15" spans="1:57" ht="39.950000000000003" customHeight="1" x14ac:dyDescent="0.15">
      <c r="A15" s="155"/>
      <c r="B15" s="185">
        <f t="shared" ref="B15:B31" si="3">B14+1</f>
        <v>2</v>
      </c>
      <c r="C15" s="763" t="s">
        <v>357</v>
      </c>
      <c r="D15" s="764"/>
      <c r="E15" s="765" t="s">
        <v>360</v>
      </c>
      <c r="F15" s="766"/>
      <c r="G15" s="767" t="s">
        <v>363</v>
      </c>
      <c r="H15" s="768"/>
      <c r="I15" s="768"/>
      <c r="J15" s="768"/>
      <c r="K15" s="769"/>
      <c r="L15" s="773" t="s">
        <v>362</v>
      </c>
      <c r="M15" s="774"/>
      <c r="N15" s="774"/>
      <c r="O15" s="775"/>
      <c r="P15" s="184">
        <v>8</v>
      </c>
      <c r="Q15" s="183">
        <v>8</v>
      </c>
      <c r="R15" s="183"/>
      <c r="S15" s="183"/>
      <c r="T15" s="183">
        <v>8</v>
      </c>
      <c r="U15" s="183">
        <v>8</v>
      </c>
      <c r="V15" s="182">
        <v>8</v>
      </c>
      <c r="W15" s="184">
        <v>8</v>
      </c>
      <c r="X15" s="183">
        <v>8</v>
      </c>
      <c r="Y15" s="183"/>
      <c r="Z15" s="183"/>
      <c r="AA15" s="183">
        <v>8</v>
      </c>
      <c r="AB15" s="183">
        <v>8</v>
      </c>
      <c r="AC15" s="182">
        <v>8</v>
      </c>
      <c r="AD15" s="184">
        <v>8</v>
      </c>
      <c r="AE15" s="183">
        <v>8</v>
      </c>
      <c r="AF15" s="183"/>
      <c r="AG15" s="183"/>
      <c r="AH15" s="183">
        <v>8</v>
      </c>
      <c r="AI15" s="183">
        <v>8</v>
      </c>
      <c r="AJ15" s="182">
        <v>8</v>
      </c>
      <c r="AK15" s="184">
        <v>8</v>
      </c>
      <c r="AL15" s="183">
        <v>8</v>
      </c>
      <c r="AM15" s="183"/>
      <c r="AN15" s="183"/>
      <c r="AO15" s="183">
        <v>8</v>
      </c>
      <c r="AP15" s="183">
        <v>8</v>
      </c>
      <c r="AQ15" s="182">
        <v>8</v>
      </c>
      <c r="AR15" s="184"/>
      <c r="AS15" s="183"/>
      <c r="AT15" s="182"/>
      <c r="AU15" s="791">
        <f t="shared" si="1"/>
        <v>160</v>
      </c>
      <c r="AV15" s="792"/>
      <c r="AW15" s="776">
        <f t="shared" si="2"/>
        <v>40</v>
      </c>
      <c r="AX15" s="777"/>
      <c r="AY15" s="770"/>
      <c r="AZ15" s="771"/>
      <c r="BA15" s="771"/>
      <c r="BB15" s="771"/>
      <c r="BC15" s="771"/>
      <c r="BD15" s="772"/>
    </row>
    <row r="16" spans="1:57" ht="39.950000000000003" customHeight="1" x14ac:dyDescent="0.15">
      <c r="A16" s="155"/>
      <c r="B16" s="185">
        <f t="shared" si="3"/>
        <v>3</v>
      </c>
      <c r="C16" s="763" t="s">
        <v>357</v>
      </c>
      <c r="D16" s="764"/>
      <c r="E16" s="765" t="s">
        <v>360</v>
      </c>
      <c r="F16" s="766"/>
      <c r="G16" s="767" t="s">
        <v>357</v>
      </c>
      <c r="H16" s="768"/>
      <c r="I16" s="768"/>
      <c r="J16" s="768"/>
      <c r="K16" s="769"/>
      <c r="L16" s="773" t="s">
        <v>361</v>
      </c>
      <c r="M16" s="774"/>
      <c r="N16" s="774"/>
      <c r="O16" s="775"/>
      <c r="P16" s="184">
        <v>8</v>
      </c>
      <c r="Q16" s="183">
        <v>8</v>
      </c>
      <c r="R16" s="183"/>
      <c r="S16" s="183"/>
      <c r="T16" s="183">
        <v>8</v>
      </c>
      <c r="U16" s="183">
        <v>8</v>
      </c>
      <c r="V16" s="182">
        <v>8</v>
      </c>
      <c r="W16" s="184">
        <v>8</v>
      </c>
      <c r="X16" s="183">
        <v>8</v>
      </c>
      <c r="Y16" s="183"/>
      <c r="Z16" s="183"/>
      <c r="AA16" s="183">
        <v>8</v>
      </c>
      <c r="AB16" s="183">
        <v>8</v>
      </c>
      <c r="AC16" s="182">
        <v>8</v>
      </c>
      <c r="AD16" s="184">
        <v>8</v>
      </c>
      <c r="AE16" s="183">
        <v>8</v>
      </c>
      <c r="AF16" s="183"/>
      <c r="AG16" s="183"/>
      <c r="AH16" s="183">
        <v>8</v>
      </c>
      <c r="AI16" s="183">
        <v>8</v>
      </c>
      <c r="AJ16" s="182">
        <v>8</v>
      </c>
      <c r="AK16" s="184">
        <v>8</v>
      </c>
      <c r="AL16" s="183">
        <v>8</v>
      </c>
      <c r="AM16" s="183"/>
      <c r="AN16" s="183"/>
      <c r="AO16" s="183">
        <v>8</v>
      </c>
      <c r="AP16" s="183">
        <v>8</v>
      </c>
      <c r="AQ16" s="182">
        <v>8</v>
      </c>
      <c r="AR16" s="184"/>
      <c r="AS16" s="183"/>
      <c r="AT16" s="182"/>
      <c r="AU16" s="791">
        <f t="shared" si="1"/>
        <v>160</v>
      </c>
      <c r="AV16" s="792"/>
      <c r="AW16" s="776">
        <f t="shared" si="2"/>
        <v>40</v>
      </c>
      <c r="AX16" s="777"/>
      <c r="AY16" s="770"/>
      <c r="AZ16" s="771"/>
      <c r="BA16" s="771"/>
      <c r="BB16" s="771"/>
      <c r="BC16" s="771"/>
      <c r="BD16" s="772"/>
    </row>
    <row r="17" spans="1:56" ht="39.950000000000003" customHeight="1" x14ac:dyDescent="0.15">
      <c r="A17" s="155"/>
      <c r="B17" s="185">
        <f t="shared" si="3"/>
        <v>4</v>
      </c>
      <c r="C17" s="763" t="s">
        <v>357</v>
      </c>
      <c r="D17" s="764"/>
      <c r="E17" s="765" t="s">
        <v>360</v>
      </c>
      <c r="F17" s="766"/>
      <c r="G17" s="767" t="s">
        <v>357</v>
      </c>
      <c r="H17" s="768"/>
      <c r="I17" s="768"/>
      <c r="J17" s="768"/>
      <c r="K17" s="769"/>
      <c r="L17" s="773" t="s">
        <v>359</v>
      </c>
      <c r="M17" s="774"/>
      <c r="N17" s="774"/>
      <c r="O17" s="775"/>
      <c r="P17" s="184">
        <v>8</v>
      </c>
      <c r="Q17" s="183">
        <v>8</v>
      </c>
      <c r="R17" s="183"/>
      <c r="S17" s="183"/>
      <c r="T17" s="183">
        <v>8</v>
      </c>
      <c r="U17" s="183">
        <v>8</v>
      </c>
      <c r="V17" s="182">
        <v>8</v>
      </c>
      <c r="W17" s="184">
        <v>8</v>
      </c>
      <c r="X17" s="183">
        <v>8</v>
      </c>
      <c r="Y17" s="183"/>
      <c r="Z17" s="183"/>
      <c r="AA17" s="183">
        <v>8</v>
      </c>
      <c r="AB17" s="183">
        <v>8</v>
      </c>
      <c r="AC17" s="182">
        <v>8</v>
      </c>
      <c r="AD17" s="184">
        <v>8</v>
      </c>
      <c r="AE17" s="183">
        <v>8</v>
      </c>
      <c r="AF17" s="183"/>
      <c r="AG17" s="183"/>
      <c r="AH17" s="183">
        <v>8</v>
      </c>
      <c r="AI17" s="183">
        <v>8</v>
      </c>
      <c r="AJ17" s="182">
        <v>8</v>
      </c>
      <c r="AK17" s="184">
        <v>8</v>
      </c>
      <c r="AL17" s="183">
        <v>8</v>
      </c>
      <c r="AM17" s="183"/>
      <c r="AN17" s="183"/>
      <c r="AO17" s="183">
        <v>8</v>
      </c>
      <c r="AP17" s="183">
        <v>8</v>
      </c>
      <c r="AQ17" s="182">
        <v>8</v>
      </c>
      <c r="AR17" s="184"/>
      <c r="AS17" s="183"/>
      <c r="AT17" s="182"/>
      <c r="AU17" s="791">
        <f t="shared" si="1"/>
        <v>160</v>
      </c>
      <c r="AV17" s="792"/>
      <c r="AW17" s="776">
        <f t="shared" si="2"/>
        <v>40</v>
      </c>
      <c r="AX17" s="777"/>
      <c r="AY17" s="770"/>
      <c r="AZ17" s="771"/>
      <c r="BA17" s="771"/>
      <c r="BB17" s="771"/>
      <c r="BC17" s="771"/>
      <c r="BD17" s="772"/>
    </row>
    <row r="18" spans="1:56" ht="39.950000000000003" customHeight="1" x14ac:dyDescent="0.15">
      <c r="A18" s="155"/>
      <c r="B18" s="185">
        <f t="shared" si="3"/>
        <v>5</v>
      </c>
      <c r="C18" s="763" t="s">
        <v>357</v>
      </c>
      <c r="D18" s="764"/>
      <c r="E18" s="765" t="s">
        <v>358</v>
      </c>
      <c r="F18" s="766"/>
      <c r="G18" s="767" t="s">
        <v>357</v>
      </c>
      <c r="H18" s="768"/>
      <c r="I18" s="768"/>
      <c r="J18" s="768"/>
      <c r="K18" s="769"/>
      <c r="L18" s="773" t="s">
        <v>356</v>
      </c>
      <c r="M18" s="774"/>
      <c r="N18" s="774"/>
      <c r="O18" s="775"/>
      <c r="P18" s="184">
        <v>4</v>
      </c>
      <c r="Q18" s="183">
        <v>4</v>
      </c>
      <c r="R18" s="183"/>
      <c r="S18" s="183"/>
      <c r="T18" s="183">
        <v>4</v>
      </c>
      <c r="U18" s="183">
        <v>4</v>
      </c>
      <c r="V18" s="182">
        <v>4</v>
      </c>
      <c r="W18" s="184">
        <v>4</v>
      </c>
      <c r="X18" s="183">
        <v>4</v>
      </c>
      <c r="Y18" s="183"/>
      <c r="Z18" s="183"/>
      <c r="AA18" s="183">
        <v>4</v>
      </c>
      <c r="AB18" s="183">
        <v>4</v>
      </c>
      <c r="AC18" s="182">
        <v>4</v>
      </c>
      <c r="AD18" s="184">
        <v>4</v>
      </c>
      <c r="AE18" s="183">
        <v>4</v>
      </c>
      <c r="AF18" s="183"/>
      <c r="AG18" s="183"/>
      <c r="AH18" s="183">
        <v>4</v>
      </c>
      <c r="AI18" s="183">
        <v>4</v>
      </c>
      <c r="AJ18" s="182">
        <v>4</v>
      </c>
      <c r="AK18" s="184">
        <v>4</v>
      </c>
      <c r="AL18" s="183">
        <v>4</v>
      </c>
      <c r="AM18" s="183"/>
      <c r="AN18" s="183"/>
      <c r="AO18" s="183">
        <v>4</v>
      </c>
      <c r="AP18" s="183">
        <v>4</v>
      </c>
      <c r="AQ18" s="182">
        <v>4</v>
      </c>
      <c r="AR18" s="184"/>
      <c r="AS18" s="183"/>
      <c r="AT18" s="182"/>
      <c r="AU18" s="791">
        <f t="shared" si="1"/>
        <v>80</v>
      </c>
      <c r="AV18" s="792"/>
      <c r="AW18" s="776">
        <f t="shared" si="2"/>
        <v>20</v>
      </c>
      <c r="AX18" s="777"/>
      <c r="AY18" s="770"/>
      <c r="AZ18" s="771"/>
      <c r="BA18" s="771"/>
      <c r="BB18" s="771"/>
      <c r="BC18" s="771"/>
      <c r="BD18" s="772"/>
    </row>
    <row r="19" spans="1:56" ht="39.950000000000003" customHeight="1" x14ac:dyDescent="0.15">
      <c r="A19" s="155"/>
      <c r="B19" s="185">
        <f t="shared" si="3"/>
        <v>6</v>
      </c>
      <c r="C19" s="763"/>
      <c r="D19" s="764"/>
      <c r="E19" s="765"/>
      <c r="F19" s="766"/>
      <c r="G19" s="767"/>
      <c r="H19" s="768"/>
      <c r="I19" s="768"/>
      <c r="J19" s="768"/>
      <c r="K19" s="769"/>
      <c r="L19" s="773"/>
      <c r="M19" s="774"/>
      <c r="N19" s="774"/>
      <c r="O19" s="775"/>
      <c r="P19" s="184"/>
      <c r="Q19" s="183"/>
      <c r="R19" s="183"/>
      <c r="S19" s="183"/>
      <c r="T19" s="183"/>
      <c r="U19" s="183"/>
      <c r="V19" s="182"/>
      <c r="W19" s="184"/>
      <c r="X19" s="183"/>
      <c r="Y19" s="183"/>
      <c r="Z19" s="183"/>
      <c r="AA19" s="183"/>
      <c r="AB19" s="183"/>
      <c r="AC19" s="182"/>
      <c r="AD19" s="184"/>
      <c r="AE19" s="183"/>
      <c r="AF19" s="183"/>
      <c r="AG19" s="183"/>
      <c r="AH19" s="183"/>
      <c r="AI19" s="183"/>
      <c r="AJ19" s="182"/>
      <c r="AK19" s="184"/>
      <c r="AL19" s="183"/>
      <c r="AM19" s="183"/>
      <c r="AN19" s="183"/>
      <c r="AO19" s="183"/>
      <c r="AP19" s="183"/>
      <c r="AQ19" s="182"/>
      <c r="AR19" s="184"/>
      <c r="AS19" s="183"/>
      <c r="AT19" s="182"/>
      <c r="AU19" s="791">
        <f t="shared" si="1"/>
        <v>0</v>
      </c>
      <c r="AV19" s="792"/>
      <c r="AW19" s="776">
        <f t="shared" si="2"/>
        <v>0</v>
      </c>
      <c r="AX19" s="777"/>
      <c r="AY19" s="770"/>
      <c r="AZ19" s="771"/>
      <c r="BA19" s="771"/>
      <c r="BB19" s="771"/>
      <c r="BC19" s="771"/>
      <c r="BD19" s="772"/>
    </row>
    <row r="20" spans="1:56" ht="39.950000000000003" customHeight="1" x14ac:dyDescent="0.15">
      <c r="A20" s="155"/>
      <c r="B20" s="185">
        <f t="shared" si="3"/>
        <v>7</v>
      </c>
      <c r="C20" s="763"/>
      <c r="D20" s="764"/>
      <c r="E20" s="765"/>
      <c r="F20" s="766"/>
      <c r="G20" s="767"/>
      <c r="H20" s="768"/>
      <c r="I20" s="768"/>
      <c r="J20" s="768"/>
      <c r="K20" s="769"/>
      <c r="L20" s="773"/>
      <c r="M20" s="774"/>
      <c r="N20" s="774"/>
      <c r="O20" s="775"/>
      <c r="P20" s="184"/>
      <c r="Q20" s="183"/>
      <c r="R20" s="183"/>
      <c r="S20" s="183"/>
      <c r="T20" s="183"/>
      <c r="U20" s="183"/>
      <c r="V20" s="182"/>
      <c r="W20" s="184"/>
      <c r="X20" s="183"/>
      <c r="Y20" s="183"/>
      <c r="Z20" s="183"/>
      <c r="AA20" s="183"/>
      <c r="AB20" s="183"/>
      <c r="AC20" s="182"/>
      <c r="AD20" s="184"/>
      <c r="AE20" s="183"/>
      <c r="AF20" s="183"/>
      <c r="AG20" s="183"/>
      <c r="AH20" s="183"/>
      <c r="AI20" s="183"/>
      <c r="AJ20" s="182"/>
      <c r="AK20" s="184"/>
      <c r="AL20" s="183"/>
      <c r="AM20" s="183"/>
      <c r="AN20" s="183"/>
      <c r="AO20" s="183"/>
      <c r="AP20" s="183"/>
      <c r="AQ20" s="182"/>
      <c r="AR20" s="184"/>
      <c r="AS20" s="183"/>
      <c r="AT20" s="182"/>
      <c r="AU20" s="791">
        <f t="shared" si="1"/>
        <v>0</v>
      </c>
      <c r="AV20" s="792"/>
      <c r="AW20" s="776">
        <f t="shared" si="2"/>
        <v>0</v>
      </c>
      <c r="AX20" s="777"/>
      <c r="AY20" s="770"/>
      <c r="AZ20" s="771"/>
      <c r="BA20" s="771"/>
      <c r="BB20" s="771"/>
      <c r="BC20" s="771"/>
      <c r="BD20" s="772"/>
    </row>
    <row r="21" spans="1:56" ht="39.950000000000003" customHeight="1" x14ac:dyDescent="0.15">
      <c r="A21" s="155"/>
      <c r="B21" s="185">
        <f t="shared" si="3"/>
        <v>8</v>
      </c>
      <c r="C21" s="763"/>
      <c r="D21" s="764"/>
      <c r="E21" s="765"/>
      <c r="F21" s="766"/>
      <c r="G21" s="767"/>
      <c r="H21" s="768"/>
      <c r="I21" s="768"/>
      <c r="J21" s="768"/>
      <c r="K21" s="769"/>
      <c r="L21" s="773"/>
      <c r="M21" s="774"/>
      <c r="N21" s="774"/>
      <c r="O21" s="775"/>
      <c r="P21" s="184"/>
      <c r="Q21" s="183"/>
      <c r="R21" s="183"/>
      <c r="S21" s="183"/>
      <c r="T21" s="183"/>
      <c r="U21" s="183"/>
      <c r="V21" s="182"/>
      <c r="W21" s="184"/>
      <c r="X21" s="183"/>
      <c r="Y21" s="183"/>
      <c r="Z21" s="183"/>
      <c r="AA21" s="183"/>
      <c r="AB21" s="183"/>
      <c r="AC21" s="182"/>
      <c r="AD21" s="184"/>
      <c r="AE21" s="183"/>
      <c r="AF21" s="183"/>
      <c r="AG21" s="183"/>
      <c r="AH21" s="183"/>
      <c r="AI21" s="183"/>
      <c r="AJ21" s="182"/>
      <c r="AK21" s="184"/>
      <c r="AL21" s="183"/>
      <c r="AM21" s="183"/>
      <c r="AN21" s="183"/>
      <c r="AO21" s="183"/>
      <c r="AP21" s="183"/>
      <c r="AQ21" s="182"/>
      <c r="AR21" s="184"/>
      <c r="AS21" s="183"/>
      <c r="AT21" s="182"/>
      <c r="AU21" s="791">
        <f t="shared" si="1"/>
        <v>0</v>
      </c>
      <c r="AV21" s="792"/>
      <c r="AW21" s="776">
        <f t="shared" si="2"/>
        <v>0</v>
      </c>
      <c r="AX21" s="777"/>
      <c r="AY21" s="770"/>
      <c r="AZ21" s="771"/>
      <c r="BA21" s="771"/>
      <c r="BB21" s="771"/>
      <c r="BC21" s="771"/>
      <c r="BD21" s="772"/>
    </row>
    <row r="22" spans="1:56" ht="39.950000000000003" customHeight="1" x14ac:dyDescent="0.15">
      <c r="A22" s="155"/>
      <c r="B22" s="185">
        <f t="shared" si="3"/>
        <v>9</v>
      </c>
      <c r="C22" s="763"/>
      <c r="D22" s="764"/>
      <c r="E22" s="765"/>
      <c r="F22" s="766"/>
      <c r="G22" s="767"/>
      <c r="H22" s="768"/>
      <c r="I22" s="768"/>
      <c r="J22" s="768"/>
      <c r="K22" s="769"/>
      <c r="L22" s="773"/>
      <c r="M22" s="774"/>
      <c r="N22" s="774"/>
      <c r="O22" s="775"/>
      <c r="P22" s="184"/>
      <c r="Q22" s="183"/>
      <c r="R22" s="183"/>
      <c r="S22" s="183"/>
      <c r="T22" s="183"/>
      <c r="U22" s="183"/>
      <c r="V22" s="182"/>
      <c r="W22" s="184"/>
      <c r="X22" s="183"/>
      <c r="Y22" s="183"/>
      <c r="Z22" s="183"/>
      <c r="AA22" s="183"/>
      <c r="AB22" s="183"/>
      <c r="AC22" s="182"/>
      <c r="AD22" s="184"/>
      <c r="AE22" s="183"/>
      <c r="AF22" s="183"/>
      <c r="AG22" s="183"/>
      <c r="AH22" s="183"/>
      <c r="AI22" s="183"/>
      <c r="AJ22" s="182"/>
      <c r="AK22" s="184"/>
      <c r="AL22" s="183"/>
      <c r="AM22" s="183"/>
      <c r="AN22" s="183"/>
      <c r="AO22" s="183"/>
      <c r="AP22" s="183"/>
      <c r="AQ22" s="182"/>
      <c r="AR22" s="184"/>
      <c r="AS22" s="183"/>
      <c r="AT22" s="182"/>
      <c r="AU22" s="791">
        <f t="shared" si="1"/>
        <v>0</v>
      </c>
      <c r="AV22" s="792"/>
      <c r="AW22" s="776">
        <f t="shared" si="2"/>
        <v>0</v>
      </c>
      <c r="AX22" s="777"/>
      <c r="AY22" s="770"/>
      <c r="AZ22" s="771"/>
      <c r="BA22" s="771"/>
      <c r="BB22" s="771"/>
      <c r="BC22" s="771"/>
      <c r="BD22" s="772"/>
    </row>
    <row r="23" spans="1:56" ht="39.950000000000003" customHeight="1" x14ac:dyDescent="0.15">
      <c r="A23" s="155"/>
      <c r="B23" s="185">
        <f t="shared" si="3"/>
        <v>10</v>
      </c>
      <c r="C23" s="763"/>
      <c r="D23" s="764"/>
      <c r="E23" s="765"/>
      <c r="F23" s="766"/>
      <c r="G23" s="767"/>
      <c r="H23" s="768"/>
      <c r="I23" s="768"/>
      <c r="J23" s="768"/>
      <c r="K23" s="769"/>
      <c r="L23" s="773"/>
      <c r="M23" s="774"/>
      <c r="N23" s="774"/>
      <c r="O23" s="775"/>
      <c r="P23" s="184"/>
      <c r="Q23" s="183"/>
      <c r="R23" s="183"/>
      <c r="S23" s="183"/>
      <c r="T23" s="183"/>
      <c r="U23" s="183"/>
      <c r="V23" s="182"/>
      <c r="W23" s="184"/>
      <c r="X23" s="183"/>
      <c r="Y23" s="183"/>
      <c r="Z23" s="183"/>
      <c r="AA23" s="183"/>
      <c r="AB23" s="183"/>
      <c r="AC23" s="182"/>
      <c r="AD23" s="184"/>
      <c r="AE23" s="183"/>
      <c r="AF23" s="183"/>
      <c r="AG23" s="183"/>
      <c r="AH23" s="183"/>
      <c r="AI23" s="183"/>
      <c r="AJ23" s="182"/>
      <c r="AK23" s="184"/>
      <c r="AL23" s="183"/>
      <c r="AM23" s="183"/>
      <c r="AN23" s="183"/>
      <c r="AO23" s="183"/>
      <c r="AP23" s="183"/>
      <c r="AQ23" s="182"/>
      <c r="AR23" s="184"/>
      <c r="AS23" s="183"/>
      <c r="AT23" s="182"/>
      <c r="AU23" s="791">
        <f t="shared" si="1"/>
        <v>0</v>
      </c>
      <c r="AV23" s="792"/>
      <c r="AW23" s="776">
        <f t="shared" si="2"/>
        <v>0</v>
      </c>
      <c r="AX23" s="777"/>
      <c r="AY23" s="770"/>
      <c r="AZ23" s="771"/>
      <c r="BA23" s="771"/>
      <c r="BB23" s="771"/>
      <c r="BC23" s="771"/>
      <c r="BD23" s="772"/>
    </row>
    <row r="24" spans="1:56" ht="39.950000000000003" customHeight="1" x14ac:dyDescent="0.15">
      <c r="A24" s="155"/>
      <c r="B24" s="185">
        <f t="shared" si="3"/>
        <v>11</v>
      </c>
      <c r="C24" s="763"/>
      <c r="D24" s="764"/>
      <c r="E24" s="765"/>
      <c r="F24" s="766"/>
      <c r="G24" s="767"/>
      <c r="H24" s="768"/>
      <c r="I24" s="768"/>
      <c r="J24" s="768"/>
      <c r="K24" s="769"/>
      <c r="L24" s="773"/>
      <c r="M24" s="774"/>
      <c r="N24" s="774"/>
      <c r="O24" s="775"/>
      <c r="P24" s="184"/>
      <c r="Q24" s="183"/>
      <c r="R24" s="183"/>
      <c r="S24" s="183"/>
      <c r="T24" s="183"/>
      <c r="U24" s="183"/>
      <c r="V24" s="182"/>
      <c r="W24" s="184"/>
      <c r="X24" s="183"/>
      <c r="Y24" s="183"/>
      <c r="Z24" s="183"/>
      <c r="AA24" s="183"/>
      <c r="AB24" s="183"/>
      <c r="AC24" s="182"/>
      <c r="AD24" s="184"/>
      <c r="AE24" s="183"/>
      <c r="AF24" s="183"/>
      <c r="AG24" s="183"/>
      <c r="AH24" s="183"/>
      <c r="AI24" s="183"/>
      <c r="AJ24" s="182"/>
      <c r="AK24" s="184"/>
      <c r="AL24" s="183"/>
      <c r="AM24" s="183"/>
      <c r="AN24" s="183"/>
      <c r="AO24" s="183"/>
      <c r="AP24" s="183"/>
      <c r="AQ24" s="182"/>
      <c r="AR24" s="184"/>
      <c r="AS24" s="183"/>
      <c r="AT24" s="182"/>
      <c r="AU24" s="791">
        <f t="shared" si="1"/>
        <v>0</v>
      </c>
      <c r="AV24" s="792"/>
      <c r="AW24" s="776">
        <f t="shared" si="2"/>
        <v>0</v>
      </c>
      <c r="AX24" s="777"/>
      <c r="AY24" s="770"/>
      <c r="AZ24" s="771"/>
      <c r="BA24" s="771"/>
      <c r="BB24" s="771"/>
      <c r="BC24" s="771"/>
      <c r="BD24" s="772"/>
    </row>
    <row r="25" spans="1:56" ht="39.950000000000003" customHeight="1" x14ac:dyDescent="0.15">
      <c r="A25" s="155"/>
      <c r="B25" s="185">
        <f t="shared" si="3"/>
        <v>12</v>
      </c>
      <c r="C25" s="763"/>
      <c r="D25" s="764"/>
      <c r="E25" s="765"/>
      <c r="F25" s="766"/>
      <c r="G25" s="767"/>
      <c r="H25" s="768"/>
      <c r="I25" s="768"/>
      <c r="J25" s="768"/>
      <c r="K25" s="769"/>
      <c r="L25" s="773"/>
      <c r="M25" s="774"/>
      <c r="N25" s="774"/>
      <c r="O25" s="775"/>
      <c r="P25" s="184"/>
      <c r="Q25" s="183"/>
      <c r="R25" s="183"/>
      <c r="S25" s="183"/>
      <c r="T25" s="183"/>
      <c r="U25" s="183"/>
      <c r="V25" s="182"/>
      <c r="W25" s="184"/>
      <c r="X25" s="183"/>
      <c r="Y25" s="183"/>
      <c r="Z25" s="183"/>
      <c r="AA25" s="183"/>
      <c r="AB25" s="183"/>
      <c r="AC25" s="182"/>
      <c r="AD25" s="184"/>
      <c r="AE25" s="183"/>
      <c r="AF25" s="183"/>
      <c r="AG25" s="183"/>
      <c r="AH25" s="183"/>
      <c r="AI25" s="183"/>
      <c r="AJ25" s="182"/>
      <c r="AK25" s="184"/>
      <c r="AL25" s="183"/>
      <c r="AM25" s="183"/>
      <c r="AN25" s="183"/>
      <c r="AO25" s="183"/>
      <c r="AP25" s="183"/>
      <c r="AQ25" s="182"/>
      <c r="AR25" s="184"/>
      <c r="AS25" s="183"/>
      <c r="AT25" s="182"/>
      <c r="AU25" s="791">
        <f t="shared" si="1"/>
        <v>0</v>
      </c>
      <c r="AV25" s="792"/>
      <c r="AW25" s="776">
        <f t="shared" si="2"/>
        <v>0</v>
      </c>
      <c r="AX25" s="777"/>
      <c r="AY25" s="770"/>
      <c r="AZ25" s="771"/>
      <c r="BA25" s="771"/>
      <c r="BB25" s="771"/>
      <c r="BC25" s="771"/>
      <c r="BD25" s="772"/>
    </row>
    <row r="26" spans="1:56" ht="39.950000000000003" customHeight="1" x14ac:dyDescent="0.15">
      <c r="A26" s="155"/>
      <c r="B26" s="185">
        <f t="shared" si="3"/>
        <v>13</v>
      </c>
      <c r="C26" s="763"/>
      <c r="D26" s="764"/>
      <c r="E26" s="765"/>
      <c r="F26" s="766"/>
      <c r="G26" s="767"/>
      <c r="H26" s="768"/>
      <c r="I26" s="768"/>
      <c r="J26" s="768"/>
      <c r="K26" s="769"/>
      <c r="L26" s="773"/>
      <c r="M26" s="774"/>
      <c r="N26" s="774"/>
      <c r="O26" s="775"/>
      <c r="P26" s="184"/>
      <c r="Q26" s="183"/>
      <c r="R26" s="183"/>
      <c r="S26" s="183"/>
      <c r="T26" s="183"/>
      <c r="U26" s="183"/>
      <c r="V26" s="182"/>
      <c r="W26" s="184"/>
      <c r="X26" s="183"/>
      <c r="Y26" s="183"/>
      <c r="Z26" s="183"/>
      <c r="AA26" s="183"/>
      <c r="AB26" s="183"/>
      <c r="AC26" s="182"/>
      <c r="AD26" s="184"/>
      <c r="AE26" s="183"/>
      <c r="AF26" s="183"/>
      <c r="AG26" s="183"/>
      <c r="AH26" s="183"/>
      <c r="AI26" s="183"/>
      <c r="AJ26" s="182"/>
      <c r="AK26" s="184"/>
      <c r="AL26" s="183"/>
      <c r="AM26" s="183"/>
      <c r="AN26" s="183"/>
      <c r="AO26" s="183"/>
      <c r="AP26" s="183"/>
      <c r="AQ26" s="182"/>
      <c r="AR26" s="184"/>
      <c r="AS26" s="183"/>
      <c r="AT26" s="182"/>
      <c r="AU26" s="791">
        <f t="shared" si="1"/>
        <v>0</v>
      </c>
      <c r="AV26" s="792"/>
      <c r="AW26" s="776">
        <f t="shared" si="2"/>
        <v>0</v>
      </c>
      <c r="AX26" s="777"/>
      <c r="AY26" s="770"/>
      <c r="AZ26" s="771"/>
      <c r="BA26" s="771"/>
      <c r="BB26" s="771"/>
      <c r="BC26" s="771"/>
      <c r="BD26" s="772"/>
    </row>
    <row r="27" spans="1:56" ht="39.950000000000003" customHeight="1" x14ac:dyDescent="0.15">
      <c r="A27" s="155"/>
      <c r="B27" s="185">
        <f t="shared" si="3"/>
        <v>14</v>
      </c>
      <c r="C27" s="763"/>
      <c r="D27" s="764"/>
      <c r="E27" s="765"/>
      <c r="F27" s="766"/>
      <c r="G27" s="767"/>
      <c r="H27" s="768"/>
      <c r="I27" s="768"/>
      <c r="J27" s="768"/>
      <c r="K27" s="769"/>
      <c r="L27" s="773"/>
      <c r="M27" s="774"/>
      <c r="N27" s="774"/>
      <c r="O27" s="775"/>
      <c r="P27" s="184"/>
      <c r="Q27" s="183"/>
      <c r="R27" s="183"/>
      <c r="S27" s="183"/>
      <c r="T27" s="183"/>
      <c r="U27" s="183"/>
      <c r="V27" s="182"/>
      <c r="W27" s="184"/>
      <c r="X27" s="183"/>
      <c r="Y27" s="183"/>
      <c r="Z27" s="183"/>
      <c r="AA27" s="183"/>
      <c r="AB27" s="183"/>
      <c r="AC27" s="182"/>
      <c r="AD27" s="184"/>
      <c r="AE27" s="183"/>
      <c r="AF27" s="183"/>
      <c r="AG27" s="183"/>
      <c r="AH27" s="183"/>
      <c r="AI27" s="183"/>
      <c r="AJ27" s="182"/>
      <c r="AK27" s="184"/>
      <c r="AL27" s="183"/>
      <c r="AM27" s="183"/>
      <c r="AN27" s="183"/>
      <c r="AO27" s="183"/>
      <c r="AP27" s="183"/>
      <c r="AQ27" s="182"/>
      <c r="AR27" s="184"/>
      <c r="AS27" s="183"/>
      <c r="AT27" s="182"/>
      <c r="AU27" s="791">
        <f t="shared" si="1"/>
        <v>0</v>
      </c>
      <c r="AV27" s="792"/>
      <c r="AW27" s="776">
        <f t="shared" si="2"/>
        <v>0</v>
      </c>
      <c r="AX27" s="777"/>
      <c r="AY27" s="770"/>
      <c r="AZ27" s="771"/>
      <c r="BA27" s="771"/>
      <c r="BB27" s="771"/>
      <c r="BC27" s="771"/>
      <c r="BD27" s="772"/>
    </row>
    <row r="28" spans="1:56" ht="39.950000000000003" customHeight="1" x14ac:dyDescent="0.15">
      <c r="A28" s="155"/>
      <c r="B28" s="185">
        <f t="shared" si="3"/>
        <v>15</v>
      </c>
      <c r="C28" s="763"/>
      <c r="D28" s="764"/>
      <c r="E28" s="765"/>
      <c r="F28" s="766"/>
      <c r="G28" s="767"/>
      <c r="H28" s="768"/>
      <c r="I28" s="768"/>
      <c r="J28" s="768"/>
      <c r="K28" s="769"/>
      <c r="L28" s="773"/>
      <c r="M28" s="774"/>
      <c r="N28" s="774"/>
      <c r="O28" s="775"/>
      <c r="P28" s="184"/>
      <c r="Q28" s="183"/>
      <c r="R28" s="183"/>
      <c r="S28" s="183"/>
      <c r="T28" s="183"/>
      <c r="U28" s="183"/>
      <c r="V28" s="182"/>
      <c r="W28" s="184"/>
      <c r="X28" s="183"/>
      <c r="Y28" s="183"/>
      <c r="Z28" s="183"/>
      <c r="AA28" s="183"/>
      <c r="AB28" s="183"/>
      <c r="AC28" s="182"/>
      <c r="AD28" s="184"/>
      <c r="AE28" s="183"/>
      <c r="AF28" s="183"/>
      <c r="AG28" s="183"/>
      <c r="AH28" s="183"/>
      <c r="AI28" s="183"/>
      <c r="AJ28" s="182"/>
      <c r="AK28" s="184"/>
      <c r="AL28" s="183"/>
      <c r="AM28" s="183"/>
      <c r="AN28" s="183"/>
      <c r="AO28" s="183"/>
      <c r="AP28" s="183"/>
      <c r="AQ28" s="182"/>
      <c r="AR28" s="184"/>
      <c r="AS28" s="183"/>
      <c r="AT28" s="182"/>
      <c r="AU28" s="791">
        <f t="shared" si="1"/>
        <v>0</v>
      </c>
      <c r="AV28" s="792"/>
      <c r="AW28" s="776">
        <f t="shared" si="2"/>
        <v>0</v>
      </c>
      <c r="AX28" s="777"/>
      <c r="AY28" s="770"/>
      <c r="AZ28" s="771"/>
      <c r="BA28" s="771"/>
      <c r="BB28" s="771"/>
      <c r="BC28" s="771"/>
      <c r="BD28" s="772"/>
    </row>
    <row r="29" spans="1:56" ht="39.950000000000003" customHeight="1" x14ac:dyDescent="0.15">
      <c r="A29" s="155"/>
      <c r="B29" s="185">
        <f t="shared" si="3"/>
        <v>16</v>
      </c>
      <c r="C29" s="763"/>
      <c r="D29" s="764"/>
      <c r="E29" s="765"/>
      <c r="F29" s="766"/>
      <c r="G29" s="767"/>
      <c r="H29" s="768"/>
      <c r="I29" s="768"/>
      <c r="J29" s="768"/>
      <c r="K29" s="769"/>
      <c r="L29" s="773"/>
      <c r="M29" s="774"/>
      <c r="N29" s="774"/>
      <c r="O29" s="775"/>
      <c r="P29" s="184"/>
      <c r="Q29" s="183"/>
      <c r="R29" s="183"/>
      <c r="S29" s="183"/>
      <c r="T29" s="183"/>
      <c r="U29" s="183"/>
      <c r="V29" s="182"/>
      <c r="W29" s="184"/>
      <c r="X29" s="183"/>
      <c r="Y29" s="183"/>
      <c r="Z29" s="183"/>
      <c r="AA29" s="183"/>
      <c r="AB29" s="183"/>
      <c r="AC29" s="182"/>
      <c r="AD29" s="184"/>
      <c r="AE29" s="183"/>
      <c r="AF29" s="183"/>
      <c r="AG29" s="183"/>
      <c r="AH29" s="183"/>
      <c r="AI29" s="183"/>
      <c r="AJ29" s="182"/>
      <c r="AK29" s="184"/>
      <c r="AL29" s="183"/>
      <c r="AM29" s="183"/>
      <c r="AN29" s="183"/>
      <c r="AO29" s="183"/>
      <c r="AP29" s="183"/>
      <c r="AQ29" s="182"/>
      <c r="AR29" s="184"/>
      <c r="AS29" s="183"/>
      <c r="AT29" s="182"/>
      <c r="AU29" s="791">
        <f t="shared" si="1"/>
        <v>0</v>
      </c>
      <c r="AV29" s="792"/>
      <c r="AW29" s="776">
        <f t="shared" si="2"/>
        <v>0</v>
      </c>
      <c r="AX29" s="777"/>
      <c r="AY29" s="770"/>
      <c r="AZ29" s="771"/>
      <c r="BA29" s="771"/>
      <c r="BB29" s="771"/>
      <c r="BC29" s="771"/>
      <c r="BD29" s="772"/>
    </row>
    <row r="30" spans="1:56" ht="39.950000000000003" customHeight="1" x14ac:dyDescent="0.15">
      <c r="A30" s="155"/>
      <c r="B30" s="185">
        <f t="shared" si="3"/>
        <v>17</v>
      </c>
      <c r="C30" s="763"/>
      <c r="D30" s="764"/>
      <c r="E30" s="765"/>
      <c r="F30" s="766"/>
      <c r="G30" s="767"/>
      <c r="H30" s="768"/>
      <c r="I30" s="768"/>
      <c r="J30" s="768"/>
      <c r="K30" s="769"/>
      <c r="L30" s="773"/>
      <c r="M30" s="774"/>
      <c r="N30" s="774"/>
      <c r="O30" s="775"/>
      <c r="P30" s="184"/>
      <c r="Q30" s="183"/>
      <c r="R30" s="183"/>
      <c r="S30" s="183"/>
      <c r="T30" s="183"/>
      <c r="U30" s="183"/>
      <c r="V30" s="182"/>
      <c r="W30" s="184"/>
      <c r="X30" s="183"/>
      <c r="Y30" s="183"/>
      <c r="Z30" s="183"/>
      <c r="AA30" s="183"/>
      <c r="AB30" s="183"/>
      <c r="AC30" s="182"/>
      <c r="AD30" s="184"/>
      <c r="AE30" s="183"/>
      <c r="AF30" s="183"/>
      <c r="AG30" s="183"/>
      <c r="AH30" s="183"/>
      <c r="AI30" s="183"/>
      <c r="AJ30" s="182"/>
      <c r="AK30" s="184"/>
      <c r="AL30" s="183"/>
      <c r="AM30" s="183"/>
      <c r="AN30" s="183"/>
      <c r="AO30" s="183"/>
      <c r="AP30" s="183"/>
      <c r="AQ30" s="182"/>
      <c r="AR30" s="184"/>
      <c r="AS30" s="183"/>
      <c r="AT30" s="182"/>
      <c r="AU30" s="791">
        <f t="shared" si="1"/>
        <v>0</v>
      </c>
      <c r="AV30" s="792"/>
      <c r="AW30" s="776">
        <f t="shared" si="2"/>
        <v>0</v>
      </c>
      <c r="AX30" s="777"/>
      <c r="AY30" s="770"/>
      <c r="AZ30" s="771"/>
      <c r="BA30" s="771"/>
      <c r="BB30" s="771"/>
      <c r="BC30" s="771"/>
      <c r="BD30" s="772"/>
    </row>
    <row r="31" spans="1:56" ht="39.950000000000003" customHeight="1" thickBot="1" x14ac:dyDescent="0.2">
      <c r="A31" s="155"/>
      <c r="B31" s="181">
        <f t="shared" si="3"/>
        <v>18</v>
      </c>
      <c r="C31" s="778"/>
      <c r="D31" s="779"/>
      <c r="E31" s="780"/>
      <c r="F31" s="781"/>
      <c r="G31" s="782"/>
      <c r="H31" s="783"/>
      <c r="I31" s="783"/>
      <c r="J31" s="783"/>
      <c r="K31" s="784"/>
      <c r="L31" s="785"/>
      <c r="M31" s="786"/>
      <c r="N31" s="786"/>
      <c r="O31" s="787"/>
      <c r="P31" s="180"/>
      <c r="Q31" s="179"/>
      <c r="R31" s="179"/>
      <c r="S31" s="179"/>
      <c r="T31" s="179"/>
      <c r="U31" s="179"/>
      <c r="V31" s="178"/>
      <c r="W31" s="180"/>
      <c r="X31" s="179"/>
      <c r="Y31" s="179"/>
      <c r="Z31" s="179"/>
      <c r="AA31" s="179"/>
      <c r="AB31" s="179"/>
      <c r="AC31" s="178"/>
      <c r="AD31" s="180"/>
      <c r="AE31" s="179"/>
      <c r="AF31" s="179"/>
      <c r="AG31" s="179"/>
      <c r="AH31" s="179"/>
      <c r="AI31" s="179"/>
      <c r="AJ31" s="178"/>
      <c r="AK31" s="180"/>
      <c r="AL31" s="179"/>
      <c r="AM31" s="179"/>
      <c r="AN31" s="179"/>
      <c r="AO31" s="179"/>
      <c r="AP31" s="179"/>
      <c r="AQ31" s="178"/>
      <c r="AR31" s="180"/>
      <c r="AS31" s="179"/>
      <c r="AT31" s="178"/>
      <c r="AU31" s="793">
        <f t="shared" si="1"/>
        <v>0</v>
      </c>
      <c r="AV31" s="794"/>
      <c r="AW31" s="795">
        <f t="shared" si="2"/>
        <v>0</v>
      </c>
      <c r="AX31" s="796"/>
      <c r="AY31" s="788"/>
      <c r="AZ31" s="789"/>
      <c r="BA31" s="789"/>
      <c r="BB31" s="789"/>
      <c r="BC31" s="789"/>
      <c r="BD31" s="790"/>
    </row>
    <row r="32" spans="1:56" ht="20.25" customHeight="1" x14ac:dyDescent="0.15">
      <c r="A32" s="155"/>
      <c r="B32" s="155"/>
      <c r="C32" s="177"/>
      <c r="D32" s="176"/>
      <c r="E32" s="175"/>
      <c r="F32" s="155"/>
      <c r="G32" s="155"/>
      <c r="H32" s="155"/>
      <c r="I32" s="155"/>
      <c r="J32" s="155"/>
      <c r="K32" s="155"/>
      <c r="L32" s="155"/>
      <c r="M32" s="155"/>
      <c r="N32" s="155"/>
      <c r="O32" s="155"/>
      <c r="P32" s="155"/>
      <c r="Q32" s="155"/>
      <c r="R32" s="155"/>
      <c r="S32" s="155"/>
      <c r="T32" s="155"/>
      <c r="U32" s="155"/>
      <c r="V32" s="155"/>
      <c r="W32" s="155"/>
      <c r="X32" s="155"/>
      <c r="Y32" s="155"/>
      <c r="Z32" s="155"/>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row>
    <row r="33" spans="1:56" ht="20.25" customHeight="1" x14ac:dyDescent="0.15">
      <c r="A33" s="155"/>
      <c r="B33" s="159" t="s">
        <v>320</v>
      </c>
      <c r="C33" s="159"/>
      <c r="D33" s="159"/>
      <c r="E33" s="159"/>
      <c r="F33" s="159"/>
      <c r="G33" s="159"/>
      <c r="H33" s="159"/>
      <c r="I33" s="159"/>
      <c r="J33" s="159"/>
      <c r="K33" s="159"/>
      <c r="L33" s="162"/>
      <c r="M33" s="159"/>
      <c r="N33" s="159"/>
      <c r="O33" s="159"/>
      <c r="P33" s="159"/>
      <c r="Q33" s="159"/>
      <c r="R33" s="159"/>
      <c r="S33" s="159"/>
      <c r="T33" s="159" t="s">
        <v>319</v>
      </c>
      <c r="U33" s="159"/>
      <c r="V33" s="159"/>
      <c r="W33" s="159"/>
      <c r="X33" s="159"/>
      <c r="Y33" s="159"/>
      <c r="Z33" s="164"/>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row>
    <row r="34" spans="1:56" ht="20.25" customHeight="1" x14ac:dyDescent="0.15">
      <c r="A34" s="155"/>
      <c r="B34" s="159"/>
      <c r="C34" s="841" t="s">
        <v>318</v>
      </c>
      <c r="D34" s="841"/>
      <c r="E34" s="841" t="s">
        <v>317</v>
      </c>
      <c r="F34" s="841"/>
      <c r="G34" s="841"/>
      <c r="H34" s="841"/>
      <c r="I34" s="159"/>
      <c r="J34" s="843" t="s">
        <v>316</v>
      </c>
      <c r="K34" s="843"/>
      <c r="L34" s="843"/>
      <c r="M34" s="843"/>
      <c r="N34" s="159"/>
      <c r="O34" s="159"/>
      <c r="P34" s="174" t="s">
        <v>292</v>
      </c>
      <c r="Q34" s="174"/>
      <c r="R34" s="159"/>
      <c r="S34" s="159"/>
      <c r="T34" s="832" t="s">
        <v>315</v>
      </c>
      <c r="U34" s="833"/>
      <c r="V34" s="832" t="s">
        <v>314</v>
      </c>
      <c r="W34" s="840"/>
      <c r="X34" s="840"/>
      <c r="Y34" s="833"/>
      <c r="Z34" s="164"/>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row>
    <row r="35" spans="1:56" ht="20.25" customHeight="1" x14ac:dyDescent="0.15">
      <c r="A35" s="155"/>
      <c r="B35" s="159"/>
      <c r="C35" s="842"/>
      <c r="D35" s="842"/>
      <c r="E35" s="842" t="s">
        <v>313</v>
      </c>
      <c r="F35" s="842"/>
      <c r="G35" s="842" t="s">
        <v>312</v>
      </c>
      <c r="H35" s="842"/>
      <c r="I35" s="159"/>
      <c r="J35" s="842" t="s">
        <v>313</v>
      </c>
      <c r="K35" s="842"/>
      <c r="L35" s="842" t="s">
        <v>312</v>
      </c>
      <c r="M35" s="842"/>
      <c r="N35" s="159"/>
      <c r="O35" s="159"/>
      <c r="P35" s="174" t="s">
        <v>311</v>
      </c>
      <c r="Q35" s="174"/>
      <c r="R35" s="159"/>
      <c r="S35" s="159"/>
      <c r="T35" s="832" t="s">
        <v>309</v>
      </c>
      <c r="U35" s="833"/>
      <c r="V35" s="832" t="s">
        <v>310</v>
      </c>
      <c r="W35" s="840"/>
      <c r="X35" s="840"/>
      <c r="Y35" s="833"/>
      <c r="Z35" s="173"/>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row>
    <row r="36" spans="1:56" ht="20.25" customHeight="1" x14ac:dyDescent="0.15">
      <c r="A36" s="155"/>
      <c r="B36" s="159"/>
      <c r="C36" s="832" t="s">
        <v>309</v>
      </c>
      <c r="D36" s="833"/>
      <c r="E36" s="834">
        <f>SUMIFS($AU$14:$AV$31,$C$14:$D$31,"介護支援専門員",$E$14:$F$31,"A")</f>
        <v>480</v>
      </c>
      <c r="F36" s="835"/>
      <c r="G36" s="836">
        <f>SUMIFS($AW$14:$AX$31,$C$14:$D$31,"介護支援専門員",$E$14:$F$31,"A")</f>
        <v>120</v>
      </c>
      <c r="H36" s="837"/>
      <c r="I36" s="170"/>
      <c r="J36" s="838">
        <v>0</v>
      </c>
      <c r="K36" s="839"/>
      <c r="L36" s="838">
        <v>0</v>
      </c>
      <c r="M36" s="839"/>
      <c r="N36" s="170"/>
      <c r="O36" s="170"/>
      <c r="P36" s="838">
        <v>3</v>
      </c>
      <c r="Q36" s="839"/>
      <c r="R36" s="159"/>
      <c r="S36" s="159"/>
      <c r="T36" s="832" t="s">
        <v>307</v>
      </c>
      <c r="U36" s="833"/>
      <c r="V36" s="832" t="s">
        <v>308</v>
      </c>
      <c r="W36" s="840"/>
      <c r="X36" s="840"/>
      <c r="Y36" s="833"/>
      <c r="Z36" s="16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row>
    <row r="37" spans="1:56" ht="20.25" customHeight="1" x14ac:dyDescent="0.15">
      <c r="A37" s="155"/>
      <c r="B37" s="159"/>
      <c r="C37" s="832" t="s">
        <v>307</v>
      </c>
      <c r="D37" s="833"/>
      <c r="E37" s="834">
        <f>SUMIFS($AU$14:$AV$31,$C$14:$D$31,"介護支援専門員",$E$14:$F$31,"B")</f>
        <v>0</v>
      </c>
      <c r="F37" s="835"/>
      <c r="G37" s="836">
        <f>SUMIFS($AW$14:$AX$31,$C$14:$D$31,"介護支援専門員",$E$14:$F$31,"B")</f>
        <v>0</v>
      </c>
      <c r="H37" s="837"/>
      <c r="I37" s="170"/>
      <c r="J37" s="838">
        <v>0</v>
      </c>
      <c r="K37" s="839"/>
      <c r="L37" s="838">
        <v>0</v>
      </c>
      <c r="M37" s="839"/>
      <c r="N37" s="170"/>
      <c r="O37" s="170"/>
      <c r="P37" s="838">
        <v>0</v>
      </c>
      <c r="Q37" s="839"/>
      <c r="R37" s="159"/>
      <c r="S37" s="159"/>
      <c r="T37" s="832" t="s">
        <v>305</v>
      </c>
      <c r="U37" s="833"/>
      <c r="V37" s="832" t="s">
        <v>306</v>
      </c>
      <c r="W37" s="840"/>
      <c r="X37" s="840"/>
      <c r="Y37" s="833"/>
      <c r="Z37" s="16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row>
    <row r="38" spans="1:56" ht="20.25" customHeight="1" x14ac:dyDescent="0.15">
      <c r="A38" s="155"/>
      <c r="B38" s="159"/>
      <c r="C38" s="832" t="s">
        <v>305</v>
      </c>
      <c r="D38" s="833"/>
      <c r="E38" s="834">
        <f>SUMIFS($AU$14:$AV$31,$C$14:$D$31,"介護支援専門員",$E$14:$F$31,"C")</f>
        <v>80</v>
      </c>
      <c r="F38" s="835"/>
      <c r="G38" s="836">
        <f>SUMIFS($AW$14:$AX$31,$C$14:$D$31,"介護支援専門員",$E$14:$F$31,"C")</f>
        <v>20</v>
      </c>
      <c r="H38" s="837"/>
      <c r="I38" s="170"/>
      <c r="J38" s="838">
        <v>80</v>
      </c>
      <c r="K38" s="839"/>
      <c r="L38" s="865">
        <v>20</v>
      </c>
      <c r="M38" s="866"/>
      <c r="N38" s="170"/>
      <c r="O38" s="170"/>
      <c r="P38" s="834" t="s">
        <v>302</v>
      </c>
      <c r="Q38" s="835"/>
      <c r="R38" s="159"/>
      <c r="S38" s="159"/>
      <c r="T38" s="832" t="s">
        <v>303</v>
      </c>
      <c r="U38" s="833"/>
      <c r="V38" s="832" t="s">
        <v>304</v>
      </c>
      <c r="W38" s="840"/>
      <c r="X38" s="840"/>
      <c r="Y38" s="833"/>
      <c r="Z38" s="172"/>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row>
    <row r="39" spans="1:56" ht="20.25" customHeight="1" x14ac:dyDescent="0.15">
      <c r="A39" s="155"/>
      <c r="B39" s="159"/>
      <c r="C39" s="832" t="s">
        <v>303</v>
      </c>
      <c r="D39" s="833"/>
      <c r="E39" s="834">
        <f>SUMIFS($AU$14:$AV$31,$C$14:$D$31,"介護支援専門員",$E$14:$F$31,"D")</f>
        <v>0</v>
      </c>
      <c r="F39" s="835"/>
      <c r="G39" s="836">
        <f>SUMIFS($AW$14:$AX$31,$C$14:$D$31,"介護支援専門員",$E$14:$F$31,"D")</f>
        <v>0</v>
      </c>
      <c r="H39" s="837"/>
      <c r="I39" s="170"/>
      <c r="J39" s="838">
        <v>0</v>
      </c>
      <c r="K39" s="839"/>
      <c r="L39" s="865">
        <v>0</v>
      </c>
      <c r="M39" s="866"/>
      <c r="N39" s="170"/>
      <c r="O39" s="170"/>
      <c r="P39" s="834" t="s">
        <v>302</v>
      </c>
      <c r="Q39" s="835"/>
      <c r="R39" s="159"/>
      <c r="S39" s="159"/>
      <c r="T39" s="159"/>
      <c r="U39" s="864"/>
      <c r="V39" s="864"/>
      <c r="W39" s="876"/>
      <c r="X39" s="876"/>
      <c r="Y39" s="171"/>
      <c r="Z39" s="171"/>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row>
    <row r="40" spans="1:56" ht="20.25" customHeight="1" x14ac:dyDescent="0.15">
      <c r="A40" s="155"/>
      <c r="B40" s="159"/>
      <c r="C40" s="832" t="s">
        <v>289</v>
      </c>
      <c r="D40" s="833"/>
      <c r="E40" s="834">
        <f>SUM(E36:F39)</f>
        <v>560</v>
      </c>
      <c r="F40" s="835"/>
      <c r="G40" s="836">
        <f>SUM(G36:H39)</f>
        <v>140</v>
      </c>
      <c r="H40" s="837"/>
      <c r="I40" s="170"/>
      <c r="J40" s="834">
        <f>SUM(J36:K39)</f>
        <v>80</v>
      </c>
      <c r="K40" s="835"/>
      <c r="L40" s="834">
        <f>SUM(L36:M39)</f>
        <v>20</v>
      </c>
      <c r="M40" s="835"/>
      <c r="N40" s="170"/>
      <c r="O40" s="170"/>
      <c r="P40" s="834">
        <f>SUM(P36:Q37)</f>
        <v>3</v>
      </c>
      <c r="Q40" s="835"/>
      <c r="R40" s="159"/>
      <c r="S40" s="159"/>
      <c r="T40" s="159"/>
      <c r="U40" s="864"/>
      <c r="V40" s="864"/>
      <c r="W40" s="876"/>
      <c r="X40" s="876"/>
      <c r="Y40" s="169"/>
      <c r="Z40" s="169"/>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row>
    <row r="41" spans="1:56" ht="20.25" customHeight="1" x14ac:dyDescent="0.15">
      <c r="A41" s="155"/>
      <c r="B41" s="159"/>
      <c r="C41" s="159"/>
      <c r="D41" s="159"/>
      <c r="E41" s="159"/>
      <c r="F41" s="159"/>
      <c r="G41" s="159"/>
      <c r="H41" s="159"/>
      <c r="I41" s="159"/>
      <c r="J41" s="159"/>
      <c r="K41" s="159"/>
      <c r="L41" s="162"/>
      <c r="M41" s="159"/>
      <c r="N41" s="159"/>
      <c r="O41" s="159"/>
      <c r="P41" s="159"/>
      <c r="Q41" s="159"/>
      <c r="R41" s="159"/>
      <c r="S41" s="159"/>
      <c r="T41" s="159"/>
      <c r="U41" s="164"/>
      <c r="V41" s="164"/>
      <c r="W41" s="164"/>
      <c r="X41" s="164"/>
      <c r="Y41" s="164"/>
      <c r="Z41" s="164"/>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row>
    <row r="42" spans="1:56" ht="20.25" customHeight="1" x14ac:dyDescent="0.15">
      <c r="A42" s="155"/>
      <c r="B42" s="159"/>
      <c r="C42" s="162" t="s">
        <v>301</v>
      </c>
      <c r="D42" s="159"/>
      <c r="E42" s="159"/>
      <c r="F42" s="159"/>
      <c r="G42" s="159"/>
      <c r="H42" s="159"/>
      <c r="I42" s="167" t="s">
        <v>300</v>
      </c>
      <c r="J42" s="868" t="s">
        <v>299</v>
      </c>
      <c r="K42" s="869"/>
      <c r="L42" s="168"/>
      <c r="M42" s="167"/>
      <c r="N42" s="159"/>
      <c r="O42" s="159"/>
      <c r="P42" s="159"/>
      <c r="Q42" s="159"/>
      <c r="R42" s="159"/>
      <c r="S42" s="159"/>
      <c r="T42" s="159"/>
      <c r="U42" s="166"/>
      <c r="V42" s="164"/>
      <c r="W42" s="164"/>
      <c r="X42" s="164"/>
      <c r="Y42" s="164"/>
      <c r="Z42" s="164"/>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row>
    <row r="43" spans="1:56" ht="20.25" customHeight="1" x14ac:dyDescent="0.15">
      <c r="A43" s="155"/>
      <c r="B43" s="159"/>
      <c r="C43" s="159" t="s">
        <v>298</v>
      </c>
      <c r="D43" s="159"/>
      <c r="E43" s="159"/>
      <c r="F43" s="159"/>
      <c r="G43" s="159"/>
      <c r="H43" s="159" t="s">
        <v>297</v>
      </c>
      <c r="I43" s="159"/>
      <c r="J43" s="159"/>
      <c r="K43" s="159"/>
      <c r="L43" s="162"/>
      <c r="M43" s="159"/>
      <c r="N43" s="159"/>
      <c r="O43" s="159"/>
      <c r="P43" s="159"/>
      <c r="Q43" s="159"/>
      <c r="R43" s="159"/>
      <c r="S43" s="159"/>
      <c r="T43" s="159"/>
      <c r="U43" s="164"/>
      <c r="V43" s="164"/>
      <c r="W43" s="164"/>
      <c r="X43" s="164"/>
      <c r="Y43" s="164"/>
      <c r="Z43" s="164"/>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row>
    <row r="44" spans="1:56" ht="20.25" customHeight="1" x14ac:dyDescent="0.15">
      <c r="A44" s="155"/>
      <c r="B44" s="159"/>
      <c r="C44" s="159" t="str">
        <f>IF($J$42="週","対象時間数（週平均）","対象時間数（当月合計）")</f>
        <v>対象時間数（週平均）</v>
      </c>
      <c r="D44" s="159"/>
      <c r="E44" s="159"/>
      <c r="F44" s="159"/>
      <c r="G44" s="159"/>
      <c r="H44" s="159" t="str">
        <f>IF($J$42="週","週に勤務すべき時間数","当月に勤務すべき時間数")</f>
        <v>週に勤務すべき時間数</v>
      </c>
      <c r="I44" s="159"/>
      <c r="J44" s="159"/>
      <c r="K44" s="159"/>
      <c r="L44" s="162"/>
      <c r="M44" s="842" t="s">
        <v>296</v>
      </c>
      <c r="N44" s="842"/>
      <c r="O44" s="842"/>
      <c r="P44" s="842"/>
      <c r="Q44" s="159"/>
      <c r="R44" s="159"/>
      <c r="S44" s="159"/>
      <c r="T44" s="159"/>
      <c r="U44" s="164"/>
      <c r="V44" s="164"/>
      <c r="W44" s="164"/>
      <c r="X44" s="164"/>
      <c r="Y44" s="164"/>
      <c r="Z44" s="164"/>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row>
    <row r="45" spans="1:56" ht="20.25" customHeight="1" x14ac:dyDescent="0.15">
      <c r="A45" s="155"/>
      <c r="B45" s="159"/>
      <c r="C45" s="870">
        <f>IF($J$42="週",L40,J40)</f>
        <v>20</v>
      </c>
      <c r="D45" s="871"/>
      <c r="E45" s="871"/>
      <c r="F45" s="872"/>
      <c r="G45" s="163" t="s">
        <v>295</v>
      </c>
      <c r="H45" s="832">
        <f>IF($J$42="週",$AV$5,$AZ$5)</f>
        <v>40</v>
      </c>
      <c r="I45" s="840"/>
      <c r="J45" s="840"/>
      <c r="K45" s="833"/>
      <c r="L45" s="163" t="s">
        <v>287</v>
      </c>
      <c r="M45" s="873">
        <f>ROUNDDOWN(C45/H45,1)</f>
        <v>0.5</v>
      </c>
      <c r="N45" s="874"/>
      <c r="O45" s="874"/>
      <c r="P45" s="875"/>
      <c r="Q45" s="159"/>
      <c r="R45" s="159"/>
      <c r="S45" s="159"/>
      <c r="T45" s="159"/>
      <c r="U45" s="867"/>
      <c r="V45" s="867"/>
      <c r="W45" s="867"/>
      <c r="X45" s="867"/>
      <c r="Y45" s="165"/>
      <c r="Z45" s="164"/>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row>
    <row r="46" spans="1:56" ht="20.25" customHeight="1" x14ac:dyDescent="0.15">
      <c r="A46" s="155"/>
      <c r="B46" s="159"/>
      <c r="C46" s="159"/>
      <c r="D46" s="159"/>
      <c r="E46" s="159"/>
      <c r="F46" s="159"/>
      <c r="G46" s="159"/>
      <c r="H46" s="159"/>
      <c r="I46" s="159"/>
      <c r="J46" s="159"/>
      <c r="K46" s="159"/>
      <c r="L46" s="162"/>
      <c r="M46" s="159" t="s">
        <v>294</v>
      </c>
      <c r="N46" s="159"/>
      <c r="O46" s="159"/>
      <c r="P46" s="159"/>
      <c r="Q46" s="159"/>
      <c r="R46" s="159"/>
      <c r="S46" s="159"/>
      <c r="T46" s="159"/>
      <c r="U46" s="164"/>
      <c r="V46" s="164"/>
      <c r="W46" s="164"/>
      <c r="X46" s="164"/>
      <c r="Y46" s="164"/>
      <c r="Z46" s="164"/>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row>
    <row r="47" spans="1:56" ht="20.25" customHeight="1" x14ac:dyDescent="0.15">
      <c r="A47" s="155"/>
      <c r="B47" s="159"/>
      <c r="C47" s="159" t="s">
        <v>293</v>
      </c>
      <c r="D47" s="159"/>
      <c r="E47" s="159"/>
      <c r="F47" s="159"/>
      <c r="G47" s="159"/>
      <c r="H47" s="159"/>
      <c r="I47" s="159"/>
      <c r="J47" s="159"/>
      <c r="K47" s="159"/>
      <c r="L47" s="162"/>
      <c r="M47" s="159"/>
      <c r="N47" s="159"/>
      <c r="O47" s="159"/>
      <c r="P47" s="159"/>
      <c r="Q47" s="159"/>
      <c r="R47" s="159"/>
      <c r="S47" s="159"/>
      <c r="T47" s="159"/>
      <c r="U47" s="159"/>
      <c r="V47" s="161"/>
      <c r="W47" s="160"/>
      <c r="X47" s="160"/>
      <c r="Y47" s="159"/>
      <c r="Z47" s="159"/>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row>
    <row r="48" spans="1:56" ht="20.25" customHeight="1" x14ac:dyDescent="0.15">
      <c r="A48" s="155"/>
      <c r="B48" s="159"/>
      <c r="C48" s="159" t="s">
        <v>292</v>
      </c>
      <c r="D48" s="159"/>
      <c r="E48" s="159"/>
      <c r="F48" s="159"/>
      <c r="G48" s="159"/>
      <c r="H48" s="159"/>
      <c r="I48" s="159"/>
      <c r="J48" s="159"/>
      <c r="K48" s="159"/>
      <c r="L48" s="162"/>
      <c r="M48" s="163"/>
      <c r="N48" s="163"/>
      <c r="O48" s="163"/>
      <c r="P48" s="163"/>
      <c r="Q48" s="159"/>
      <c r="R48" s="159"/>
      <c r="S48" s="159"/>
      <c r="T48" s="159"/>
      <c r="U48" s="159"/>
      <c r="V48" s="161"/>
      <c r="W48" s="160"/>
      <c r="X48" s="160"/>
      <c r="Y48" s="159"/>
      <c r="Z48" s="159"/>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row>
    <row r="49" spans="1:58" ht="20.25" customHeight="1" x14ac:dyDescent="0.15">
      <c r="A49" s="155"/>
      <c r="B49" s="159"/>
      <c r="C49" s="159" t="s">
        <v>291</v>
      </c>
      <c r="D49" s="159"/>
      <c r="E49" s="159"/>
      <c r="F49" s="159"/>
      <c r="G49" s="159"/>
      <c r="H49" s="159" t="s">
        <v>290</v>
      </c>
      <c r="I49" s="159"/>
      <c r="J49" s="159"/>
      <c r="K49" s="159"/>
      <c r="L49" s="159"/>
      <c r="M49" s="842" t="s">
        <v>289</v>
      </c>
      <c r="N49" s="842"/>
      <c r="O49" s="842"/>
      <c r="P49" s="842"/>
      <c r="Q49" s="159"/>
      <c r="R49" s="159"/>
      <c r="S49" s="159"/>
      <c r="T49" s="159"/>
      <c r="U49" s="159"/>
      <c r="V49" s="161"/>
      <c r="W49" s="160"/>
      <c r="X49" s="160"/>
      <c r="Y49" s="159"/>
      <c r="Z49" s="159"/>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row>
    <row r="50" spans="1:58" ht="20.25" customHeight="1" x14ac:dyDescent="0.15">
      <c r="A50" s="155"/>
      <c r="B50" s="159"/>
      <c r="C50" s="832">
        <f>P40</f>
        <v>3</v>
      </c>
      <c r="D50" s="840"/>
      <c r="E50" s="840"/>
      <c r="F50" s="833"/>
      <c r="G50" s="163" t="s">
        <v>288</v>
      </c>
      <c r="H50" s="873">
        <f>M45</f>
        <v>0.5</v>
      </c>
      <c r="I50" s="874"/>
      <c r="J50" s="874"/>
      <c r="K50" s="875"/>
      <c r="L50" s="163" t="s">
        <v>287</v>
      </c>
      <c r="M50" s="877">
        <f>ROUNDDOWN(C50+H50,1)</f>
        <v>3.5</v>
      </c>
      <c r="N50" s="878"/>
      <c r="O50" s="878"/>
      <c r="P50" s="879"/>
      <c r="Q50" s="159"/>
      <c r="R50" s="159"/>
      <c r="S50" s="159"/>
      <c r="T50" s="159"/>
      <c r="U50" s="159"/>
      <c r="V50" s="161"/>
      <c r="W50" s="160"/>
      <c r="X50" s="160"/>
      <c r="Y50" s="159"/>
      <c r="Z50" s="159"/>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row>
    <row r="51" spans="1:58" ht="20.25" customHeight="1" x14ac:dyDescent="0.15">
      <c r="A51" s="155"/>
      <c r="B51" s="159"/>
      <c r="C51" s="159"/>
      <c r="D51" s="159"/>
      <c r="E51" s="159"/>
      <c r="F51" s="159"/>
      <c r="G51" s="159"/>
      <c r="H51" s="159"/>
      <c r="I51" s="159"/>
      <c r="J51" s="159"/>
      <c r="K51" s="159"/>
      <c r="L51" s="159"/>
      <c r="M51" s="159"/>
      <c r="N51" s="162"/>
      <c r="O51" s="159"/>
      <c r="P51" s="159"/>
      <c r="Q51" s="159"/>
      <c r="R51" s="159"/>
      <c r="S51" s="159"/>
      <c r="T51" s="159"/>
      <c r="U51" s="159"/>
      <c r="V51" s="161"/>
      <c r="W51" s="160"/>
      <c r="X51" s="160"/>
      <c r="Y51" s="159"/>
      <c r="Z51" s="159"/>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row>
    <row r="52" spans="1:58" ht="20.25" customHeight="1" x14ac:dyDescent="0.15">
      <c r="C52" s="233"/>
      <c r="D52" s="233"/>
      <c r="T52" s="233"/>
      <c r="AJ52" s="232"/>
      <c r="AK52" s="231"/>
      <c r="AL52" s="231"/>
      <c r="BE52" s="231"/>
    </row>
    <row r="53" spans="1:58" ht="20.25" customHeight="1" x14ac:dyDescent="0.15">
      <c r="C53" s="233"/>
      <c r="D53" s="233"/>
      <c r="U53" s="233"/>
      <c r="AK53" s="232"/>
      <c r="AL53" s="231"/>
      <c r="AM53" s="231"/>
      <c r="BF53" s="231"/>
    </row>
    <row r="54" spans="1:58" ht="20.25" customHeight="1" x14ac:dyDescent="0.15">
      <c r="D54" s="233"/>
      <c r="U54" s="233"/>
      <c r="AK54" s="232"/>
      <c r="AL54" s="231"/>
      <c r="AM54" s="231"/>
      <c r="BF54" s="231"/>
    </row>
    <row r="55" spans="1:58" ht="20.25" customHeight="1" x14ac:dyDescent="0.15">
      <c r="C55" s="233"/>
      <c r="D55" s="233"/>
      <c r="U55" s="233"/>
      <c r="AK55" s="232"/>
      <c r="AL55" s="231"/>
      <c r="AM55" s="231"/>
      <c r="BF55" s="231"/>
    </row>
    <row r="56" spans="1:58" ht="20.25" customHeight="1" x14ac:dyDescent="0.15">
      <c r="C56" s="232"/>
      <c r="D56" s="232"/>
      <c r="E56" s="232"/>
      <c r="F56" s="232"/>
      <c r="G56" s="232"/>
      <c r="H56" s="232"/>
      <c r="I56" s="232"/>
      <c r="J56" s="232"/>
      <c r="K56" s="232"/>
      <c r="L56" s="232"/>
      <c r="M56" s="232"/>
      <c r="N56" s="232"/>
      <c r="O56" s="232"/>
      <c r="P56" s="232"/>
      <c r="Q56" s="232"/>
      <c r="R56" s="232"/>
      <c r="S56" s="232"/>
      <c r="T56" s="232"/>
      <c r="U56" s="231"/>
      <c r="V56" s="231"/>
      <c r="W56" s="232"/>
      <c r="X56" s="232"/>
      <c r="Y56" s="232"/>
      <c r="Z56" s="232"/>
      <c r="AA56" s="232"/>
      <c r="AB56" s="232"/>
      <c r="AC56" s="232"/>
      <c r="AD56" s="232"/>
      <c r="AE56" s="232"/>
      <c r="AF56" s="232"/>
      <c r="AG56" s="232"/>
      <c r="AH56" s="232"/>
      <c r="AI56" s="232"/>
      <c r="AJ56" s="232"/>
      <c r="AK56" s="232"/>
      <c r="AL56" s="231"/>
      <c r="AM56" s="231"/>
      <c r="BF56" s="231"/>
    </row>
    <row r="57" spans="1:58" ht="20.25" customHeight="1" x14ac:dyDescent="0.15">
      <c r="C57" s="232"/>
      <c r="D57" s="232"/>
      <c r="E57" s="232"/>
      <c r="F57" s="232"/>
      <c r="G57" s="232"/>
      <c r="H57" s="232"/>
      <c r="I57" s="232"/>
      <c r="J57" s="232"/>
      <c r="K57" s="232"/>
      <c r="L57" s="232"/>
      <c r="M57" s="232"/>
      <c r="N57" s="232"/>
      <c r="O57" s="232"/>
      <c r="P57" s="232"/>
      <c r="Q57" s="232"/>
      <c r="R57" s="232"/>
      <c r="S57" s="232"/>
      <c r="T57" s="232"/>
      <c r="U57" s="231"/>
      <c r="V57" s="231"/>
      <c r="W57" s="232"/>
      <c r="X57" s="232"/>
      <c r="Y57" s="232"/>
      <c r="Z57" s="232"/>
      <c r="AA57" s="232"/>
      <c r="AB57" s="232"/>
      <c r="AC57" s="232"/>
      <c r="AD57" s="232"/>
      <c r="AE57" s="232"/>
      <c r="AF57" s="232"/>
      <c r="AG57" s="232"/>
      <c r="AH57" s="232"/>
      <c r="AI57" s="232"/>
      <c r="AJ57" s="232"/>
      <c r="AK57" s="232"/>
      <c r="AL57" s="231"/>
      <c r="AM57" s="231"/>
      <c r="BF57" s="231"/>
    </row>
  </sheetData>
  <sheetProtection algorithmName="SHA-512" hashValue="fjS8rxjb4tVu3Q/O6IQzO29EZgLVKXdnz72tRecMlshQudAssbRc167c84vp5sVFeOR7oqRqF5RohsoRnzrMRw==" saltValue="x5d889u2hyLMSI0LtNNDug==" spinCount="100000" sheet="1" selectLockedCells="1" selectUnlockedCells="1"/>
  <mergeCells count="212">
    <mergeCell ref="M49:P49"/>
    <mergeCell ref="C50:F50"/>
    <mergeCell ref="H50:K50"/>
    <mergeCell ref="M50:P50"/>
    <mergeCell ref="J42:K42"/>
    <mergeCell ref="M44:P44"/>
    <mergeCell ref="C45:F45"/>
    <mergeCell ref="H45:K45"/>
    <mergeCell ref="M45:P45"/>
    <mergeCell ref="U40:V40"/>
    <mergeCell ref="W40:X40"/>
    <mergeCell ref="U45:X45"/>
    <mergeCell ref="W39:X39"/>
    <mergeCell ref="C40:D40"/>
    <mergeCell ref="E40:F40"/>
    <mergeCell ref="G40:H40"/>
    <mergeCell ref="J40:K40"/>
    <mergeCell ref="L40:M40"/>
    <mergeCell ref="P40:Q40"/>
    <mergeCell ref="T37:U37"/>
    <mergeCell ref="V37:Y37"/>
    <mergeCell ref="C37:D37"/>
    <mergeCell ref="E37:F37"/>
    <mergeCell ref="G37:H37"/>
    <mergeCell ref="J37:K37"/>
    <mergeCell ref="V38:Y38"/>
    <mergeCell ref="C39:D39"/>
    <mergeCell ref="E38:F38"/>
    <mergeCell ref="G38:H38"/>
    <mergeCell ref="J38:K38"/>
    <mergeCell ref="L38:M38"/>
    <mergeCell ref="P38:Q38"/>
    <mergeCell ref="T38:U38"/>
    <mergeCell ref="C38:D38"/>
    <mergeCell ref="E39:F39"/>
    <mergeCell ref="G39:H39"/>
    <mergeCell ref="J39:K39"/>
    <mergeCell ref="L39:M39"/>
    <mergeCell ref="P39:Q39"/>
    <mergeCell ref="U39:V39"/>
    <mergeCell ref="L37:M37"/>
    <mergeCell ref="P37:Q37"/>
    <mergeCell ref="C34:D35"/>
    <mergeCell ref="E34:H34"/>
    <mergeCell ref="J34:M34"/>
    <mergeCell ref="G36:H36"/>
    <mergeCell ref="J36:K36"/>
    <mergeCell ref="L36:M36"/>
    <mergeCell ref="P36:Q36"/>
    <mergeCell ref="T34:U34"/>
    <mergeCell ref="V34:Y34"/>
    <mergeCell ref="E35:F35"/>
    <mergeCell ref="G35:H35"/>
    <mergeCell ref="J35:K35"/>
    <mergeCell ref="L35:M35"/>
    <mergeCell ref="T35:U35"/>
    <mergeCell ref="V35:Y35"/>
    <mergeCell ref="C36:D36"/>
    <mergeCell ref="E36:F36"/>
    <mergeCell ref="T36:U36"/>
    <mergeCell ref="V36:Y36"/>
    <mergeCell ref="C31:D31"/>
    <mergeCell ref="E31:F31"/>
    <mergeCell ref="G31:K31"/>
    <mergeCell ref="L31:O31"/>
    <mergeCell ref="AU31:AV31"/>
    <mergeCell ref="AW31:AX31"/>
    <mergeCell ref="AY31:BD31"/>
    <mergeCell ref="C30:D30"/>
    <mergeCell ref="E30:F30"/>
    <mergeCell ref="AW29:AX29"/>
    <mergeCell ref="AY29:BD29"/>
    <mergeCell ref="C28:D28"/>
    <mergeCell ref="E28:F28"/>
    <mergeCell ref="G28:K28"/>
    <mergeCell ref="L28:O28"/>
    <mergeCell ref="AU28:AV28"/>
    <mergeCell ref="AW28:AX28"/>
    <mergeCell ref="G30:K30"/>
    <mergeCell ref="L30:O30"/>
    <mergeCell ref="AU30:AV30"/>
    <mergeCell ref="AW30:AX30"/>
    <mergeCell ref="AY28:BD28"/>
    <mergeCell ref="C29:D29"/>
    <mergeCell ref="E29:F29"/>
    <mergeCell ref="G29:K29"/>
    <mergeCell ref="L29:O29"/>
    <mergeCell ref="AU29:AV29"/>
    <mergeCell ref="AY30:BD30"/>
    <mergeCell ref="C27:D27"/>
    <mergeCell ref="E27:F27"/>
    <mergeCell ref="G27:K27"/>
    <mergeCell ref="L27:O27"/>
    <mergeCell ref="AU27:AV27"/>
    <mergeCell ref="AW27:AX27"/>
    <mergeCell ref="AY27:BD27"/>
    <mergeCell ref="C26:D26"/>
    <mergeCell ref="E26:F26"/>
    <mergeCell ref="AW25:AX25"/>
    <mergeCell ref="AY25:BD25"/>
    <mergeCell ref="C24:D24"/>
    <mergeCell ref="E24:F24"/>
    <mergeCell ref="G24:K24"/>
    <mergeCell ref="L24:O24"/>
    <mergeCell ref="AU24:AV24"/>
    <mergeCell ref="AW24:AX24"/>
    <mergeCell ref="G26:K26"/>
    <mergeCell ref="L26:O26"/>
    <mergeCell ref="AU26:AV26"/>
    <mergeCell ref="AW26:AX26"/>
    <mergeCell ref="AY24:BD24"/>
    <mergeCell ref="C25:D25"/>
    <mergeCell ref="E25:F25"/>
    <mergeCell ref="G25:K25"/>
    <mergeCell ref="L25:O25"/>
    <mergeCell ref="AU25:AV25"/>
    <mergeCell ref="AY26:BD26"/>
    <mergeCell ref="C23:D23"/>
    <mergeCell ref="E23:F23"/>
    <mergeCell ref="G23:K23"/>
    <mergeCell ref="L23:O23"/>
    <mergeCell ref="AU23:AV23"/>
    <mergeCell ref="AW23:AX23"/>
    <mergeCell ref="AY23:BD23"/>
    <mergeCell ref="C22:D22"/>
    <mergeCell ref="E22:F22"/>
    <mergeCell ref="AW21:AX21"/>
    <mergeCell ref="AY21:BD21"/>
    <mergeCell ref="C20:D20"/>
    <mergeCell ref="E20:F20"/>
    <mergeCell ref="G20:K20"/>
    <mergeCell ref="L20:O20"/>
    <mergeCell ref="AU20:AV20"/>
    <mergeCell ref="AW20:AX20"/>
    <mergeCell ref="G22:K22"/>
    <mergeCell ref="L22:O22"/>
    <mergeCell ref="AU22:AV22"/>
    <mergeCell ref="AW22:AX22"/>
    <mergeCell ref="AY20:BD20"/>
    <mergeCell ref="C21:D21"/>
    <mergeCell ref="E21:F21"/>
    <mergeCell ref="G21:K21"/>
    <mergeCell ref="L21:O21"/>
    <mergeCell ref="AU21:AV21"/>
    <mergeCell ref="AY22:BD22"/>
    <mergeCell ref="C19:D19"/>
    <mergeCell ref="E19:F19"/>
    <mergeCell ref="G19:K19"/>
    <mergeCell ref="L19:O19"/>
    <mergeCell ref="AU19:AV19"/>
    <mergeCell ref="AW19:AX19"/>
    <mergeCell ref="AY19:BD19"/>
    <mergeCell ref="C18:D18"/>
    <mergeCell ref="E18:F18"/>
    <mergeCell ref="AW17:AX17"/>
    <mergeCell ref="AY17:BD17"/>
    <mergeCell ref="C16:D16"/>
    <mergeCell ref="E16:F16"/>
    <mergeCell ref="G16:K16"/>
    <mergeCell ref="L16:O16"/>
    <mergeCell ref="AU16:AV16"/>
    <mergeCell ref="AW16:AX16"/>
    <mergeCell ref="G18:K18"/>
    <mergeCell ref="L18:O18"/>
    <mergeCell ref="AU18:AV18"/>
    <mergeCell ref="AW18:AX18"/>
    <mergeCell ref="AY16:BD16"/>
    <mergeCell ref="C17:D17"/>
    <mergeCell ref="E17:F17"/>
    <mergeCell ref="G17:K17"/>
    <mergeCell ref="L17:O17"/>
    <mergeCell ref="AU17:AV17"/>
    <mergeCell ref="AY18:BD18"/>
    <mergeCell ref="G14:K14"/>
    <mergeCell ref="L14:O14"/>
    <mergeCell ref="AU14:AV14"/>
    <mergeCell ref="AW14:AX14"/>
    <mergeCell ref="AU9:AV13"/>
    <mergeCell ref="AW9:AX13"/>
    <mergeCell ref="AY14:BD14"/>
    <mergeCell ref="C15:D15"/>
    <mergeCell ref="E15:F15"/>
    <mergeCell ref="G15:K15"/>
    <mergeCell ref="L15:O15"/>
    <mergeCell ref="AU15:AV15"/>
    <mergeCell ref="AW15:AX15"/>
    <mergeCell ref="AY15:BD15"/>
    <mergeCell ref="C14:D14"/>
    <mergeCell ref="E14:F14"/>
    <mergeCell ref="B9:B13"/>
    <mergeCell ref="C9:D13"/>
    <mergeCell ref="E9:F13"/>
    <mergeCell ref="G9:K13"/>
    <mergeCell ref="L9:O13"/>
    <mergeCell ref="P9:AT9"/>
    <mergeCell ref="AY9:BD13"/>
    <mergeCell ref="P10:V10"/>
    <mergeCell ref="W10:AC10"/>
    <mergeCell ref="AD10:AJ10"/>
    <mergeCell ref="AK10:AQ10"/>
    <mergeCell ref="AR10:AT10"/>
    <mergeCell ref="AZ6:BA6"/>
    <mergeCell ref="AV5:AW5"/>
    <mergeCell ref="AZ5:BA5"/>
    <mergeCell ref="AZ7:BA7"/>
    <mergeCell ref="AM1:BA1"/>
    <mergeCell ref="U2:V2"/>
    <mergeCell ref="X2:Y2"/>
    <mergeCell ref="AB2:AC2"/>
    <mergeCell ref="AM2:BA2"/>
    <mergeCell ref="AZ3:BC3"/>
    <mergeCell ref="AZ4:BC4"/>
  </mergeCells>
  <phoneticPr fontId="2"/>
  <conditionalFormatting sqref="C45:F45">
    <cfRule type="expression" dxfId="2" priority="1">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P14:AX31">
    <cfRule type="expression" dxfId="0" priority="3">
      <formula>INDIRECT(ADDRESS(ROW(),COLUMN()))=TRUNC(INDIRECT(ADDRESS(ROW(),COLUMN())))</formula>
    </cfRule>
  </conditionalFormatting>
  <dataValidations count="8">
    <dataValidation allowBlank="1" showInputMessage="1" showErrorMessage="1" error="入力可能範囲　32～40" sqref="AZ6" xr:uid="{00000000-0002-0000-0B00-000000000000}"/>
    <dataValidation type="list" allowBlank="1" showInputMessage="1" sqref="E14:F31" xr:uid="{00000000-0002-0000-0B00-000001000000}">
      <formula1>"A, B, C, D"</formula1>
    </dataValidation>
    <dataValidation type="list" allowBlank="1" showInputMessage="1" showErrorMessage="1" sqref="AZ4:BC4" xr:uid="{00000000-0002-0000-0B00-000002000000}">
      <formula1>"予定,実績,予定・実績"</formula1>
    </dataValidation>
    <dataValidation type="list" errorStyle="warning" allowBlank="1" showInputMessage="1" error="リストにない場合のみ、入力してください。" sqref="G14:K31" xr:uid="{00000000-0002-0000-0B00-000003000000}">
      <formula1>INDIRECT(C14)</formula1>
    </dataValidation>
    <dataValidation type="list" allowBlank="1" showInputMessage="1" sqref="C14:D31" xr:uid="{00000000-0002-0000-0B00-000004000000}">
      <formula1>職種</formula1>
    </dataValidation>
    <dataValidation type="decimal" allowBlank="1" showInputMessage="1" showErrorMessage="1" error="入力可能範囲　32～40" sqref="AV5" xr:uid="{00000000-0002-0000-0B00-000005000000}">
      <formula1>32</formula1>
      <formula2>40</formula2>
    </dataValidation>
    <dataValidation type="list" allowBlank="1" showInputMessage="1" showErrorMessage="1" sqref="J42:K42" xr:uid="{00000000-0002-0000-0B00-000006000000}">
      <formula1>"週,暦月"</formula1>
    </dataValidation>
    <dataValidation type="list" allowBlank="1" showInputMessage="1" showErrorMessage="1" sqref="AZ3" xr:uid="{00000000-0002-0000-0B00-000007000000}">
      <formula1>"４週,暦月"</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B00-000008000000}">
          <x14:formula1>
            <xm:f>標準様式１プルダウン・リスト!$C$4:$C$8</xm:f>
          </x14:formula1>
          <xm:sqref>AM1:BA1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BC71"/>
  <sheetViews>
    <sheetView workbookViewId="0"/>
  </sheetViews>
  <sheetFormatPr defaultColWidth="10" defaultRowHeight="13.5" x14ac:dyDescent="0.15"/>
  <cols>
    <col min="1" max="2" width="10" style="239"/>
    <col min="3" max="3" width="49.125" style="239" customWidth="1"/>
    <col min="4" max="16384" width="10" style="239"/>
  </cols>
  <sheetData>
    <row r="1" spans="1:10" x14ac:dyDescent="0.15">
      <c r="A1" s="239" t="s">
        <v>406</v>
      </c>
    </row>
    <row r="2" spans="1:10" s="240" customFormat="1" ht="20.25" customHeight="1" x14ac:dyDescent="0.15">
      <c r="A2" s="257" t="s">
        <v>405</v>
      </c>
      <c r="B2" s="257"/>
      <c r="C2" s="241"/>
    </row>
    <row r="3" spans="1:10" s="240" customFormat="1" ht="20.25" customHeight="1" x14ac:dyDescent="0.15">
      <c r="A3" s="241"/>
      <c r="B3" s="241"/>
      <c r="C3" s="241"/>
    </row>
    <row r="4" spans="1:10" s="240" customFormat="1" ht="20.25" customHeight="1" x14ac:dyDescent="0.15">
      <c r="A4" s="256"/>
      <c r="B4" s="241" t="s">
        <v>404</v>
      </c>
      <c r="C4" s="241"/>
      <c r="E4" s="882" t="s">
        <v>403</v>
      </c>
      <c r="F4" s="882"/>
      <c r="G4" s="882"/>
      <c r="H4" s="882"/>
      <c r="I4" s="882"/>
      <c r="J4" s="882"/>
    </row>
    <row r="5" spans="1:10" s="240" customFormat="1" ht="20.25" customHeight="1" x14ac:dyDescent="0.15">
      <c r="A5" s="255"/>
      <c r="B5" s="241" t="s">
        <v>402</v>
      </c>
      <c r="C5" s="241"/>
      <c r="E5" s="882"/>
      <c r="F5" s="882"/>
      <c r="G5" s="882"/>
      <c r="H5" s="882"/>
      <c r="I5" s="882"/>
      <c r="J5" s="882"/>
    </row>
    <row r="6" spans="1:10" s="240" customFormat="1" ht="20.25" customHeight="1" x14ac:dyDescent="0.15">
      <c r="A6" s="254" t="s">
        <v>401</v>
      </c>
      <c r="B6" s="241"/>
      <c r="C6" s="241"/>
    </row>
    <row r="7" spans="1:10" s="240" customFormat="1" ht="20.25" customHeight="1" x14ac:dyDescent="0.15">
      <c r="A7" s="254"/>
      <c r="B7" s="241"/>
      <c r="C7" s="241"/>
    </row>
    <row r="8" spans="1:10" s="240" customFormat="1" ht="20.25" customHeight="1" x14ac:dyDescent="0.15">
      <c r="A8" s="241" t="s">
        <v>400</v>
      </c>
      <c r="B8" s="241"/>
      <c r="C8" s="241"/>
    </row>
    <row r="9" spans="1:10" s="240" customFormat="1" ht="20.25" customHeight="1" x14ac:dyDescent="0.15">
      <c r="A9" s="254"/>
      <c r="B9" s="241"/>
      <c r="C9" s="241"/>
    </row>
    <row r="10" spans="1:10" s="240" customFormat="1" ht="20.25" customHeight="1" x14ac:dyDescent="0.15">
      <c r="A10" s="241" t="s">
        <v>399</v>
      </c>
      <c r="B10" s="241"/>
      <c r="C10" s="241"/>
    </row>
    <row r="11" spans="1:10" s="240" customFormat="1" ht="20.25" customHeight="1" x14ac:dyDescent="0.15">
      <c r="A11" s="241"/>
      <c r="B11" s="241"/>
      <c r="C11" s="241"/>
    </row>
    <row r="12" spans="1:10" s="240" customFormat="1" ht="20.25" customHeight="1" x14ac:dyDescent="0.15">
      <c r="A12" s="241" t="s">
        <v>398</v>
      </c>
      <c r="B12" s="241"/>
      <c r="C12" s="241"/>
    </row>
    <row r="13" spans="1:10" s="240" customFormat="1" ht="20.25" customHeight="1" x14ac:dyDescent="0.15">
      <c r="A13" s="241"/>
      <c r="B13" s="241"/>
      <c r="C13" s="241"/>
    </row>
    <row r="14" spans="1:10" s="240" customFormat="1" ht="20.25" customHeight="1" x14ac:dyDescent="0.15">
      <c r="A14" s="241" t="s">
        <v>397</v>
      </c>
      <c r="B14" s="241"/>
      <c r="C14" s="241"/>
    </row>
    <row r="15" spans="1:10" s="240" customFormat="1" ht="20.25" customHeight="1" x14ac:dyDescent="0.15">
      <c r="A15" s="241"/>
      <c r="B15" s="241"/>
      <c r="C15" s="241"/>
    </row>
    <row r="16" spans="1:10" s="240" customFormat="1" ht="20.25" customHeight="1" x14ac:dyDescent="0.15">
      <c r="A16" s="241" t="s">
        <v>396</v>
      </c>
      <c r="B16" s="241"/>
      <c r="C16" s="241"/>
    </row>
    <row r="17" spans="1:3" s="240" customFormat="1" ht="20.25" customHeight="1" x14ac:dyDescent="0.15">
      <c r="A17" s="241"/>
      <c r="B17" s="241"/>
      <c r="C17" s="241"/>
    </row>
    <row r="18" spans="1:3" s="240" customFormat="1" ht="20.25" customHeight="1" x14ac:dyDescent="0.15">
      <c r="A18" s="241" t="s">
        <v>395</v>
      </c>
      <c r="B18" s="241"/>
      <c r="C18" s="241"/>
    </row>
    <row r="19" spans="1:3" s="240" customFormat="1" ht="20.25" customHeight="1" x14ac:dyDescent="0.15">
      <c r="A19" s="241" t="s">
        <v>394</v>
      </c>
      <c r="B19" s="241"/>
      <c r="C19" s="241"/>
    </row>
    <row r="20" spans="1:3" s="240" customFormat="1" ht="20.25" customHeight="1" x14ac:dyDescent="0.15">
      <c r="A20" s="241"/>
      <c r="B20" s="241"/>
      <c r="C20" s="241"/>
    </row>
    <row r="21" spans="1:3" s="240" customFormat="1" ht="20.25" customHeight="1" x14ac:dyDescent="0.15">
      <c r="A21" s="241"/>
      <c r="B21" s="253" t="s">
        <v>333</v>
      </c>
      <c r="C21" s="253" t="s">
        <v>393</v>
      </c>
    </row>
    <row r="22" spans="1:3" s="240" customFormat="1" ht="20.25" customHeight="1" x14ac:dyDescent="0.15">
      <c r="A22" s="241"/>
      <c r="B22" s="253">
        <v>1</v>
      </c>
      <c r="C22" s="252" t="s">
        <v>365</v>
      </c>
    </row>
    <row r="23" spans="1:3" s="240" customFormat="1" ht="20.25" customHeight="1" x14ac:dyDescent="0.15">
      <c r="A23" s="241"/>
      <c r="B23" s="253">
        <v>2</v>
      </c>
      <c r="C23" s="252" t="s">
        <v>357</v>
      </c>
    </row>
    <row r="24" spans="1:3" s="240" customFormat="1" ht="20.25" customHeight="1" x14ac:dyDescent="0.15">
      <c r="A24" s="241"/>
      <c r="B24" s="253">
        <v>3</v>
      </c>
      <c r="C24" s="252" t="s">
        <v>392</v>
      </c>
    </row>
    <row r="25" spans="1:3" s="240" customFormat="1" ht="20.25" customHeight="1" x14ac:dyDescent="0.15">
      <c r="A25" s="241"/>
      <c r="B25" s="241"/>
      <c r="C25" s="241"/>
    </row>
    <row r="26" spans="1:3" s="240" customFormat="1" ht="20.25" customHeight="1" x14ac:dyDescent="0.15">
      <c r="A26" s="241" t="s">
        <v>391</v>
      </c>
      <c r="B26" s="241"/>
      <c r="C26" s="241"/>
    </row>
    <row r="27" spans="1:3" s="240" customFormat="1" ht="20.25" customHeight="1" x14ac:dyDescent="0.15">
      <c r="A27" s="241" t="s">
        <v>390</v>
      </c>
      <c r="B27" s="241"/>
      <c r="C27" s="241"/>
    </row>
    <row r="28" spans="1:3" s="240" customFormat="1" ht="20.25" customHeight="1" x14ac:dyDescent="0.15">
      <c r="A28" s="241"/>
      <c r="B28" s="241"/>
      <c r="C28" s="241"/>
    </row>
    <row r="29" spans="1:3" s="240" customFormat="1" ht="20.25" customHeight="1" x14ac:dyDescent="0.15">
      <c r="A29" s="241"/>
      <c r="B29" s="253" t="s">
        <v>315</v>
      </c>
      <c r="C29" s="253" t="s">
        <v>314</v>
      </c>
    </row>
    <row r="30" spans="1:3" s="240" customFormat="1" ht="20.25" customHeight="1" x14ac:dyDescent="0.15">
      <c r="A30" s="241"/>
      <c r="B30" s="253" t="s">
        <v>309</v>
      </c>
      <c r="C30" s="252" t="s">
        <v>310</v>
      </c>
    </row>
    <row r="31" spans="1:3" s="240" customFormat="1" ht="20.25" customHeight="1" x14ac:dyDescent="0.15">
      <c r="A31" s="241"/>
      <c r="B31" s="253" t="s">
        <v>307</v>
      </c>
      <c r="C31" s="252" t="s">
        <v>308</v>
      </c>
    </row>
    <row r="32" spans="1:3" s="240" customFormat="1" ht="20.25" customHeight="1" x14ac:dyDescent="0.15">
      <c r="A32" s="241"/>
      <c r="B32" s="253" t="s">
        <v>305</v>
      </c>
      <c r="C32" s="252" t="s">
        <v>306</v>
      </c>
    </row>
    <row r="33" spans="1:55" s="240" customFormat="1" ht="20.25" customHeight="1" x14ac:dyDescent="0.15">
      <c r="A33" s="241"/>
      <c r="B33" s="253" t="s">
        <v>303</v>
      </c>
      <c r="C33" s="252" t="s">
        <v>304</v>
      </c>
    </row>
    <row r="34" spans="1:55" s="240" customFormat="1" ht="20.25" customHeight="1" x14ac:dyDescent="0.15">
      <c r="A34" s="241"/>
      <c r="B34" s="241"/>
      <c r="C34" s="241"/>
    </row>
    <row r="35" spans="1:55" s="240" customFormat="1" ht="20.25" customHeight="1" x14ac:dyDescent="0.15">
      <c r="A35" s="241"/>
      <c r="B35" s="245" t="s">
        <v>389</v>
      </c>
      <c r="C35" s="241"/>
    </row>
    <row r="36" spans="1:55" s="240" customFormat="1" ht="20.25" customHeight="1" x14ac:dyDescent="0.15">
      <c r="B36" s="241" t="s">
        <v>388</v>
      </c>
      <c r="E36" s="245"/>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row>
    <row r="37" spans="1:55" s="240" customFormat="1" ht="20.25" customHeight="1" x14ac:dyDescent="0.15">
      <c r="B37" s="241" t="s">
        <v>387</v>
      </c>
      <c r="E37" s="241"/>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row>
    <row r="38" spans="1:55" s="240" customFormat="1" ht="20.25" customHeight="1" x14ac:dyDescent="0.15">
      <c r="E38" s="241"/>
    </row>
    <row r="39" spans="1:55" s="240" customFormat="1" ht="20.25" customHeight="1" x14ac:dyDescent="0.15">
      <c r="A39" s="241"/>
      <c r="B39" s="241"/>
      <c r="C39" s="241"/>
      <c r="D39" s="245"/>
      <c r="E39" s="248"/>
      <c r="F39" s="248"/>
      <c r="G39" s="248"/>
      <c r="J39" s="248"/>
      <c r="K39" s="248"/>
      <c r="L39" s="248"/>
      <c r="R39" s="248"/>
      <c r="S39" s="248"/>
      <c r="T39" s="248"/>
      <c r="W39" s="248"/>
      <c r="X39" s="248"/>
      <c r="Y39" s="248"/>
    </row>
    <row r="40" spans="1:55" s="240" customFormat="1" ht="20.25" customHeight="1" x14ac:dyDescent="0.15">
      <c r="A40" s="241" t="s">
        <v>386</v>
      </c>
      <c r="B40" s="241"/>
      <c r="C40" s="241"/>
    </row>
    <row r="41" spans="1:55" s="240" customFormat="1" ht="20.25" customHeight="1" x14ac:dyDescent="0.15">
      <c r="A41" s="241" t="s">
        <v>385</v>
      </c>
      <c r="B41" s="241"/>
      <c r="C41" s="241"/>
    </row>
    <row r="42" spans="1:55" s="240" customFormat="1" ht="20.25" customHeight="1" x14ac:dyDescent="0.15">
      <c r="A42" s="251" t="s">
        <v>384</v>
      </c>
      <c r="D42" s="250"/>
      <c r="E42" s="249"/>
      <c r="F42" s="248"/>
      <c r="G42" s="248"/>
      <c r="H42" s="248"/>
      <c r="I42" s="248"/>
      <c r="K42" s="248"/>
      <c r="M42" s="248"/>
      <c r="N42" s="248"/>
      <c r="O42" s="248"/>
      <c r="P42" s="248"/>
      <c r="Q42" s="248"/>
      <c r="S42" s="248"/>
      <c r="U42" s="248"/>
      <c r="V42" s="248"/>
      <c r="X42" s="248"/>
      <c r="Z42" s="248"/>
      <c r="AA42" s="248"/>
      <c r="AB42" s="248"/>
      <c r="AC42" s="248"/>
      <c r="AD42" s="248"/>
      <c r="AF42" s="245"/>
      <c r="AH42" s="248"/>
      <c r="AM42" s="248"/>
    </row>
    <row r="43" spans="1:55" s="240" customFormat="1" ht="20.25" customHeight="1" x14ac:dyDescent="0.15">
      <c r="C43" s="251"/>
      <c r="D43" s="250"/>
      <c r="E43" s="249"/>
      <c r="F43" s="248"/>
      <c r="G43" s="248"/>
      <c r="H43" s="248"/>
      <c r="I43" s="248"/>
      <c r="K43" s="248"/>
      <c r="M43" s="248"/>
      <c r="N43" s="248"/>
      <c r="O43" s="248"/>
      <c r="P43" s="248"/>
      <c r="Q43" s="248"/>
      <c r="S43" s="248"/>
      <c r="U43" s="248"/>
      <c r="V43" s="248"/>
      <c r="X43" s="248"/>
      <c r="Z43" s="248"/>
      <c r="AA43" s="248"/>
      <c r="AB43" s="248"/>
      <c r="AC43" s="248"/>
      <c r="AD43" s="248"/>
      <c r="AF43" s="245"/>
      <c r="AH43" s="248"/>
      <c r="AM43" s="248"/>
    </row>
    <row r="44" spans="1:55" s="240" customFormat="1" ht="20.25" customHeight="1" x14ac:dyDescent="0.15">
      <c r="A44" s="241" t="s">
        <v>383</v>
      </c>
      <c r="B44" s="241"/>
    </row>
    <row r="45" spans="1:55" s="240" customFormat="1" ht="20.25" customHeight="1" x14ac:dyDescent="0.15"/>
    <row r="46" spans="1:55" s="240" customFormat="1" ht="20.25" customHeight="1" x14ac:dyDescent="0.15">
      <c r="A46" s="241" t="s">
        <v>382</v>
      </c>
      <c r="B46" s="241"/>
      <c r="C46" s="241"/>
    </row>
    <row r="47" spans="1:55" s="240" customFormat="1" ht="20.25" customHeight="1" x14ac:dyDescent="0.15">
      <c r="A47" s="241" t="s">
        <v>381</v>
      </c>
      <c r="B47" s="241"/>
      <c r="C47" s="241"/>
    </row>
    <row r="48" spans="1:55" s="240" customFormat="1" ht="20.25" customHeight="1" x14ac:dyDescent="0.15"/>
    <row r="49" spans="1:55" s="240" customFormat="1" ht="20.25" customHeight="1" x14ac:dyDescent="0.15">
      <c r="A49" s="241" t="s">
        <v>380</v>
      </c>
      <c r="B49" s="241"/>
      <c r="C49" s="241"/>
    </row>
    <row r="50" spans="1:55" s="240" customFormat="1" ht="20.25" customHeight="1" x14ac:dyDescent="0.15">
      <c r="A50" s="241" t="s">
        <v>379</v>
      </c>
      <c r="B50" s="241"/>
      <c r="C50" s="241"/>
    </row>
    <row r="51" spans="1:55" s="240" customFormat="1" ht="20.25" customHeight="1" x14ac:dyDescent="0.15">
      <c r="A51" s="241"/>
      <c r="B51" s="241"/>
      <c r="C51" s="241"/>
    </row>
    <row r="52" spans="1:55" s="240" customFormat="1" ht="20.25" customHeight="1" x14ac:dyDescent="0.15">
      <c r="A52" s="241" t="s">
        <v>378</v>
      </c>
      <c r="B52" s="241"/>
      <c r="C52" s="241"/>
    </row>
    <row r="53" spans="1:55" s="240" customFormat="1" ht="20.25" customHeight="1" x14ac:dyDescent="0.15">
      <c r="A53" s="241"/>
      <c r="B53" s="241"/>
      <c r="C53" s="241"/>
    </row>
    <row r="54" spans="1:55" s="240" customFormat="1" ht="20.25" customHeight="1" x14ac:dyDescent="0.15">
      <c r="A54" s="240" t="s">
        <v>377</v>
      </c>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row>
    <row r="55" spans="1:55" s="240" customFormat="1" ht="20.25" customHeight="1" x14ac:dyDescent="0.15">
      <c r="A55" s="240" t="s">
        <v>376</v>
      </c>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row>
    <row r="56" spans="1:55" s="240" customFormat="1" ht="20.25" customHeight="1" x14ac:dyDescent="0.15">
      <c r="A56" s="240" t="s">
        <v>375</v>
      </c>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row>
    <row r="57" spans="1:55" s="240" customFormat="1" ht="20.25" customHeight="1" x14ac:dyDescent="0.15">
      <c r="A57" s="241"/>
      <c r="B57" s="241"/>
      <c r="C57" s="241"/>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row>
    <row r="58" spans="1:55" s="240" customFormat="1" ht="20.25" customHeight="1" x14ac:dyDescent="0.15">
      <c r="A58" s="240" t="s">
        <v>374</v>
      </c>
      <c r="C58" s="242"/>
      <c r="D58" s="245"/>
      <c r="E58" s="245"/>
    </row>
    <row r="59" spans="1:55" s="240" customFormat="1" ht="20.25" customHeight="1" x14ac:dyDescent="0.15">
      <c r="A59" s="243" t="s">
        <v>373</v>
      </c>
      <c r="B59" s="242"/>
      <c r="C59" s="242"/>
      <c r="D59" s="241"/>
      <c r="E59" s="241"/>
    </row>
    <row r="60" spans="1:55" s="240" customFormat="1" ht="20.25" customHeight="1" x14ac:dyDescent="0.15">
      <c r="A60" s="244" t="s">
        <v>372</v>
      </c>
      <c r="B60" s="242"/>
      <c r="C60" s="242"/>
      <c r="D60" s="241"/>
      <c r="E60" s="241"/>
    </row>
    <row r="61" spans="1:55" s="240" customFormat="1" ht="20.25" customHeight="1" x14ac:dyDescent="0.15">
      <c r="A61" s="243" t="s">
        <v>371</v>
      </c>
      <c r="B61" s="242"/>
      <c r="C61" s="242"/>
      <c r="D61" s="241"/>
      <c r="E61" s="241"/>
    </row>
    <row r="62" spans="1:55" s="240" customFormat="1" ht="20.25" customHeight="1" x14ac:dyDescent="0.15">
      <c r="A62" s="244" t="s">
        <v>370</v>
      </c>
      <c r="B62" s="242"/>
      <c r="C62" s="242"/>
      <c r="D62" s="241"/>
      <c r="E62" s="241"/>
    </row>
    <row r="63" spans="1:55" s="240" customFormat="1" ht="20.25" customHeight="1" x14ac:dyDescent="0.15">
      <c r="A63" s="243" t="s">
        <v>369</v>
      </c>
      <c r="B63" s="242"/>
      <c r="C63" s="242"/>
      <c r="D63" s="241"/>
      <c r="E63" s="241"/>
    </row>
    <row r="64" spans="1:55" s="240" customFormat="1" ht="20.25" customHeight="1" x14ac:dyDescent="0.15">
      <c r="A64" s="243" t="s">
        <v>368</v>
      </c>
      <c r="B64" s="242"/>
      <c r="C64" s="242"/>
      <c r="D64" s="241"/>
      <c r="E64" s="241"/>
    </row>
    <row r="65" spans="1:5" s="240" customFormat="1" ht="20.25" customHeight="1" x14ac:dyDescent="0.15">
      <c r="A65" s="243" t="s">
        <v>367</v>
      </c>
      <c r="B65" s="242"/>
      <c r="C65" s="242"/>
      <c r="D65" s="241"/>
      <c r="E65" s="241"/>
    </row>
    <row r="66" spans="1:5" s="240" customFormat="1" ht="20.25" customHeight="1" x14ac:dyDescent="0.15">
      <c r="A66" s="242"/>
      <c r="B66" s="242"/>
      <c r="C66" s="242"/>
      <c r="D66" s="241"/>
      <c r="E66" s="241"/>
    </row>
    <row r="67" spans="1:5" s="240" customFormat="1" ht="20.25" customHeight="1" x14ac:dyDescent="0.15">
      <c r="A67" s="242"/>
      <c r="B67" s="242"/>
      <c r="C67" s="242"/>
      <c r="D67" s="241"/>
      <c r="E67" s="241"/>
    </row>
    <row r="68" spans="1:5" s="240" customFormat="1" ht="20.25" customHeight="1" x14ac:dyDescent="0.15">
      <c r="A68" s="242"/>
      <c r="B68" s="242"/>
      <c r="C68" s="242"/>
      <c r="D68" s="241"/>
      <c r="E68" s="241"/>
    </row>
    <row r="69" spans="1:5" s="240" customFormat="1" ht="20.25" customHeight="1" x14ac:dyDescent="0.15">
      <c r="A69" s="242"/>
      <c r="B69" s="242"/>
      <c r="C69" s="242"/>
      <c r="D69" s="241"/>
      <c r="E69" s="241"/>
    </row>
    <row r="70" spans="1:5" ht="20.25" customHeight="1" x14ac:dyDescent="0.15"/>
    <row r="71" spans="1:5" ht="20.25" customHeight="1" x14ac:dyDescent="0.15"/>
  </sheetData>
  <sheetProtection algorithmName="SHA-512" hashValue="4TAncj0vnVjrkPRDXKnonY3cBc4cmgnhs4MCUyOl4DNppzem+QCT+Ub4dxIiiF2Xmz6Oo9NLZgDvwWvhHv64Hg==" saltValue="kb8jOnaYL/s6A+s64g0TlQ==" spinCount="100000" sheet="1" selectLockedCells="1" selectUnlockedCells="1"/>
  <mergeCells count="1">
    <mergeCell ref="E4:J5"/>
  </mergeCells>
  <phoneticPr fontId="2"/>
  <printOptions horizontalCentered="1"/>
  <pageMargins left="0.70866141732283472" right="0.70866141732283472" top="0.74803149606299213" bottom="0.15748031496062992" header="0.31496062992125984" footer="0.31496062992125984"/>
  <pageSetup paperSize="9" scale="46"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B1:K45"/>
  <sheetViews>
    <sheetView workbookViewId="0"/>
  </sheetViews>
  <sheetFormatPr defaultColWidth="10" defaultRowHeight="18.75" x14ac:dyDescent="0.15"/>
  <cols>
    <col min="1" max="1" width="2.25" style="258" customWidth="1"/>
    <col min="2" max="2" width="9.5" style="258" customWidth="1"/>
    <col min="3" max="11" width="45.125" style="258" customWidth="1"/>
    <col min="12" max="16384" width="10" style="258"/>
  </cols>
  <sheetData>
    <row r="1" spans="2:11" x14ac:dyDescent="0.15">
      <c r="B1" s="258" t="s">
        <v>431</v>
      </c>
    </row>
    <row r="3" spans="2:11" x14ac:dyDescent="0.15">
      <c r="B3" s="277" t="s">
        <v>333</v>
      </c>
      <c r="C3" s="277" t="s">
        <v>430</v>
      </c>
    </row>
    <row r="4" spans="2:11" x14ac:dyDescent="0.15">
      <c r="B4" s="277">
        <v>1</v>
      </c>
      <c r="C4" s="276" t="s">
        <v>352</v>
      </c>
    </row>
    <row r="5" spans="2:11" x14ac:dyDescent="0.15">
      <c r="B5" s="277">
        <v>2</v>
      </c>
      <c r="C5" s="276" t="s">
        <v>429</v>
      </c>
    </row>
    <row r="6" spans="2:11" x14ac:dyDescent="0.15">
      <c r="B6" s="277">
        <v>3</v>
      </c>
      <c r="C6" s="276"/>
    </row>
    <row r="7" spans="2:11" x14ac:dyDescent="0.15">
      <c r="B7" s="277">
        <v>4</v>
      </c>
      <c r="C7" s="276"/>
    </row>
    <row r="8" spans="2:11" x14ac:dyDescent="0.15">
      <c r="B8" s="277">
        <v>5</v>
      </c>
      <c r="C8" s="276"/>
    </row>
    <row r="9" spans="2:11" x14ac:dyDescent="0.15">
      <c r="B9" s="277">
        <v>6</v>
      </c>
      <c r="C9" s="276"/>
    </row>
    <row r="10" spans="2:11" x14ac:dyDescent="0.15">
      <c r="B10" s="277">
        <v>7</v>
      </c>
      <c r="C10" s="276"/>
    </row>
    <row r="11" spans="2:11" x14ac:dyDescent="0.15">
      <c r="B11" s="277">
        <v>8</v>
      </c>
      <c r="C11" s="276"/>
    </row>
    <row r="13" spans="2:11" x14ac:dyDescent="0.15">
      <c r="B13" s="258" t="s">
        <v>428</v>
      </c>
    </row>
    <row r="14" spans="2:11" ht="19.5" thickBot="1" x14ac:dyDescent="0.2"/>
    <row r="15" spans="2:11" ht="19.5" thickBot="1" x14ac:dyDescent="0.2">
      <c r="B15" s="275" t="s">
        <v>393</v>
      </c>
      <c r="C15" s="274" t="s">
        <v>365</v>
      </c>
      <c r="D15" s="273" t="s">
        <v>357</v>
      </c>
      <c r="E15" s="272" t="s">
        <v>392</v>
      </c>
      <c r="F15" s="271" t="s">
        <v>421</v>
      </c>
      <c r="G15" s="271" t="s">
        <v>421</v>
      </c>
      <c r="H15" s="271" t="s">
        <v>421</v>
      </c>
      <c r="I15" s="271" t="s">
        <v>421</v>
      </c>
      <c r="J15" s="271" t="s">
        <v>421</v>
      </c>
      <c r="K15" s="270" t="s">
        <v>421</v>
      </c>
    </row>
    <row r="16" spans="2:11" x14ac:dyDescent="0.15">
      <c r="B16" s="883" t="s">
        <v>427</v>
      </c>
      <c r="C16" s="269" t="s">
        <v>363</v>
      </c>
      <c r="D16" s="266" t="s">
        <v>363</v>
      </c>
      <c r="E16" s="266" t="s">
        <v>426</v>
      </c>
      <c r="F16" s="266"/>
      <c r="G16" s="266"/>
      <c r="H16" s="266"/>
      <c r="I16" s="268"/>
      <c r="J16" s="268"/>
      <c r="K16" s="267"/>
    </row>
    <row r="17" spans="2:11" x14ac:dyDescent="0.15">
      <c r="B17" s="883"/>
      <c r="C17" s="265" t="s">
        <v>425</v>
      </c>
      <c r="D17" s="266" t="s">
        <v>357</v>
      </c>
      <c r="E17" s="266" t="s">
        <v>357</v>
      </c>
      <c r="F17" s="266"/>
      <c r="G17" s="266"/>
      <c r="H17" s="266"/>
      <c r="I17" s="263"/>
      <c r="J17" s="263"/>
      <c r="K17" s="262"/>
    </row>
    <row r="18" spans="2:11" x14ac:dyDescent="0.15">
      <c r="B18" s="883"/>
      <c r="C18" s="265" t="s">
        <v>425</v>
      </c>
      <c r="D18" s="266" t="s">
        <v>421</v>
      </c>
      <c r="E18" s="266" t="s">
        <v>424</v>
      </c>
      <c r="F18" s="266"/>
      <c r="G18" s="266"/>
      <c r="H18" s="266"/>
      <c r="I18" s="263"/>
      <c r="J18" s="263"/>
      <c r="K18" s="262"/>
    </row>
    <row r="19" spans="2:11" x14ac:dyDescent="0.15">
      <c r="B19" s="883"/>
      <c r="C19" s="265" t="s">
        <v>421</v>
      </c>
      <c r="D19" s="266" t="s">
        <v>421</v>
      </c>
      <c r="E19" s="266" t="s">
        <v>423</v>
      </c>
      <c r="F19" s="266"/>
      <c r="G19" s="266"/>
      <c r="H19" s="266"/>
      <c r="I19" s="263"/>
      <c r="J19" s="263"/>
      <c r="K19" s="262"/>
    </row>
    <row r="20" spans="2:11" x14ac:dyDescent="0.15">
      <c r="B20" s="883"/>
      <c r="C20" s="265" t="s">
        <v>421</v>
      </c>
      <c r="D20" s="266" t="s">
        <v>421</v>
      </c>
      <c r="E20" s="266" t="s">
        <v>422</v>
      </c>
      <c r="F20" s="266"/>
      <c r="G20" s="266"/>
      <c r="H20" s="266"/>
      <c r="I20" s="263"/>
      <c r="J20" s="263"/>
      <c r="K20" s="262"/>
    </row>
    <row r="21" spans="2:11" x14ac:dyDescent="0.15">
      <c r="B21" s="883"/>
      <c r="C21" s="265" t="s">
        <v>421</v>
      </c>
      <c r="D21" s="266" t="s">
        <v>421</v>
      </c>
      <c r="E21" s="266" t="s">
        <v>421</v>
      </c>
      <c r="F21" s="266"/>
      <c r="G21" s="266"/>
      <c r="H21" s="266"/>
      <c r="I21" s="263"/>
      <c r="J21" s="263"/>
      <c r="K21" s="262"/>
    </row>
    <row r="22" spans="2:11" x14ac:dyDescent="0.15">
      <c r="B22" s="883"/>
      <c r="C22" s="265" t="s">
        <v>421</v>
      </c>
      <c r="D22" s="266" t="s">
        <v>421</v>
      </c>
      <c r="E22" s="266" t="s">
        <v>421</v>
      </c>
      <c r="F22" s="266"/>
      <c r="G22" s="266"/>
      <c r="H22" s="266"/>
      <c r="I22" s="263"/>
      <c r="J22" s="263"/>
      <c r="K22" s="262"/>
    </row>
    <row r="23" spans="2:11" x14ac:dyDescent="0.15">
      <c r="B23" s="883"/>
      <c r="C23" s="265" t="s">
        <v>421</v>
      </c>
      <c r="D23" s="266" t="s">
        <v>421</v>
      </c>
      <c r="E23" s="266" t="s">
        <v>421</v>
      </c>
      <c r="F23" s="266"/>
      <c r="G23" s="266"/>
      <c r="H23" s="266"/>
      <c r="I23" s="263"/>
      <c r="J23" s="263"/>
      <c r="K23" s="262"/>
    </row>
    <row r="24" spans="2:11" x14ac:dyDescent="0.15">
      <c r="B24" s="883"/>
      <c r="C24" s="265" t="s">
        <v>421</v>
      </c>
      <c r="D24" s="266" t="s">
        <v>421</v>
      </c>
      <c r="E24" s="266" t="s">
        <v>421</v>
      </c>
      <c r="F24" s="266"/>
      <c r="G24" s="266"/>
      <c r="H24" s="266"/>
      <c r="I24" s="263"/>
      <c r="J24" s="263"/>
      <c r="K24" s="262"/>
    </row>
    <row r="25" spans="2:11" x14ac:dyDescent="0.15">
      <c r="B25" s="883"/>
      <c r="C25" s="265" t="s">
        <v>421</v>
      </c>
      <c r="D25" s="264" t="s">
        <v>421</v>
      </c>
      <c r="E25" s="264" t="s">
        <v>421</v>
      </c>
      <c r="F25" s="264"/>
      <c r="G25" s="264"/>
      <c r="H25" s="264"/>
      <c r="I25" s="263"/>
      <c r="J25" s="263"/>
      <c r="K25" s="262"/>
    </row>
    <row r="26" spans="2:11" x14ac:dyDescent="0.15">
      <c r="B26" s="883"/>
      <c r="C26" s="265" t="s">
        <v>421</v>
      </c>
      <c r="D26" s="264" t="s">
        <v>421</v>
      </c>
      <c r="E26" s="264" t="s">
        <v>421</v>
      </c>
      <c r="F26" s="264"/>
      <c r="G26" s="264"/>
      <c r="H26" s="264"/>
      <c r="I26" s="263"/>
      <c r="J26" s="263"/>
      <c r="K26" s="262"/>
    </row>
    <row r="27" spans="2:11" x14ac:dyDescent="0.15">
      <c r="B27" s="883"/>
      <c r="C27" s="265" t="s">
        <v>421</v>
      </c>
      <c r="D27" s="264" t="s">
        <v>421</v>
      </c>
      <c r="E27" s="264" t="s">
        <v>421</v>
      </c>
      <c r="F27" s="264"/>
      <c r="G27" s="264"/>
      <c r="H27" s="264"/>
      <c r="I27" s="263"/>
      <c r="J27" s="263"/>
      <c r="K27" s="262"/>
    </row>
    <row r="28" spans="2:11" ht="19.5" thickBot="1" x14ac:dyDescent="0.2">
      <c r="B28" s="884"/>
      <c r="C28" s="261" t="s">
        <v>421</v>
      </c>
      <c r="D28" s="260" t="s">
        <v>421</v>
      </c>
      <c r="E28" s="260" t="s">
        <v>421</v>
      </c>
      <c r="F28" s="260"/>
      <c r="G28" s="260"/>
      <c r="H28" s="260"/>
      <c r="I28" s="260"/>
      <c r="J28" s="260"/>
      <c r="K28" s="259"/>
    </row>
    <row r="31" spans="2:11" x14ac:dyDescent="0.15">
      <c r="C31" s="258" t="s">
        <v>420</v>
      </c>
    </row>
    <row r="32" spans="2:11" x14ac:dyDescent="0.15">
      <c r="C32" s="258" t="s">
        <v>419</v>
      </c>
    </row>
    <row r="33" spans="3:3" x14ac:dyDescent="0.15">
      <c r="C33" s="258" t="s">
        <v>418</v>
      </c>
    </row>
    <row r="34" spans="3:3" x14ac:dyDescent="0.15">
      <c r="C34" s="258" t="s">
        <v>417</v>
      </c>
    </row>
    <row r="35" spans="3:3" x14ac:dyDescent="0.15">
      <c r="C35" s="258" t="s">
        <v>416</v>
      </c>
    </row>
    <row r="36" spans="3:3" x14ac:dyDescent="0.15">
      <c r="C36" s="258" t="s">
        <v>415</v>
      </c>
    </row>
    <row r="37" spans="3:3" x14ac:dyDescent="0.15">
      <c r="C37" s="258" t="s">
        <v>414</v>
      </c>
    </row>
    <row r="38" spans="3:3" x14ac:dyDescent="0.15">
      <c r="C38" s="258" t="s">
        <v>413</v>
      </c>
    </row>
    <row r="40" spans="3:3" x14ac:dyDescent="0.15">
      <c r="C40" s="258" t="s">
        <v>412</v>
      </c>
    </row>
    <row r="41" spans="3:3" x14ac:dyDescent="0.15">
      <c r="C41" s="258" t="s">
        <v>411</v>
      </c>
    </row>
    <row r="42" spans="3:3" x14ac:dyDescent="0.15">
      <c r="C42" s="258" t="s">
        <v>410</v>
      </c>
    </row>
    <row r="43" spans="3:3" x14ac:dyDescent="0.15">
      <c r="C43" s="258" t="s">
        <v>409</v>
      </c>
    </row>
    <row r="44" spans="3:3" x14ac:dyDescent="0.15">
      <c r="C44" s="258" t="s">
        <v>408</v>
      </c>
    </row>
    <row r="45" spans="3:3" x14ac:dyDescent="0.15">
      <c r="C45" s="258" t="s">
        <v>407</v>
      </c>
    </row>
  </sheetData>
  <sheetProtection algorithmName="SHA-512" hashValue="mlMYPFUZp13UOT9162qy68cmg5alB/c6wXEnkifP4lnzxfmkYi+gbRhefGI850Y46hhNIpWusmAu4IcsE3ld4Q==" saltValue="VpdQpPlMHsvWezCRtr67cA==" spinCount="100000" sheet="1" selectLockedCells="1" selectUnlockedCells="1"/>
  <mergeCells count="1">
    <mergeCell ref="B16:B28"/>
  </mergeCells>
  <phoneticPr fontId="2"/>
  <pageMargins left="0.70866141732283472" right="0.70866141732283472" top="0.74803149606299213" bottom="0.74803149606299213" header="0.31496062992125984" footer="0.31496062992125984"/>
  <pageSetup paperSize="9" scale="31"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190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525" t="s">
        <v>72</v>
      </c>
      <c r="AA3" s="526"/>
      <c r="AB3" s="526"/>
      <c r="AC3" s="526"/>
      <c r="AD3" s="527"/>
      <c r="AE3" s="528"/>
      <c r="AF3" s="529"/>
      <c r="AG3" s="529"/>
      <c r="AH3" s="529"/>
      <c r="AI3" s="529"/>
      <c r="AJ3" s="529"/>
      <c r="AK3" s="529"/>
      <c r="AL3" s="530"/>
      <c r="AM3" s="20"/>
      <c r="AN3" s="1"/>
    </row>
    <row r="4" spans="2:40" s="2" customFormat="1" x14ac:dyDescent="0.15">
      <c r="AN4" s="21"/>
    </row>
    <row r="5" spans="2:40" s="2" customFormat="1" x14ac:dyDescent="0.15">
      <c r="B5" s="523" t="s">
        <v>109</v>
      </c>
      <c r="C5" s="523"/>
      <c r="D5" s="523"/>
      <c r="E5" s="523"/>
      <c r="F5" s="523"/>
      <c r="G5" s="523"/>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c r="AL5" s="523"/>
    </row>
    <row r="6" spans="2:40" s="2" customFormat="1" ht="13.5" customHeight="1" x14ac:dyDescent="0.15">
      <c r="AC6" s="1"/>
      <c r="AD6" s="45"/>
      <c r="AE6" s="45" t="s">
        <v>191</v>
      </c>
      <c r="AH6" s="2" t="s">
        <v>74</v>
      </c>
      <c r="AJ6" s="2" t="s">
        <v>188</v>
      </c>
      <c r="AL6" s="2" t="s">
        <v>75</v>
      </c>
    </row>
    <row r="7" spans="2:40" s="2" customFormat="1" x14ac:dyDescent="0.15">
      <c r="B7" s="523" t="s">
        <v>192</v>
      </c>
      <c r="C7" s="523"/>
      <c r="D7" s="523"/>
      <c r="E7" s="523"/>
      <c r="F7" s="523"/>
      <c r="G7" s="523"/>
      <c r="H7" s="523"/>
      <c r="I7" s="523"/>
      <c r="J7" s="523"/>
      <c r="K7" s="12"/>
      <c r="L7" s="12"/>
      <c r="M7" s="12"/>
      <c r="N7" s="12"/>
      <c r="O7" s="12"/>
      <c r="P7" s="12"/>
      <c r="Q7" s="12"/>
      <c r="R7" s="12"/>
      <c r="S7" s="12"/>
      <c r="T7" s="12"/>
    </row>
    <row r="8" spans="2:40" s="2" customFormat="1" x14ac:dyDescent="0.15">
      <c r="AC8" s="1" t="s">
        <v>110</v>
      </c>
    </row>
    <row r="9" spans="2:40" s="2" customFormat="1" x14ac:dyDescent="0.15">
      <c r="C9" s="1" t="s">
        <v>111</v>
      </c>
      <c r="D9" s="1"/>
    </row>
    <row r="10" spans="2:40" s="2" customFormat="1" ht="6.75" customHeight="1" x14ac:dyDescent="0.15">
      <c r="C10" s="1"/>
      <c r="D10" s="1"/>
    </row>
    <row r="11" spans="2:40" s="2" customFormat="1" ht="14.25" customHeight="1" x14ac:dyDescent="0.15">
      <c r="B11" s="533" t="s">
        <v>76</v>
      </c>
      <c r="C11" s="536" t="s">
        <v>77</v>
      </c>
      <c r="D11" s="537"/>
      <c r="E11" s="537"/>
      <c r="F11" s="537"/>
      <c r="G11" s="537"/>
      <c r="H11" s="537"/>
      <c r="I11" s="537"/>
      <c r="J11" s="537"/>
      <c r="K11" s="53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534"/>
      <c r="C12" s="549" t="s">
        <v>78</v>
      </c>
      <c r="D12" s="550"/>
      <c r="E12" s="550"/>
      <c r="F12" s="550"/>
      <c r="G12" s="550"/>
      <c r="H12" s="550"/>
      <c r="I12" s="550"/>
      <c r="J12" s="550"/>
      <c r="K12" s="55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534"/>
      <c r="C13" s="536" t="s">
        <v>189</v>
      </c>
      <c r="D13" s="537"/>
      <c r="E13" s="537"/>
      <c r="F13" s="537"/>
      <c r="G13" s="537"/>
      <c r="H13" s="537"/>
      <c r="I13" s="537"/>
      <c r="J13" s="537"/>
      <c r="K13" s="548"/>
      <c r="L13" s="885" t="s">
        <v>193</v>
      </c>
      <c r="M13" s="886"/>
      <c r="N13" s="886"/>
      <c r="O13" s="886"/>
      <c r="P13" s="886"/>
      <c r="Q13" s="886"/>
      <c r="R13" s="886"/>
      <c r="S13" s="886"/>
      <c r="T13" s="886"/>
      <c r="U13" s="886"/>
      <c r="V13" s="886"/>
      <c r="W13" s="886"/>
      <c r="X13" s="886"/>
      <c r="Y13" s="886"/>
      <c r="Z13" s="886"/>
      <c r="AA13" s="886"/>
      <c r="AB13" s="886"/>
      <c r="AC13" s="886"/>
      <c r="AD13" s="886"/>
      <c r="AE13" s="886"/>
      <c r="AF13" s="886"/>
      <c r="AG13" s="886"/>
      <c r="AH13" s="886"/>
      <c r="AI13" s="886"/>
      <c r="AJ13" s="886"/>
      <c r="AK13" s="886"/>
      <c r="AL13" s="887"/>
    </row>
    <row r="14" spans="2:40" s="2" customFormat="1" x14ac:dyDescent="0.15">
      <c r="B14" s="534"/>
      <c r="C14" s="549"/>
      <c r="D14" s="550"/>
      <c r="E14" s="550"/>
      <c r="F14" s="550"/>
      <c r="G14" s="550"/>
      <c r="H14" s="550"/>
      <c r="I14" s="550"/>
      <c r="J14" s="550"/>
      <c r="K14" s="551"/>
      <c r="L14" s="888" t="s">
        <v>194</v>
      </c>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889"/>
    </row>
    <row r="15" spans="2:40" s="2" customFormat="1" x14ac:dyDescent="0.15">
      <c r="B15" s="534"/>
      <c r="C15" s="552"/>
      <c r="D15" s="553"/>
      <c r="E15" s="553"/>
      <c r="F15" s="553"/>
      <c r="G15" s="553"/>
      <c r="H15" s="553"/>
      <c r="I15" s="553"/>
      <c r="J15" s="553"/>
      <c r="K15" s="554"/>
      <c r="L15" s="890" t="s">
        <v>79</v>
      </c>
      <c r="M15" s="891"/>
      <c r="N15" s="891"/>
      <c r="O15" s="891"/>
      <c r="P15" s="891"/>
      <c r="Q15" s="891"/>
      <c r="R15" s="891"/>
      <c r="S15" s="891"/>
      <c r="T15" s="891"/>
      <c r="U15" s="891"/>
      <c r="V15" s="891"/>
      <c r="W15" s="891"/>
      <c r="X15" s="891"/>
      <c r="Y15" s="891"/>
      <c r="Z15" s="891"/>
      <c r="AA15" s="891"/>
      <c r="AB15" s="891"/>
      <c r="AC15" s="891"/>
      <c r="AD15" s="891"/>
      <c r="AE15" s="891"/>
      <c r="AF15" s="891"/>
      <c r="AG15" s="891"/>
      <c r="AH15" s="891"/>
      <c r="AI15" s="891"/>
      <c r="AJ15" s="891"/>
      <c r="AK15" s="891"/>
      <c r="AL15" s="892"/>
    </row>
    <row r="16" spans="2:40" s="2" customFormat="1" ht="14.25" customHeight="1" x14ac:dyDescent="0.15">
      <c r="B16" s="534"/>
      <c r="C16" s="543" t="s">
        <v>80</v>
      </c>
      <c r="D16" s="544"/>
      <c r="E16" s="544"/>
      <c r="F16" s="544"/>
      <c r="G16" s="544"/>
      <c r="H16" s="544"/>
      <c r="I16" s="544"/>
      <c r="J16" s="544"/>
      <c r="K16" s="545"/>
      <c r="L16" s="525" t="s">
        <v>81</v>
      </c>
      <c r="M16" s="526"/>
      <c r="N16" s="526"/>
      <c r="O16" s="526"/>
      <c r="P16" s="527"/>
      <c r="Q16" s="24"/>
      <c r="R16" s="25"/>
      <c r="S16" s="25"/>
      <c r="T16" s="25"/>
      <c r="U16" s="25"/>
      <c r="V16" s="25"/>
      <c r="W16" s="25"/>
      <c r="X16" s="25"/>
      <c r="Y16" s="26"/>
      <c r="Z16" s="558" t="s">
        <v>82</v>
      </c>
      <c r="AA16" s="555"/>
      <c r="AB16" s="555"/>
      <c r="AC16" s="555"/>
      <c r="AD16" s="559"/>
      <c r="AE16" s="28"/>
      <c r="AF16" s="32"/>
      <c r="AG16" s="22"/>
      <c r="AH16" s="22"/>
      <c r="AI16" s="22"/>
      <c r="AJ16" s="886"/>
      <c r="AK16" s="886"/>
      <c r="AL16" s="887"/>
    </row>
    <row r="17" spans="2:40" ht="14.25" customHeight="1" x14ac:dyDescent="0.15">
      <c r="B17" s="534"/>
      <c r="C17" s="562" t="s">
        <v>112</v>
      </c>
      <c r="D17" s="563"/>
      <c r="E17" s="563"/>
      <c r="F17" s="563"/>
      <c r="G17" s="563"/>
      <c r="H17" s="563"/>
      <c r="I17" s="563"/>
      <c r="J17" s="563"/>
      <c r="K17" s="564"/>
      <c r="L17" s="27"/>
      <c r="M17" s="27"/>
      <c r="N17" s="27"/>
      <c r="O17" s="27"/>
      <c r="P17" s="27"/>
      <c r="Q17" s="27"/>
      <c r="R17" s="27"/>
      <c r="S17" s="27"/>
      <c r="U17" s="525" t="s">
        <v>83</v>
      </c>
      <c r="V17" s="526"/>
      <c r="W17" s="526"/>
      <c r="X17" s="526"/>
      <c r="Y17" s="527"/>
      <c r="Z17" s="18"/>
      <c r="AA17" s="19"/>
      <c r="AB17" s="19"/>
      <c r="AC17" s="19"/>
      <c r="AD17" s="19"/>
      <c r="AE17" s="895"/>
      <c r="AF17" s="895"/>
      <c r="AG17" s="895"/>
      <c r="AH17" s="895"/>
      <c r="AI17" s="895"/>
      <c r="AJ17" s="895"/>
      <c r="AK17" s="895"/>
      <c r="AL17" s="17"/>
      <c r="AN17" s="3"/>
    </row>
    <row r="18" spans="2:40" ht="14.25" customHeight="1" x14ac:dyDescent="0.15">
      <c r="B18" s="534"/>
      <c r="C18" s="634" t="s">
        <v>113</v>
      </c>
      <c r="D18" s="634"/>
      <c r="E18" s="634"/>
      <c r="F18" s="634"/>
      <c r="G18" s="634"/>
      <c r="H18" s="893"/>
      <c r="I18" s="893"/>
      <c r="J18" s="893"/>
      <c r="K18" s="894"/>
      <c r="L18" s="525" t="s">
        <v>84</v>
      </c>
      <c r="M18" s="526"/>
      <c r="N18" s="526"/>
      <c r="O18" s="526"/>
      <c r="P18" s="527"/>
      <c r="Q18" s="29"/>
      <c r="R18" s="30"/>
      <c r="S18" s="30"/>
      <c r="T18" s="30"/>
      <c r="U18" s="30"/>
      <c r="V18" s="30"/>
      <c r="W18" s="30"/>
      <c r="X18" s="30"/>
      <c r="Y18" s="31"/>
      <c r="Z18" s="565" t="s">
        <v>85</v>
      </c>
      <c r="AA18" s="565"/>
      <c r="AB18" s="565"/>
      <c r="AC18" s="565"/>
      <c r="AD18" s="566"/>
      <c r="AE18" s="15"/>
      <c r="AF18" s="16"/>
      <c r="AG18" s="16"/>
      <c r="AH18" s="16"/>
      <c r="AI18" s="16"/>
      <c r="AJ18" s="16"/>
      <c r="AK18" s="16"/>
      <c r="AL18" s="17"/>
      <c r="AN18" s="3"/>
    </row>
    <row r="19" spans="2:40" ht="13.5" customHeight="1" x14ac:dyDescent="0.15">
      <c r="B19" s="534"/>
      <c r="C19" s="899" t="s">
        <v>86</v>
      </c>
      <c r="D19" s="899"/>
      <c r="E19" s="899"/>
      <c r="F19" s="899"/>
      <c r="G19" s="899"/>
      <c r="H19" s="901"/>
      <c r="I19" s="901"/>
      <c r="J19" s="901"/>
      <c r="K19" s="901"/>
      <c r="L19" s="885" t="s">
        <v>193</v>
      </c>
      <c r="M19" s="886"/>
      <c r="N19" s="886"/>
      <c r="O19" s="886"/>
      <c r="P19" s="886"/>
      <c r="Q19" s="886"/>
      <c r="R19" s="886"/>
      <c r="S19" s="886"/>
      <c r="T19" s="886"/>
      <c r="U19" s="886"/>
      <c r="V19" s="886"/>
      <c r="W19" s="886"/>
      <c r="X19" s="886"/>
      <c r="Y19" s="886"/>
      <c r="Z19" s="886"/>
      <c r="AA19" s="886"/>
      <c r="AB19" s="886"/>
      <c r="AC19" s="886"/>
      <c r="AD19" s="886"/>
      <c r="AE19" s="886"/>
      <c r="AF19" s="886"/>
      <c r="AG19" s="886"/>
      <c r="AH19" s="886"/>
      <c r="AI19" s="886"/>
      <c r="AJ19" s="886"/>
      <c r="AK19" s="886"/>
      <c r="AL19" s="887"/>
      <c r="AN19" s="3"/>
    </row>
    <row r="20" spans="2:40" ht="14.25" customHeight="1" x14ac:dyDescent="0.15">
      <c r="B20" s="534"/>
      <c r="C20" s="899"/>
      <c r="D20" s="899"/>
      <c r="E20" s="899"/>
      <c r="F20" s="899"/>
      <c r="G20" s="899"/>
      <c r="H20" s="901"/>
      <c r="I20" s="901"/>
      <c r="J20" s="901"/>
      <c r="K20" s="901"/>
      <c r="L20" s="888" t="s">
        <v>194</v>
      </c>
      <c r="M20" s="531"/>
      <c r="N20" s="531"/>
      <c r="O20" s="531"/>
      <c r="P20" s="531"/>
      <c r="Q20" s="531"/>
      <c r="R20" s="531"/>
      <c r="S20" s="531"/>
      <c r="T20" s="531"/>
      <c r="U20" s="531"/>
      <c r="V20" s="531"/>
      <c r="W20" s="531"/>
      <c r="X20" s="531"/>
      <c r="Y20" s="531"/>
      <c r="Z20" s="531"/>
      <c r="AA20" s="531"/>
      <c r="AB20" s="531"/>
      <c r="AC20" s="531"/>
      <c r="AD20" s="531"/>
      <c r="AE20" s="531"/>
      <c r="AF20" s="531"/>
      <c r="AG20" s="531"/>
      <c r="AH20" s="531"/>
      <c r="AI20" s="531"/>
      <c r="AJ20" s="531"/>
      <c r="AK20" s="531"/>
      <c r="AL20" s="889"/>
      <c r="AN20" s="3"/>
    </row>
    <row r="21" spans="2:40" x14ac:dyDescent="0.15">
      <c r="B21" s="535"/>
      <c r="C21" s="902"/>
      <c r="D21" s="902"/>
      <c r="E21" s="902"/>
      <c r="F21" s="902"/>
      <c r="G21" s="902"/>
      <c r="H21" s="903"/>
      <c r="I21" s="903"/>
      <c r="J21" s="903"/>
      <c r="K21" s="903"/>
      <c r="L21" s="896"/>
      <c r="M21" s="897"/>
      <c r="N21" s="897"/>
      <c r="O21" s="897"/>
      <c r="P21" s="897"/>
      <c r="Q21" s="897"/>
      <c r="R21" s="897"/>
      <c r="S21" s="897"/>
      <c r="T21" s="897"/>
      <c r="U21" s="897"/>
      <c r="V21" s="897"/>
      <c r="W21" s="897"/>
      <c r="X21" s="897"/>
      <c r="Y21" s="897"/>
      <c r="Z21" s="897"/>
      <c r="AA21" s="897"/>
      <c r="AB21" s="897"/>
      <c r="AC21" s="897"/>
      <c r="AD21" s="897"/>
      <c r="AE21" s="897"/>
      <c r="AF21" s="897"/>
      <c r="AG21" s="897"/>
      <c r="AH21" s="897"/>
      <c r="AI21" s="897"/>
      <c r="AJ21" s="897"/>
      <c r="AK21" s="897"/>
      <c r="AL21" s="898"/>
      <c r="AN21" s="3"/>
    </row>
    <row r="22" spans="2:40" ht="13.5" customHeight="1" x14ac:dyDescent="0.15">
      <c r="B22" s="574" t="s">
        <v>114</v>
      </c>
      <c r="C22" s="536" t="s">
        <v>115</v>
      </c>
      <c r="D22" s="537"/>
      <c r="E22" s="537"/>
      <c r="F22" s="537"/>
      <c r="G22" s="537"/>
      <c r="H22" s="537"/>
      <c r="I22" s="537"/>
      <c r="J22" s="537"/>
      <c r="K22" s="548"/>
      <c r="L22" s="885" t="s">
        <v>193</v>
      </c>
      <c r="M22" s="886"/>
      <c r="N22" s="886"/>
      <c r="O22" s="886"/>
      <c r="P22" s="886"/>
      <c r="Q22" s="886"/>
      <c r="R22" s="886"/>
      <c r="S22" s="886"/>
      <c r="T22" s="886"/>
      <c r="U22" s="886"/>
      <c r="V22" s="886"/>
      <c r="W22" s="886"/>
      <c r="X22" s="886"/>
      <c r="Y22" s="886"/>
      <c r="Z22" s="886"/>
      <c r="AA22" s="886"/>
      <c r="AB22" s="886"/>
      <c r="AC22" s="886"/>
      <c r="AD22" s="886"/>
      <c r="AE22" s="886"/>
      <c r="AF22" s="886"/>
      <c r="AG22" s="886"/>
      <c r="AH22" s="886"/>
      <c r="AI22" s="886"/>
      <c r="AJ22" s="886"/>
      <c r="AK22" s="886"/>
      <c r="AL22" s="887"/>
      <c r="AN22" s="3"/>
    </row>
    <row r="23" spans="2:40" ht="14.25" customHeight="1" x14ac:dyDescent="0.15">
      <c r="B23" s="575"/>
      <c r="C23" s="549"/>
      <c r="D23" s="550"/>
      <c r="E23" s="550"/>
      <c r="F23" s="550"/>
      <c r="G23" s="550"/>
      <c r="H23" s="550"/>
      <c r="I23" s="550"/>
      <c r="J23" s="550"/>
      <c r="K23" s="551"/>
      <c r="L23" s="888" t="s">
        <v>194</v>
      </c>
      <c r="M23" s="531"/>
      <c r="N23" s="531"/>
      <c r="O23" s="531"/>
      <c r="P23" s="531"/>
      <c r="Q23" s="531"/>
      <c r="R23" s="531"/>
      <c r="S23" s="531"/>
      <c r="T23" s="531"/>
      <c r="U23" s="531"/>
      <c r="V23" s="531"/>
      <c r="W23" s="531"/>
      <c r="X23" s="531"/>
      <c r="Y23" s="531"/>
      <c r="Z23" s="531"/>
      <c r="AA23" s="531"/>
      <c r="AB23" s="531"/>
      <c r="AC23" s="531"/>
      <c r="AD23" s="531"/>
      <c r="AE23" s="531"/>
      <c r="AF23" s="531"/>
      <c r="AG23" s="531"/>
      <c r="AH23" s="531"/>
      <c r="AI23" s="531"/>
      <c r="AJ23" s="531"/>
      <c r="AK23" s="531"/>
      <c r="AL23" s="889"/>
      <c r="AN23" s="3"/>
    </row>
    <row r="24" spans="2:40" x14ac:dyDescent="0.15">
      <c r="B24" s="575"/>
      <c r="C24" s="552"/>
      <c r="D24" s="553"/>
      <c r="E24" s="553"/>
      <c r="F24" s="553"/>
      <c r="G24" s="553"/>
      <c r="H24" s="553"/>
      <c r="I24" s="553"/>
      <c r="J24" s="553"/>
      <c r="K24" s="554"/>
      <c r="L24" s="896"/>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8"/>
      <c r="AN24" s="3"/>
    </row>
    <row r="25" spans="2:40" ht="14.25" customHeight="1" x14ac:dyDescent="0.15">
      <c r="B25" s="575"/>
      <c r="C25" s="899" t="s">
        <v>80</v>
      </c>
      <c r="D25" s="899"/>
      <c r="E25" s="899"/>
      <c r="F25" s="899"/>
      <c r="G25" s="899"/>
      <c r="H25" s="899"/>
      <c r="I25" s="899"/>
      <c r="J25" s="899"/>
      <c r="K25" s="899"/>
      <c r="L25" s="525" t="s">
        <v>81</v>
      </c>
      <c r="M25" s="526"/>
      <c r="N25" s="526"/>
      <c r="O25" s="526"/>
      <c r="P25" s="527"/>
      <c r="Q25" s="24"/>
      <c r="R25" s="25"/>
      <c r="S25" s="25"/>
      <c r="T25" s="25"/>
      <c r="U25" s="25"/>
      <c r="V25" s="25"/>
      <c r="W25" s="25"/>
      <c r="X25" s="25"/>
      <c r="Y25" s="26"/>
      <c r="Z25" s="558" t="s">
        <v>82</v>
      </c>
      <c r="AA25" s="555"/>
      <c r="AB25" s="555"/>
      <c r="AC25" s="555"/>
      <c r="AD25" s="559"/>
      <c r="AE25" s="28"/>
      <c r="AF25" s="32"/>
      <c r="AG25" s="22"/>
      <c r="AH25" s="22"/>
      <c r="AI25" s="22"/>
      <c r="AJ25" s="886"/>
      <c r="AK25" s="886"/>
      <c r="AL25" s="887"/>
      <c r="AN25" s="3"/>
    </row>
    <row r="26" spans="2:40" ht="13.5" customHeight="1" x14ac:dyDescent="0.15">
      <c r="B26" s="575"/>
      <c r="C26" s="900" t="s">
        <v>116</v>
      </c>
      <c r="D26" s="900"/>
      <c r="E26" s="900"/>
      <c r="F26" s="900"/>
      <c r="G26" s="900"/>
      <c r="H26" s="900"/>
      <c r="I26" s="900"/>
      <c r="J26" s="900"/>
      <c r="K26" s="900"/>
      <c r="L26" s="885" t="s">
        <v>193</v>
      </c>
      <c r="M26" s="886"/>
      <c r="N26" s="886"/>
      <c r="O26" s="886"/>
      <c r="P26" s="886"/>
      <c r="Q26" s="886"/>
      <c r="R26" s="886"/>
      <c r="S26" s="886"/>
      <c r="T26" s="886"/>
      <c r="U26" s="886"/>
      <c r="V26" s="886"/>
      <c r="W26" s="886"/>
      <c r="X26" s="886"/>
      <c r="Y26" s="886"/>
      <c r="Z26" s="886"/>
      <c r="AA26" s="886"/>
      <c r="AB26" s="886"/>
      <c r="AC26" s="886"/>
      <c r="AD26" s="886"/>
      <c r="AE26" s="886"/>
      <c r="AF26" s="886"/>
      <c r="AG26" s="886"/>
      <c r="AH26" s="886"/>
      <c r="AI26" s="886"/>
      <c r="AJ26" s="886"/>
      <c r="AK26" s="886"/>
      <c r="AL26" s="887"/>
      <c r="AN26" s="3"/>
    </row>
    <row r="27" spans="2:40" ht="14.25" customHeight="1" x14ac:dyDescent="0.15">
      <c r="B27" s="575"/>
      <c r="C27" s="900"/>
      <c r="D27" s="900"/>
      <c r="E27" s="900"/>
      <c r="F27" s="900"/>
      <c r="G27" s="900"/>
      <c r="H27" s="900"/>
      <c r="I27" s="900"/>
      <c r="J27" s="900"/>
      <c r="K27" s="900"/>
      <c r="L27" s="888" t="s">
        <v>194</v>
      </c>
      <c r="M27" s="531"/>
      <c r="N27" s="531"/>
      <c r="O27" s="531"/>
      <c r="P27" s="531"/>
      <c r="Q27" s="531"/>
      <c r="R27" s="531"/>
      <c r="S27" s="531"/>
      <c r="T27" s="531"/>
      <c r="U27" s="531"/>
      <c r="V27" s="531"/>
      <c r="W27" s="531"/>
      <c r="X27" s="531"/>
      <c r="Y27" s="531"/>
      <c r="Z27" s="531"/>
      <c r="AA27" s="531"/>
      <c r="AB27" s="531"/>
      <c r="AC27" s="531"/>
      <c r="AD27" s="531"/>
      <c r="AE27" s="531"/>
      <c r="AF27" s="531"/>
      <c r="AG27" s="531"/>
      <c r="AH27" s="531"/>
      <c r="AI27" s="531"/>
      <c r="AJ27" s="531"/>
      <c r="AK27" s="531"/>
      <c r="AL27" s="889"/>
      <c r="AN27" s="3"/>
    </row>
    <row r="28" spans="2:40" x14ac:dyDescent="0.15">
      <c r="B28" s="575"/>
      <c r="C28" s="900"/>
      <c r="D28" s="900"/>
      <c r="E28" s="900"/>
      <c r="F28" s="900"/>
      <c r="G28" s="900"/>
      <c r="H28" s="900"/>
      <c r="I28" s="900"/>
      <c r="J28" s="900"/>
      <c r="K28" s="900"/>
      <c r="L28" s="896"/>
      <c r="M28" s="897"/>
      <c r="N28" s="897"/>
      <c r="O28" s="897"/>
      <c r="P28" s="897"/>
      <c r="Q28" s="897"/>
      <c r="R28" s="897"/>
      <c r="S28" s="897"/>
      <c r="T28" s="897"/>
      <c r="U28" s="897"/>
      <c r="V28" s="897"/>
      <c r="W28" s="897"/>
      <c r="X28" s="897"/>
      <c r="Y28" s="897"/>
      <c r="Z28" s="897"/>
      <c r="AA28" s="897"/>
      <c r="AB28" s="897"/>
      <c r="AC28" s="897"/>
      <c r="AD28" s="897"/>
      <c r="AE28" s="897"/>
      <c r="AF28" s="897"/>
      <c r="AG28" s="897"/>
      <c r="AH28" s="897"/>
      <c r="AI28" s="897"/>
      <c r="AJ28" s="897"/>
      <c r="AK28" s="897"/>
      <c r="AL28" s="898"/>
      <c r="AN28" s="3"/>
    </row>
    <row r="29" spans="2:40" ht="14.25" customHeight="1" x14ac:dyDescent="0.15">
      <c r="B29" s="575"/>
      <c r="C29" s="899" t="s">
        <v>80</v>
      </c>
      <c r="D29" s="899"/>
      <c r="E29" s="899"/>
      <c r="F29" s="899"/>
      <c r="G29" s="899"/>
      <c r="H29" s="899"/>
      <c r="I29" s="899"/>
      <c r="J29" s="899"/>
      <c r="K29" s="899"/>
      <c r="L29" s="525" t="s">
        <v>81</v>
      </c>
      <c r="M29" s="526"/>
      <c r="N29" s="526"/>
      <c r="O29" s="526"/>
      <c r="P29" s="527"/>
      <c r="Q29" s="28"/>
      <c r="R29" s="32"/>
      <c r="S29" s="32"/>
      <c r="T29" s="32"/>
      <c r="U29" s="32"/>
      <c r="V29" s="32"/>
      <c r="W29" s="32"/>
      <c r="X29" s="32"/>
      <c r="Y29" s="33"/>
      <c r="Z29" s="558" t="s">
        <v>82</v>
      </c>
      <c r="AA29" s="555"/>
      <c r="AB29" s="555"/>
      <c r="AC29" s="555"/>
      <c r="AD29" s="559"/>
      <c r="AE29" s="28"/>
      <c r="AF29" s="32"/>
      <c r="AG29" s="22"/>
      <c r="AH29" s="22"/>
      <c r="AI29" s="22"/>
      <c r="AJ29" s="886"/>
      <c r="AK29" s="886"/>
      <c r="AL29" s="887"/>
      <c r="AN29" s="3"/>
    </row>
    <row r="30" spans="2:40" ht="14.25" customHeight="1" x14ac:dyDescent="0.15">
      <c r="B30" s="575"/>
      <c r="C30" s="899" t="s">
        <v>87</v>
      </c>
      <c r="D30" s="899"/>
      <c r="E30" s="899"/>
      <c r="F30" s="899"/>
      <c r="G30" s="899"/>
      <c r="H30" s="899"/>
      <c r="I30" s="899"/>
      <c r="J30" s="899"/>
      <c r="K30" s="899"/>
      <c r="L30" s="904"/>
      <c r="M30" s="904"/>
      <c r="N30" s="904"/>
      <c r="O30" s="904"/>
      <c r="P30" s="904"/>
      <c r="Q30" s="904"/>
      <c r="R30" s="904"/>
      <c r="S30" s="904"/>
      <c r="T30" s="904"/>
      <c r="U30" s="904"/>
      <c r="V30" s="904"/>
      <c r="W30" s="904"/>
      <c r="X30" s="904"/>
      <c r="Y30" s="904"/>
      <c r="Z30" s="904"/>
      <c r="AA30" s="904"/>
      <c r="AB30" s="904"/>
      <c r="AC30" s="904"/>
      <c r="AD30" s="904"/>
      <c r="AE30" s="904"/>
      <c r="AF30" s="904"/>
      <c r="AG30" s="904"/>
      <c r="AH30" s="904"/>
      <c r="AI30" s="904"/>
      <c r="AJ30" s="904"/>
      <c r="AK30" s="904"/>
      <c r="AL30" s="904"/>
      <c r="AN30" s="3"/>
    </row>
    <row r="31" spans="2:40" ht="13.5" customHeight="1" x14ac:dyDescent="0.15">
      <c r="B31" s="575"/>
      <c r="C31" s="899" t="s">
        <v>88</v>
      </c>
      <c r="D31" s="899"/>
      <c r="E31" s="899"/>
      <c r="F31" s="899"/>
      <c r="G31" s="899"/>
      <c r="H31" s="899"/>
      <c r="I31" s="899"/>
      <c r="J31" s="899"/>
      <c r="K31" s="899"/>
      <c r="L31" s="885" t="s">
        <v>193</v>
      </c>
      <c r="M31" s="886"/>
      <c r="N31" s="886"/>
      <c r="O31" s="886"/>
      <c r="P31" s="886"/>
      <c r="Q31" s="886"/>
      <c r="R31" s="886"/>
      <c r="S31" s="886"/>
      <c r="T31" s="886"/>
      <c r="U31" s="886"/>
      <c r="V31" s="886"/>
      <c r="W31" s="886"/>
      <c r="X31" s="886"/>
      <c r="Y31" s="886"/>
      <c r="Z31" s="886"/>
      <c r="AA31" s="886"/>
      <c r="AB31" s="886"/>
      <c r="AC31" s="886"/>
      <c r="AD31" s="886"/>
      <c r="AE31" s="886"/>
      <c r="AF31" s="886"/>
      <c r="AG31" s="886"/>
      <c r="AH31" s="886"/>
      <c r="AI31" s="886"/>
      <c r="AJ31" s="886"/>
      <c r="AK31" s="886"/>
      <c r="AL31" s="887"/>
      <c r="AN31" s="3"/>
    </row>
    <row r="32" spans="2:40" ht="14.25" customHeight="1" x14ac:dyDescent="0.15">
      <c r="B32" s="575"/>
      <c r="C32" s="899"/>
      <c r="D32" s="899"/>
      <c r="E32" s="899"/>
      <c r="F32" s="899"/>
      <c r="G32" s="899"/>
      <c r="H32" s="899"/>
      <c r="I32" s="899"/>
      <c r="J32" s="899"/>
      <c r="K32" s="899"/>
      <c r="L32" s="888" t="s">
        <v>194</v>
      </c>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889"/>
      <c r="AN32" s="3"/>
    </row>
    <row r="33" spans="2:40" x14ac:dyDescent="0.15">
      <c r="B33" s="576"/>
      <c r="C33" s="899"/>
      <c r="D33" s="899"/>
      <c r="E33" s="899"/>
      <c r="F33" s="899"/>
      <c r="G33" s="899"/>
      <c r="H33" s="899"/>
      <c r="I33" s="899"/>
      <c r="J33" s="899"/>
      <c r="K33" s="899"/>
      <c r="L33" s="896"/>
      <c r="M33" s="897"/>
      <c r="N33" s="891"/>
      <c r="O33" s="891"/>
      <c r="P33" s="891"/>
      <c r="Q33" s="891"/>
      <c r="R33" s="891"/>
      <c r="S33" s="891"/>
      <c r="T33" s="891"/>
      <c r="U33" s="891"/>
      <c r="V33" s="891"/>
      <c r="W33" s="891"/>
      <c r="X33" s="891"/>
      <c r="Y33" s="891"/>
      <c r="Z33" s="891"/>
      <c r="AA33" s="891"/>
      <c r="AB33" s="891"/>
      <c r="AC33" s="897"/>
      <c r="AD33" s="897"/>
      <c r="AE33" s="897"/>
      <c r="AF33" s="897"/>
      <c r="AG33" s="897"/>
      <c r="AH33" s="891"/>
      <c r="AI33" s="891"/>
      <c r="AJ33" s="891"/>
      <c r="AK33" s="891"/>
      <c r="AL33" s="892"/>
      <c r="AN33" s="3"/>
    </row>
    <row r="34" spans="2:40" ht="13.5" customHeight="1" x14ac:dyDescent="0.15">
      <c r="B34" s="574" t="s">
        <v>117</v>
      </c>
      <c r="C34" s="590" t="s">
        <v>89</v>
      </c>
      <c r="D34" s="627"/>
      <c r="E34" s="627"/>
      <c r="F34" s="627"/>
      <c r="G34" s="627"/>
      <c r="H34" s="627"/>
      <c r="I34" s="627"/>
      <c r="J34" s="627"/>
      <c r="K34" s="627"/>
      <c r="L34" s="627"/>
      <c r="M34" s="913" t="s">
        <v>90</v>
      </c>
      <c r="N34" s="914"/>
      <c r="O34" s="53" t="s">
        <v>118</v>
      </c>
      <c r="P34" s="49"/>
      <c r="Q34" s="50"/>
      <c r="R34" s="690" t="s">
        <v>91</v>
      </c>
      <c r="S34" s="691"/>
      <c r="T34" s="691"/>
      <c r="U34" s="691"/>
      <c r="V34" s="691"/>
      <c r="W34" s="691"/>
      <c r="X34" s="692"/>
      <c r="Y34" s="915" t="s">
        <v>92</v>
      </c>
      <c r="Z34" s="916"/>
      <c r="AA34" s="916"/>
      <c r="AB34" s="917"/>
      <c r="AC34" s="595" t="s">
        <v>93</v>
      </c>
      <c r="AD34" s="596"/>
      <c r="AE34" s="596"/>
      <c r="AF34" s="596"/>
      <c r="AG34" s="597"/>
      <c r="AH34" s="905" t="s">
        <v>119</v>
      </c>
      <c r="AI34" s="906"/>
      <c r="AJ34" s="906"/>
      <c r="AK34" s="906"/>
      <c r="AL34" s="907"/>
      <c r="AN34" s="3"/>
    </row>
    <row r="35" spans="2:40" ht="14.25" customHeight="1" x14ac:dyDescent="0.15">
      <c r="B35" s="575"/>
      <c r="C35" s="628"/>
      <c r="D35" s="591"/>
      <c r="E35" s="591"/>
      <c r="F35" s="591"/>
      <c r="G35" s="591"/>
      <c r="H35" s="591"/>
      <c r="I35" s="591"/>
      <c r="J35" s="591"/>
      <c r="K35" s="591"/>
      <c r="L35" s="591"/>
      <c r="M35" s="593"/>
      <c r="N35" s="594"/>
      <c r="O35" s="54" t="s">
        <v>120</v>
      </c>
      <c r="P35" s="51"/>
      <c r="Q35" s="52"/>
      <c r="R35" s="598"/>
      <c r="S35" s="599"/>
      <c r="T35" s="599"/>
      <c r="U35" s="599"/>
      <c r="V35" s="599"/>
      <c r="W35" s="599"/>
      <c r="X35" s="600"/>
      <c r="Y35" s="55" t="s">
        <v>94</v>
      </c>
      <c r="Z35" s="14"/>
      <c r="AA35" s="14"/>
      <c r="AB35" s="14"/>
      <c r="AC35" s="608" t="s">
        <v>95</v>
      </c>
      <c r="AD35" s="609"/>
      <c r="AE35" s="609"/>
      <c r="AF35" s="609"/>
      <c r="AG35" s="610"/>
      <c r="AH35" s="611" t="s">
        <v>121</v>
      </c>
      <c r="AI35" s="612"/>
      <c r="AJ35" s="612"/>
      <c r="AK35" s="612"/>
      <c r="AL35" s="613"/>
      <c r="AN35" s="3"/>
    </row>
    <row r="36" spans="2:40" ht="14.25" customHeight="1" x14ac:dyDescent="0.15">
      <c r="B36" s="575"/>
      <c r="C36" s="534"/>
      <c r="D36" s="68"/>
      <c r="E36" s="605" t="s">
        <v>26</v>
      </c>
      <c r="F36" s="605"/>
      <c r="G36" s="605"/>
      <c r="H36" s="605"/>
      <c r="I36" s="605"/>
      <c r="J36" s="605"/>
      <c r="K36" s="605"/>
      <c r="L36" s="908"/>
      <c r="M36" s="37"/>
      <c r="N36" s="36"/>
      <c r="O36" s="18"/>
      <c r="P36" s="19"/>
      <c r="Q36" s="36"/>
      <c r="R36" s="11" t="s">
        <v>195</v>
      </c>
      <c r="S36" s="5"/>
      <c r="T36" s="5"/>
      <c r="U36" s="5"/>
      <c r="V36" s="5"/>
      <c r="W36" s="5"/>
      <c r="X36" s="5"/>
      <c r="Y36" s="9"/>
      <c r="Z36" s="30"/>
      <c r="AA36" s="30"/>
      <c r="AB36" s="30"/>
      <c r="AC36" s="15"/>
      <c r="AD36" s="16"/>
      <c r="AE36" s="16"/>
      <c r="AF36" s="16"/>
      <c r="AG36" s="17"/>
      <c r="AH36" s="15"/>
      <c r="AI36" s="16"/>
      <c r="AJ36" s="16"/>
      <c r="AK36" s="16"/>
      <c r="AL36" s="17" t="s">
        <v>122</v>
      </c>
      <c r="AN36" s="3"/>
    </row>
    <row r="37" spans="2:40" ht="14.25" customHeight="1" x14ac:dyDescent="0.15">
      <c r="B37" s="575"/>
      <c r="C37" s="534"/>
      <c r="D37" s="68"/>
      <c r="E37" s="605" t="s">
        <v>96</v>
      </c>
      <c r="F37" s="606"/>
      <c r="G37" s="606"/>
      <c r="H37" s="606"/>
      <c r="I37" s="606"/>
      <c r="J37" s="606"/>
      <c r="K37" s="606"/>
      <c r="L37" s="909"/>
      <c r="M37" s="37"/>
      <c r="N37" s="36"/>
      <c r="O37" s="18"/>
      <c r="P37" s="19"/>
      <c r="Q37" s="36"/>
      <c r="R37" s="11" t="s">
        <v>195</v>
      </c>
      <c r="S37" s="5"/>
      <c r="T37" s="5"/>
      <c r="U37" s="5"/>
      <c r="V37" s="5"/>
      <c r="W37" s="5"/>
      <c r="X37" s="5"/>
      <c r="Y37" s="9"/>
      <c r="Z37" s="30"/>
      <c r="AA37" s="30"/>
      <c r="AB37" s="30"/>
      <c r="AC37" s="15"/>
      <c r="AD37" s="16"/>
      <c r="AE37" s="16"/>
      <c r="AF37" s="16"/>
      <c r="AG37" s="17"/>
      <c r="AH37" s="15"/>
      <c r="AI37" s="16"/>
      <c r="AJ37" s="16"/>
      <c r="AK37" s="16"/>
      <c r="AL37" s="17" t="s">
        <v>122</v>
      </c>
      <c r="AN37" s="3"/>
    </row>
    <row r="38" spans="2:40" ht="14.25" customHeight="1" x14ac:dyDescent="0.15">
      <c r="B38" s="575"/>
      <c r="C38" s="534"/>
      <c r="D38" s="68"/>
      <c r="E38" s="605" t="s">
        <v>29</v>
      </c>
      <c r="F38" s="606"/>
      <c r="G38" s="606"/>
      <c r="H38" s="606"/>
      <c r="I38" s="606"/>
      <c r="J38" s="606"/>
      <c r="K38" s="606"/>
      <c r="L38" s="909"/>
      <c r="M38" s="37"/>
      <c r="N38" s="36"/>
      <c r="O38" s="18"/>
      <c r="P38" s="19"/>
      <c r="Q38" s="36"/>
      <c r="R38" s="11" t="s">
        <v>195</v>
      </c>
      <c r="S38" s="5"/>
      <c r="T38" s="5"/>
      <c r="U38" s="5"/>
      <c r="V38" s="5"/>
      <c r="W38" s="5"/>
      <c r="X38" s="5"/>
      <c r="Y38" s="9"/>
      <c r="Z38" s="30"/>
      <c r="AA38" s="30"/>
      <c r="AB38" s="30"/>
      <c r="AC38" s="15"/>
      <c r="AD38" s="16"/>
      <c r="AE38" s="16"/>
      <c r="AF38" s="16"/>
      <c r="AG38" s="17"/>
      <c r="AH38" s="15"/>
      <c r="AI38" s="16"/>
      <c r="AJ38" s="16"/>
      <c r="AK38" s="16"/>
      <c r="AL38" s="17" t="s">
        <v>122</v>
      </c>
      <c r="AN38" s="3"/>
    </row>
    <row r="39" spans="2:40" ht="14.25" customHeight="1" x14ac:dyDescent="0.15">
      <c r="B39" s="575"/>
      <c r="C39" s="534"/>
      <c r="D39" s="68"/>
      <c r="E39" s="605" t="s">
        <v>97</v>
      </c>
      <c r="F39" s="606"/>
      <c r="G39" s="606"/>
      <c r="H39" s="606"/>
      <c r="I39" s="606"/>
      <c r="J39" s="606"/>
      <c r="K39" s="606"/>
      <c r="L39" s="909"/>
      <c r="M39" s="37"/>
      <c r="N39" s="36"/>
      <c r="O39" s="18"/>
      <c r="P39" s="19"/>
      <c r="Q39" s="36"/>
      <c r="R39" s="11" t="s">
        <v>195</v>
      </c>
      <c r="S39" s="5"/>
      <c r="T39" s="5"/>
      <c r="U39" s="5"/>
      <c r="V39" s="5"/>
      <c r="W39" s="5"/>
      <c r="X39" s="5"/>
      <c r="Y39" s="9"/>
      <c r="Z39" s="30"/>
      <c r="AA39" s="30"/>
      <c r="AB39" s="30"/>
      <c r="AC39" s="15"/>
      <c r="AD39" s="16"/>
      <c r="AE39" s="16"/>
      <c r="AF39" s="16"/>
      <c r="AG39" s="17"/>
      <c r="AH39" s="15"/>
      <c r="AI39" s="16"/>
      <c r="AJ39" s="16"/>
      <c r="AK39" s="16"/>
      <c r="AL39" s="17" t="s">
        <v>122</v>
      </c>
      <c r="AN39" s="3"/>
    </row>
    <row r="40" spans="2:40" ht="14.25" customHeight="1" x14ac:dyDescent="0.15">
      <c r="B40" s="575"/>
      <c r="C40" s="534"/>
      <c r="D40" s="68"/>
      <c r="E40" s="605" t="s">
        <v>31</v>
      </c>
      <c r="F40" s="606"/>
      <c r="G40" s="606"/>
      <c r="H40" s="606"/>
      <c r="I40" s="606"/>
      <c r="J40" s="606"/>
      <c r="K40" s="606"/>
      <c r="L40" s="909"/>
      <c r="M40" s="37"/>
      <c r="N40" s="36"/>
      <c r="O40" s="18"/>
      <c r="P40" s="19"/>
      <c r="Q40" s="36"/>
      <c r="R40" s="11" t="s">
        <v>195</v>
      </c>
      <c r="S40" s="5"/>
      <c r="T40" s="5"/>
      <c r="U40" s="5"/>
      <c r="V40" s="5"/>
      <c r="W40" s="5"/>
      <c r="X40" s="5"/>
      <c r="Y40" s="9"/>
      <c r="Z40" s="30"/>
      <c r="AA40" s="30"/>
      <c r="AB40" s="30"/>
      <c r="AC40" s="15"/>
      <c r="AD40" s="16"/>
      <c r="AE40" s="16"/>
      <c r="AF40" s="16"/>
      <c r="AG40" s="17"/>
      <c r="AH40" s="15"/>
      <c r="AI40" s="16"/>
      <c r="AJ40" s="16"/>
      <c r="AK40" s="16"/>
      <c r="AL40" s="17" t="s">
        <v>122</v>
      </c>
      <c r="AN40" s="3"/>
    </row>
    <row r="41" spans="2:40" ht="14.25" customHeight="1" thickBot="1" x14ac:dyDescent="0.2">
      <c r="B41" s="575"/>
      <c r="C41" s="534"/>
      <c r="D41" s="69"/>
      <c r="E41" s="910" t="s">
        <v>123</v>
      </c>
      <c r="F41" s="911"/>
      <c r="G41" s="911"/>
      <c r="H41" s="911"/>
      <c r="I41" s="911"/>
      <c r="J41" s="911"/>
      <c r="K41" s="911"/>
      <c r="L41" s="912"/>
      <c r="M41" s="70"/>
      <c r="N41" s="35"/>
      <c r="O41" s="79"/>
      <c r="P41" s="34"/>
      <c r="Q41" s="35"/>
      <c r="R41" s="4" t="s">
        <v>195</v>
      </c>
      <c r="S41" s="80"/>
      <c r="T41" s="80"/>
      <c r="U41" s="80"/>
      <c r="V41" s="80"/>
      <c r="W41" s="80"/>
      <c r="X41" s="80"/>
      <c r="Y41" s="6"/>
      <c r="Z41" s="66"/>
      <c r="AA41" s="66"/>
      <c r="AB41" s="66"/>
      <c r="AC41" s="56"/>
      <c r="AD41" s="57"/>
      <c r="AE41" s="57"/>
      <c r="AF41" s="57"/>
      <c r="AG41" s="58"/>
      <c r="AH41" s="56"/>
      <c r="AI41" s="57"/>
      <c r="AJ41" s="57"/>
      <c r="AK41" s="57"/>
      <c r="AL41" s="58" t="s">
        <v>122</v>
      </c>
      <c r="AN41" s="3"/>
    </row>
    <row r="42" spans="2:40" ht="14.25" customHeight="1" thickTop="1" x14ac:dyDescent="0.15">
      <c r="B42" s="575"/>
      <c r="C42" s="534"/>
      <c r="D42" s="71"/>
      <c r="E42" s="919" t="s">
        <v>196</v>
      </c>
      <c r="F42" s="919"/>
      <c r="G42" s="919"/>
      <c r="H42" s="919"/>
      <c r="I42" s="919"/>
      <c r="J42" s="919"/>
      <c r="K42" s="919"/>
      <c r="L42" s="920"/>
      <c r="M42" s="72"/>
      <c r="N42" s="74"/>
      <c r="O42" s="81"/>
      <c r="P42" s="73"/>
      <c r="Q42" s="74"/>
      <c r="R42" s="82" t="s">
        <v>195</v>
      </c>
      <c r="S42" s="83"/>
      <c r="T42" s="83"/>
      <c r="U42" s="83"/>
      <c r="V42" s="83"/>
      <c r="W42" s="83"/>
      <c r="X42" s="83"/>
      <c r="Y42" s="75"/>
      <c r="Z42" s="76"/>
      <c r="AA42" s="76"/>
      <c r="AB42" s="76"/>
      <c r="AC42" s="84"/>
      <c r="AD42" s="77"/>
      <c r="AE42" s="77"/>
      <c r="AF42" s="77"/>
      <c r="AG42" s="78"/>
      <c r="AH42" s="84"/>
      <c r="AI42" s="77"/>
      <c r="AJ42" s="77"/>
      <c r="AK42" s="77"/>
      <c r="AL42" s="78" t="s">
        <v>122</v>
      </c>
      <c r="AN42" s="3"/>
    </row>
    <row r="43" spans="2:40" ht="14.25" customHeight="1" x14ac:dyDescent="0.15">
      <c r="B43" s="575"/>
      <c r="C43" s="534"/>
      <c r="D43" s="68"/>
      <c r="E43" s="605" t="s">
        <v>69</v>
      </c>
      <c r="F43" s="606"/>
      <c r="G43" s="606"/>
      <c r="H43" s="606"/>
      <c r="I43" s="606"/>
      <c r="J43" s="606"/>
      <c r="K43" s="606"/>
      <c r="L43" s="909"/>
      <c r="M43" s="37"/>
      <c r="N43" s="36"/>
      <c r="O43" s="18"/>
      <c r="P43" s="19"/>
      <c r="Q43" s="36"/>
      <c r="R43" s="11" t="s">
        <v>195</v>
      </c>
      <c r="S43" s="5"/>
      <c r="T43" s="5"/>
      <c r="U43" s="5"/>
      <c r="V43" s="5"/>
      <c r="W43" s="5"/>
      <c r="X43" s="5"/>
      <c r="Y43" s="9"/>
      <c r="Z43" s="30"/>
      <c r="AA43" s="30"/>
      <c r="AB43" s="30"/>
      <c r="AC43" s="15"/>
      <c r="AD43" s="16"/>
      <c r="AE43" s="16"/>
      <c r="AF43" s="16"/>
      <c r="AG43" s="17"/>
      <c r="AH43" s="15"/>
      <c r="AI43" s="16"/>
      <c r="AJ43" s="16"/>
      <c r="AK43" s="16"/>
      <c r="AL43" s="17" t="s">
        <v>122</v>
      </c>
      <c r="AN43" s="3"/>
    </row>
    <row r="44" spans="2:40" ht="14.25" customHeight="1" x14ac:dyDescent="0.15">
      <c r="B44" s="575"/>
      <c r="C44" s="534"/>
      <c r="D44" s="68"/>
      <c r="E44" s="605" t="s">
        <v>197</v>
      </c>
      <c r="F44" s="606"/>
      <c r="G44" s="606"/>
      <c r="H44" s="606"/>
      <c r="I44" s="606"/>
      <c r="J44" s="606"/>
      <c r="K44" s="606"/>
      <c r="L44" s="909"/>
      <c r="M44" s="37"/>
      <c r="N44" s="36"/>
      <c r="O44" s="18"/>
      <c r="P44" s="19"/>
      <c r="Q44" s="36"/>
      <c r="R44" s="11" t="s">
        <v>195</v>
      </c>
      <c r="S44" s="5"/>
      <c r="T44" s="5"/>
      <c r="U44" s="5"/>
      <c r="V44" s="5"/>
      <c r="W44" s="5"/>
      <c r="X44" s="5"/>
      <c r="Y44" s="9"/>
      <c r="Z44" s="30"/>
      <c r="AA44" s="30"/>
      <c r="AB44" s="30"/>
      <c r="AC44" s="15"/>
      <c r="AD44" s="16"/>
      <c r="AE44" s="16"/>
      <c r="AF44" s="16"/>
      <c r="AG44" s="17"/>
      <c r="AH44" s="15"/>
      <c r="AI44" s="16"/>
      <c r="AJ44" s="16"/>
      <c r="AK44" s="16"/>
      <c r="AL44" s="17" t="s">
        <v>122</v>
      </c>
      <c r="AN44" s="3"/>
    </row>
    <row r="45" spans="2:40" ht="14.25" customHeight="1" x14ac:dyDescent="0.15">
      <c r="B45" s="575"/>
      <c r="C45" s="534"/>
      <c r="D45" s="68"/>
      <c r="E45" s="605" t="s">
        <v>70</v>
      </c>
      <c r="F45" s="606"/>
      <c r="G45" s="606"/>
      <c r="H45" s="606"/>
      <c r="I45" s="606"/>
      <c r="J45" s="606"/>
      <c r="K45" s="606"/>
      <c r="L45" s="909"/>
      <c r="M45" s="37"/>
      <c r="N45" s="36"/>
      <c r="O45" s="18"/>
      <c r="P45" s="19"/>
      <c r="Q45" s="36"/>
      <c r="R45" s="11" t="s">
        <v>195</v>
      </c>
      <c r="S45" s="5"/>
      <c r="T45" s="5"/>
      <c r="U45" s="5"/>
      <c r="V45" s="5"/>
      <c r="W45" s="5"/>
      <c r="X45" s="5"/>
      <c r="Y45" s="9"/>
      <c r="Z45" s="30"/>
      <c r="AA45" s="30"/>
      <c r="AB45" s="30"/>
      <c r="AC45" s="15"/>
      <c r="AD45" s="16"/>
      <c r="AE45" s="16"/>
      <c r="AF45" s="16"/>
      <c r="AG45" s="17"/>
      <c r="AH45" s="15"/>
      <c r="AI45" s="16"/>
      <c r="AJ45" s="16"/>
      <c r="AK45" s="16"/>
      <c r="AL45" s="17" t="s">
        <v>122</v>
      </c>
      <c r="AN45" s="3"/>
    </row>
    <row r="46" spans="2:40" ht="14.25" customHeight="1" x14ac:dyDescent="0.15">
      <c r="B46" s="575"/>
      <c r="C46" s="534"/>
      <c r="D46" s="68"/>
      <c r="E46" s="605" t="s">
        <v>98</v>
      </c>
      <c r="F46" s="606"/>
      <c r="G46" s="606"/>
      <c r="H46" s="606"/>
      <c r="I46" s="606"/>
      <c r="J46" s="606"/>
      <c r="K46" s="606"/>
      <c r="L46" s="909"/>
      <c r="M46" s="37"/>
      <c r="N46" s="36"/>
      <c r="O46" s="18"/>
      <c r="P46" s="19"/>
      <c r="Q46" s="36"/>
      <c r="R46" s="11" t="s">
        <v>195</v>
      </c>
      <c r="S46" s="5"/>
      <c r="T46" s="5"/>
      <c r="U46" s="5"/>
      <c r="V46" s="5"/>
      <c r="W46" s="5"/>
      <c r="X46" s="5"/>
      <c r="Y46" s="9"/>
      <c r="Z46" s="30"/>
      <c r="AA46" s="30"/>
      <c r="AB46" s="30"/>
      <c r="AC46" s="15"/>
      <c r="AD46" s="16"/>
      <c r="AE46" s="16"/>
      <c r="AF46" s="16"/>
      <c r="AG46" s="17"/>
      <c r="AH46" s="15"/>
      <c r="AI46" s="16"/>
      <c r="AJ46" s="16"/>
      <c r="AK46" s="16"/>
      <c r="AL46" s="17" t="s">
        <v>122</v>
      </c>
      <c r="AN46" s="3"/>
    </row>
    <row r="47" spans="2:40" ht="14.25" customHeight="1" x14ac:dyDescent="0.15">
      <c r="B47" s="576"/>
      <c r="C47" s="534"/>
      <c r="D47" s="68"/>
      <c r="E47" s="605" t="s">
        <v>71</v>
      </c>
      <c r="F47" s="606"/>
      <c r="G47" s="606"/>
      <c r="H47" s="606"/>
      <c r="I47" s="606"/>
      <c r="J47" s="606"/>
      <c r="K47" s="606"/>
      <c r="L47" s="909"/>
      <c r="M47" s="37"/>
      <c r="N47" s="36"/>
      <c r="O47" s="18"/>
      <c r="P47" s="19"/>
      <c r="Q47" s="36"/>
      <c r="R47" s="11" t="s">
        <v>195</v>
      </c>
      <c r="S47" s="5"/>
      <c r="T47" s="5"/>
      <c r="U47" s="5"/>
      <c r="V47" s="5"/>
      <c r="W47" s="5"/>
      <c r="X47" s="5"/>
      <c r="Y47" s="9"/>
      <c r="Z47" s="30"/>
      <c r="AA47" s="30"/>
      <c r="AB47" s="30"/>
      <c r="AC47" s="15"/>
      <c r="AD47" s="16"/>
      <c r="AE47" s="16"/>
      <c r="AF47" s="16"/>
      <c r="AG47" s="17"/>
      <c r="AH47" s="15"/>
      <c r="AI47" s="16"/>
      <c r="AJ47" s="16"/>
      <c r="AK47" s="16"/>
      <c r="AL47" s="17" t="s">
        <v>122</v>
      </c>
      <c r="AN47" s="3"/>
    </row>
    <row r="48" spans="2:40" ht="14.25" customHeight="1" x14ac:dyDescent="0.15">
      <c r="B48" s="918" t="s">
        <v>124</v>
      </c>
      <c r="C48" s="918"/>
      <c r="D48" s="918"/>
      <c r="E48" s="918"/>
      <c r="F48" s="918"/>
      <c r="G48" s="918"/>
      <c r="H48" s="918"/>
      <c r="I48" s="918"/>
      <c r="J48" s="918"/>
      <c r="K48" s="91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918" t="s">
        <v>125</v>
      </c>
      <c r="C49" s="918"/>
      <c r="D49" s="918"/>
      <c r="E49" s="918"/>
      <c r="F49" s="918"/>
      <c r="G49" s="918"/>
      <c r="H49" s="918"/>
      <c r="I49" s="918"/>
      <c r="J49" s="918"/>
      <c r="K49" s="68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634" t="s">
        <v>99</v>
      </c>
      <c r="C50" s="634"/>
      <c r="D50" s="634"/>
      <c r="E50" s="634"/>
      <c r="F50" s="634"/>
      <c r="G50" s="634"/>
      <c r="H50" s="634"/>
      <c r="I50" s="634"/>
      <c r="J50" s="634"/>
      <c r="K50" s="634"/>
      <c r="L50" s="61"/>
      <c r="M50" s="62"/>
      <c r="N50" s="62"/>
      <c r="O50" s="62"/>
      <c r="P50" s="62"/>
      <c r="Q50" s="62"/>
      <c r="R50" s="63"/>
      <c r="S50" s="63"/>
      <c r="T50" s="63"/>
      <c r="U50" s="64"/>
      <c r="V50" s="9" t="s">
        <v>126</v>
      </c>
      <c r="W50" s="10"/>
      <c r="X50" s="10"/>
      <c r="Y50" s="10"/>
      <c r="Z50" s="30"/>
      <c r="AA50" s="30"/>
      <c r="AB50" s="30"/>
      <c r="AC50" s="16"/>
      <c r="AD50" s="16"/>
      <c r="AE50" s="16"/>
      <c r="AF50" s="16"/>
      <c r="AG50" s="16"/>
      <c r="AH50" s="47"/>
      <c r="AI50" s="16"/>
      <c r="AJ50" s="16"/>
      <c r="AK50" s="16"/>
      <c r="AL50" s="17"/>
      <c r="AN50" s="3"/>
    </row>
    <row r="51" spans="2:40" ht="14.25" customHeight="1" x14ac:dyDescent="0.15">
      <c r="B51" s="921" t="s">
        <v>127</v>
      </c>
      <c r="C51" s="921"/>
      <c r="D51" s="921"/>
      <c r="E51" s="921"/>
      <c r="F51" s="921"/>
      <c r="G51" s="921"/>
      <c r="H51" s="921"/>
      <c r="I51" s="921"/>
      <c r="J51" s="921"/>
      <c r="K51" s="92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640" t="s">
        <v>100</v>
      </c>
      <c r="C52" s="641"/>
      <c r="D52" s="641"/>
      <c r="E52" s="641"/>
      <c r="F52" s="641"/>
      <c r="G52" s="641"/>
      <c r="H52" s="641"/>
      <c r="I52" s="641"/>
      <c r="J52" s="641"/>
      <c r="K52" s="641"/>
      <c r="L52" s="641"/>
      <c r="M52" s="641"/>
      <c r="N52" s="64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533" t="s">
        <v>101</v>
      </c>
      <c r="C53" s="567" t="s">
        <v>102</v>
      </c>
      <c r="D53" s="565"/>
      <c r="E53" s="565"/>
      <c r="F53" s="565"/>
      <c r="G53" s="565"/>
      <c r="H53" s="565"/>
      <c r="I53" s="565"/>
      <c r="J53" s="565"/>
      <c r="K53" s="565"/>
      <c r="L53" s="565"/>
      <c r="M53" s="565"/>
      <c r="N53" s="565"/>
      <c r="O53" s="565"/>
      <c r="P53" s="565"/>
      <c r="Q53" s="565"/>
      <c r="R53" s="565"/>
      <c r="S53" s="565"/>
      <c r="T53" s="566"/>
      <c r="U53" s="567" t="s">
        <v>103</v>
      </c>
      <c r="V53" s="922"/>
      <c r="W53" s="922"/>
      <c r="X53" s="922"/>
      <c r="Y53" s="922"/>
      <c r="Z53" s="922"/>
      <c r="AA53" s="922"/>
      <c r="AB53" s="922"/>
      <c r="AC53" s="922"/>
      <c r="AD53" s="922"/>
      <c r="AE53" s="922"/>
      <c r="AF53" s="922"/>
      <c r="AG53" s="922"/>
      <c r="AH53" s="922"/>
      <c r="AI53" s="922"/>
      <c r="AJ53" s="922"/>
      <c r="AK53" s="922"/>
      <c r="AL53" s="923"/>
      <c r="AN53" s="3"/>
    </row>
    <row r="54" spans="2:40" x14ac:dyDescent="0.15">
      <c r="B54" s="534"/>
      <c r="C54" s="924"/>
      <c r="D54" s="925"/>
      <c r="E54" s="925"/>
      <c r="F54" s="925"/>
      <c r="G54" s="925"/>
      <c r="H54" s="925"/>
      <c r="I54" s="925"/>
      <c r="J54" s="925"/>
      <c r="K54" s="925"/>
      <c r="L54" s="925"/>
      <c r="M54" s="925"/>
      <c r="N54" s="925"/>
      <c r="O54" s="925"/>
      <c r="P54" s="925"/>
      <c r="Q54" s="925"/>
      <c r="R54" s="925"/>
      <c r="S54" s="925"/>
      <c r="T54" s="914"/>
      <c r="U54" s="924"/>
      <c r="V54" s="925"/>
      <c r="W54" s="925"/>
      <c r="X54" s="925"/>
      <c r="Y54" s="925"/>
      <c r="Z54" s="925"/>
      <c r="AA54" s="925"/>
      <c r="AB54" s="925"/>
      <c r="AC54" s="925"/>
      <c r="AD54" s="925"/>
      <c r="AE54" s="925"/>
      <c r="AF54" s="925"/>
      <c r="AG54" s="925"/>
      <c r="AH54" s="925"/>
      <c r="AI54" s="925"/>
      <c r="AJ54" s="925"/>
      <c r="AK54" s="925"/>
      <c r="AL54" s="914"/>
      <c r="AN54" s="3"/>
    </row>
    <row r="55" spans="2:40" x14ac:dyDescent="0.15">
      <c r="B55" s="534"/>
      <c r="C55" s="926"/>
      <c r="D55" s="927"/>
      <c r="E55" s="927"/>
      <c r="F55" s="927"/>
      <c r="G55" s="927"/>
      <c r="H55" s="927"/>
      <c r="I55" s="927"/>
      <c r="J55" s="927"/>
      <c r="K55" s="927"/>
      <c r="L55" s="927"/>
      <c r="M55" s="927"/>
      <c r="N55" s="927"/>
      <c r="O55" s="927"/>
      <c r="P55" s="927"/>
      <c r="Q55" s="927"/>
      <c r="R55" s="927"/>
      <c r="S55" s="927"/>
      <c r="T55" s="594"/>
      <c r="U55" s="926"/>
      <c r="V55" s="927"/>
      <c r="W55" s="927"/>
      <c r="X55" s="927"/>
      <c r="Y55" s="927"/>
      <c r="Z55" s="927"/>
      <c r="AA55" s="927"/>
      <c r="AB55" s="927"/>
      <c r="AC55" s="927"/>
      <c r="AD55" s="927"/>
      <c r="AE55" s="927"/>
      <c r="AF55" s="927"/>
      <c r="AG55" s="927"/>
      <c r="AH55" s="927"/>
      <c r="AI55" s="927"/>
      <c r="AJ55" s="927"/>
      <c r="AK55" s="927"/>
      <c r="AL55" s="594"/>
      <c r="AN55" s="3"/>
    </row>
    <row r="56" spans="2:40" x14ac:dyDescent="0.15">
      <c r="B56" s="534"/>
      <c r="C56" s="926"/>
      <c r="D56" s="927"/>
      <c r="E56" s="927"/>
      <c r="F56" s="927"/>
      <c r="G56" s="927"/>
      <c r="H56" s="927"/>
      <c r="I56" s="927"/>
      <c r="J56" s="927"/>
      <c r="K56" s="927"/>
      <c r="L56" s="927"/>
      <c r="M56" s="927"/>
      <c r="N56" s="927"/>
      <c r="O56" s="927"/>
      <c r="P56" s="927"/>
      <c r="Q56" s="927"/>
      <c r="R56" s="927"/>
      <c r="S56" s="927"/>
      <c r="T56" s="594"/>
      <c r="U56" s="926"/>
      <c r="V56" s="927"/>
      <c r="W56" s="927"/>
      <c r="X56" s="927"/>
      <c r="Y56" s="927"/>
      <c r="Z56" s="927"/>
      <c r="AA56" s="927"/>
      <c r="AB56" s="927"/>
      <c r="AC56" s="927"/>
      <c r="AD56" s="927"/>
      <c r="AE56" s="927"/>
      <c r="AF56" s="927"/>
      <c r="AG56" s="927"/>
      <c r="AH56" s="927"/>
      <c r="AI56" s="927"/>
      <c r="AJ56" s="927"/>
      <c r="AK56" s="927"/>
      <c r="AL56" s="594"/>
      <c r="AN56" s="3"/>
    </row>
    <row r="57" spans="2:40" x14ac:dyDescent="0.15">
      <c r="B57" s="535"/>
      <c r="C57" s="928"/>
      <c r="D57" s="922"/>
      <c r="E57" s="922"/>
      <c r="F57" s="922"/>
      <c r="G57" s="922"/>
      <c r="H57" s="922"/>
      <c r="I57" s="922"/>
      <c r="J57" s="922"/>
      <c r="K57" s="922"/>
      <c r="L57" s="922"/>
      <c r="M57" s="922"/>
      <c r="N57" s="922"/>
      <c r="O57" s="922"/>
      <c r="P57" s="922"/>
      <c r="Q57" s="922"/>
      <c r="R57" s="922"/>
      <c r="S57" s="922"/>
      <c r="T57" s="923"/>
      <c r="U57" s="928"/>
      <c r="V57" s="922"/>
      <c r="W57" s="922"/>
      <c r="X57" s="922"/>
      <c r="Y57" s="922"/>
      <c r="Z57" s="922"/>
      <c r="AA57" s="922"/>
      <c r="AB57" s="922"/>
      <c r="AC57" s="922"/>
      <c r="AD57" s="922"/>
      <c r="AE57" s="922"/>
      <c r="AF57" s="922"/>
      <c r="AG57" s="922"/>
      <c r="AH57" s="922"/>
      <c r="AI57" s="922"/>
      <c r="AJ57" s="922"/>
      <c r="AK57" s="922"/>
      <c r="AL57" s="923"/>
      <c r="AN57" s="3"/>
    </row>
    <row r="58" spans="2:40" ht="14.25" customHeight="1" x14ac:dyDescent="0.15">
      <c r="B58" s="525" t="s">
        <v>104</v>
      </c>
      <c r="C58" s="526"/>
      <c r="D58" s="526"/>
      <c r="E58" s="526"/>
      <c r="F58" s="527"/>
      <c r="G58" s="634" t="s">
        <v>105</v>
      </c>
      <c r="H58" s="634"/>
      <c r="I58" s="634"/>
      <c r="J58" s="634"/>
      <c r="K58" s="634"/>
      <c r="L58" s="634"/>
      <c r="M58" s="634"/>
      <c r="N58" s="634"/>
      <c r="O58" s="634"/>
      <c r="P58" s="634"/>
      <c r="Q58" s="634"/>
      <c r="R58" s="634"/>
      <c r="S58" s="634"/>
      <c r="T58" s="634"/>
      <c r="U58" s="634"/>
      <c r="V58" s="634"/>
      <c r="W58" s="634"/>
      <c r="X58" s="634"/>
      <c r="Y58" s="634"/>
      <c r="Z58" s="634"/>
      <c r="AA58" s="634"/>
      <c r="AB58" s="634"/>
      <c r="AC58" s="634"/>
      <c r="AD58" s="634"/>
      <c r="AE58" s="634"/>
      <c r="AF58" s="634"/>
      <c r="AG58" s="634"/>
      <c r="AH58" s="634"/>
      <c r="AI58" s="634"/>
      <c r="AJ58" s="634"/>
      <c r="AK58" s="634"/>
      <c r="AL58" s="634"/>
      <c r="AN58" s="3"/>
    </row>
    <row r="60" spans="2:40" x14ac:dyDescent="0.15">
      <c r="B60" s="14" t="s">
        <v>128</v>
      </c>
    </row>
    <row r="61" spans="2:40" x14ac:dyDescent="0.15">
      <c r="B61" s="14" t="s">
        <v>129</v>
      </c>
    </row>
    <row r="62" spans="2:40" x14ac:dyDescent="0.15">
      <c r="B62" s="14" t="s">
        <v>130</v>
      </c>
    </row>
    <row r="63" spans="2:40" x14ac:dyDescent="0.15">
      <c r="B63" s="14" t="s">
        <v>106</v>
      </c>
    </row>
    <row r="64" spans="2:40" x14ac:dyDescent="0.15">
      <c r="B64" s="14" t="s">
        <v>107</v>
      </c>
    </row>
    <row r="65" spans="2:41" x14ac:dyDescent="0.15">
      <c r="B65" s="14" t="s">
        <v>198</v>
      </c>
    </row>
    <row r="66" spans="2:41" x14ac:dyDescent="0.15">
      <c r="B66" s="14" t="s">
        <v>199</v>
      </c>
      <c r="AN66" s="3"/>
      <c r="AO66" s="14"/>
    </row>
    <row r="67" spans="2:41" x14ac:dyDescent="0.15">
      <c r="B67" s="14" t="s">
        <v>131</v>
      </c>
    </row>
    <row r="68" spans="2:41" x14ac:dyDescent="0.15">
      <c r="B68" s="14" t="s">
        <v>132</v>
      </c>
    </row>
    <row r="69" spans="2:41" x14ac:dyDescent="0.15">
      <c r="B69" s="14" t="s">
        <v>133</v>
      </c>
    </row>
    <row r="70" spans="2:41" x14ac:dyDescent="0.15">
      <c r="B70" s="14" t="s">
        <v>108</v>
      </c>
    </row>
    <row r="84" spans="2:2" ht="12.75" customHeight="1" x14ac:dyDescent="0.15">
      <c r="B84" s="46"/>
    </row>
    <row r="85" spans="2:2" ht="12.75" customHeight="1" x14ac:dyDescent="0.15">
      <c r="B85" s="46" t="s">
        <v>134</v>
      </c>
    </row>
    <row r="86" spans="2:2" ht="12.75" customHeight="1" x14ac:dyDescent="0.15">
      <c r="B86" s="46" t="s">
        <v>135</v>
      </c>
    </row>
    <row r="87" spans="2:2" ht="12.75" customHeight="1" x14ac:dyDescent="0.15">
      <c r="B87" s="46" t="s">
        <v>136</v>
      </c>
    </row>
    <row r="88" spans="2:2" ht="12.75" customHeight="1" x14ac:dyDescent="0.15">
      <c r="B88" s="46" t="s">
        <v>137</v>
      </c>
    </row>
    <row r="89" spans="2:2" ht="12.75" customHeight="1" x14ac:dyDescent="0.15">
      <c r="B89" s="46" t="s">
        <v>138</v>
      </c>
    </row>
    <row r="90" spans="2:2" ht="12.75" customHeight="1" x14ac:dyDescent="0.15">
      <c r="B90" s="46" t="s">
        <v>139</v>
      </c>
    </row>
    <row r="91" spans="2:2" ht="12.75" customHeight="1" x14ac:dyDescent="0.15">
      <c r="B91" s="46" t="s">
        <v>140</v>
      </c>
    </row>
    <row r="92" spans="2:2" ht="12.75" customHeight="1" x14ac:dyDescent="0.15">
      <c r="B92" s="46" t="s">
        <v>141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zoomScale="85" zoomScaleNormal="85" zoomScaleSheetLayoutView="115" workbookViewId="0">
      <selection activeCell="B8" sqref="B8:K8"/>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592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525" t="s">
        <v>72</v>
      </c>
      <c r="AC3" s="526"/>
      <c r="AD3" s="526"/>
      <c r="AE3" s="526"/>
      <c r="AF3" s="527"/>
      <c r="AG3" s="528"/>
      <c r="AH3" s="529"/>
      <c r="AI3" s="529"/>
      <c r="AJ3" s="529"/>
      <c r="AK3" s="530"/>
      <c r="AL3" s="86"/>
    </row>
    <row r="4" spans="2:38" s="2" customFormat="1" x14ac:dyDescent="0.15"/>
    <row r="5" spans="2:38" s="2" customFormat="1" x14ac:dyDescent="0.15">
      <c r="B5" s="523" t="s">
        <v>593</v>
      </c>
      <c r="C5" s="523"/>
      <c r="D5" s="523"/>
      <c r="E5" s="523"/>
      <c r="F5" s="523"/>
      <c r="G5" s="523"/>
      <c r="H5" s="523"/>
      <c r="I5" s="523"/>
      <c r="J5" s="523"/>
      <c r="K5" s="523"/>
      <c r="L5" s="523"/>
      <c r="M5" s="523"/>
      <c r="N5" s="523"/>
      <c r="O5" s="523"/>
      <c r="P5" s="523"/>
      <c r="Q5" s="523"/>
      <c r="R5" s="523"/>
      <c r="S5" s="523"/>
      <c r="T5" s="523"/>
      <c r="U5" s="523"/>
      <c r="V5" s="523"/>
      <c r="W5" s="523"/>
      <c r="X5" s="523"/>
      <c r="Y5" s="523"/>
      <c r="Z5" s="523"/>
      <c r="AA5" s="523"/>
      <c r="AB5" s="523"/>
      <c r="AC5" s="523"/>
      <c r="AD5" s="523"/>
      <c r="AE5" s="523"/>
      <c r="AF5" s="523"/>
      <c r="AG5" s="523"/>
      <c r="AH5" s="523"/>
      <c r="AI5" s="523"/>
      <c r="AJ5" s="523"/>
      <c r="AK5" s="523"/>
    </row>
    <row r="6" spans="2:38" s="2" customFormat="1" x14ac:dyDescent="0.15">
      <c r="B6" s="523" t="s">
        <v>594</v>
      </c>
      <c r="C6" s="523"/>
      <c r="D6" s="523"/>
      <c r="E6" s="523"/>
      <c r="F6" s="523"/>
      <c r="G6" s="523"/>
      <c r="H6" s="523"/>
      <c r="I6" s="523"/>
      <c r="J6" s="523"/>
      <c r="K6" s="523"/>
      <c r="L6" s="523"/>
      <c r="M6" s="523"/>
      <c r="N6" s="523"/>
      <c r="O6" s="523"/>
      <c r="P6" s="523"/>
      <c r="Q6" s="523"/>
      <c r="R6" s="523"/>
      <c r="S6" s="523"/>
      <c r="T6" s="523"/>
      <c r="U6" s="523"/>
      <c r="V6" s="523"/>
      <c r="W6" s="523"/>
      <c r="X6" s="523"/>
      <c r="Y6" s="523"/>
      <c r="Z6" s="523"/>
      <c r="AA6" s="523"/>
      <c r="AB6" s="523"/>
      <c r="AC6" s="523"/>
      <c r="AD6" s="523"/>
      <c r="AE6" s="523"/>
      <c r="AF6" s="523"/>
      <c r="AG6" s="523"/>
      <c r="AH6" s="523"/>
      <c r="AI6" s="523"/>
      <c r="AJ6" s="523"/>
      <c r="AK6" s="523"/>
    </row>
    <row r="7" spans="2:38" s="2" customFormat="1" ht="13.5" customHeight="1" x14ac:dyDescent="0.15">
      <c r="AA7" s="523" t="s">
        <v>622</v>
      </c>
      <c r="AB7" s="523"/>
      <c r="AC7" s="523"/>
      <c r="AD7" s="523"/>
      <c r="AE7" s="45" t="s">
        <v>74</v>
      </c>
      <c r="AF7" s="523"/>
      <c r="AG7" s="523"/>
      <c r="AH7" s="2" t="s">
        <v>142</v>
      </c>
      <c r="AI7" s="523"/>
      <c r="AJ7" s="523"/>
      <c r="AK7" s="2" t="s">
        <v>621</v>
      </c>
    </row>
    <row r="8" spans="2:38" s="2" customFormat="1" x14ac:dyDescent="0.15">
      <c r="B8" s="523" t="s">
        <v>626</v>
      </c>
      <c r="C8" s="523"/>
      <c r="D8" s="523"/>
      <c r="E8" s="523"/>
      <c r="F8" s="523"/>
      <c r="G8" s="523"/>
      <c r="H8" s="523"/>
      <c r="I8" s="523"/>
      <c r="J8" s="523"/>
      <c r="K8" s="523"/>
      <c r="L8" s="12"/>
      <c r="M8" s="12"/>
      <c r="N8" s="12"/>
      <c r="O8" s="12"/>
      <c r="P8" s="12"/>
      <c r="Q8" s="12"/>
      <c r="R8" s="12"/>
      <c r="S8" s="12"/>
      <c r="T8" s="12"/>
    </row>
    <row r="9" spans="2:38" customFormat="1" x14ac:dyDescent="0.15">
      <c r="U9" s="524" t="s">
        <v>570</v>
      </c>
      <c r="V9" s="524"/>
      <c r="W9" s="524"/>
      <c r="X9" s="524"/>
      <c r="Y9" s="524"/>
      <c r="Z9" s="524"/>
      <c r="AA9" s="524"/>
      <c r="AB9" s="524"/>
      <c r="AC9" s="524"/>
      <c r="AD9" s="524"/>
      <c r="AE9" s="524"/>
      <c r="AF9" s="524"/>
      <c r="AG9" s="524"/>
      <c r="AH9" s="524"/>
      <c r="AI9" s="524"/>
      <c r="AJ9" s="524"/>
    </row>
    <row r="10" spans="2:38" customFormat="1" x14ac:dyDescent="0.15">
      <c r="X10" s="523"/>
      <c r="Y10" s="523"/>
      <c r="Z10" s="523"/>
      <c r="AA10" s="523"/>
      <c r="AB10" s="523"/>
      <c r="AC10" s="523"/>
      <c r="AD10" s="523"/>
      <c r="AE10" s="523"/>
      <c r="AF10" s="523"/>
      <c r="AG10" s="523"/>
      <c r="AH10" s="523"/>
      <c r="AI10" s="523"/>
      <c r="AJ10" s="523"/>
    </row>
    <row r="11" spans="2:38" customFormat="1" x14ac:dyDescent="0.15">
      <c r="U11" s="523" t="s">
        <v>571</v>
      </c>
      <c r="V11" s="523"/>
      <c r="W11" s="523"/>
      <c r="X11" s="523"/>
      <c r="Y11" s="523"/>
      <c r="Z11" s="523"/>
      <c r="AA11" s="523"/>
      <c r="AB11" s="523"/>
      <c r="AC11" s="523"/>
      <c r="AD11" s="523"/>
      <c r="AE11" s="523"/>
      <c r="AF11" s="523"/>
      <c r="AG11" s="523"/>
      <c r="AH11" s="523"/>
      <c r="AI11" s="523"/>
      <c r="AJ11" s="523"/>
    </row>
    <row r="12" spans="2:38" s="2" customFormat="1" x14ac:dyDescent="0.15">
      <c r="AA12" s="45"/>
      <c r="AB12" s="1"/>
      <c r="AC12" s="1"/>
      <c r="AD12" s="1"/>
      <c r="AE12" s="1"/>
      <c r="AF12" s="1"/>
      <c r="AG12" s="1"/>
      <c r="AH12" s="1"/>
      <c r="AI12" s="1"/>
      <c r="AJ12" s="1"/>
      <c r="AK12" s="1"/>
    </row>
    <row r="13" spans="2:38" s="2" customFormat="1" x14ac:dyDescent="0.15">
      <c r="C13" s="1" t="s">
        <v>572</v>
      </c>
      <c r="D13" s="1"/>
    </row>
    <row r="14" spans="2:38" customFormat="1" ht="12.95" customHeight="1" x14ac:dyDescent="0.15">
      <c r="M14" s="531"/>
      <c r="N14" s="531"/>
      <c r="Y14" s="532" t="s">
        <v>573</v>
      </c>
      <c r="Z14" s="532"/>
      <c r="AA14" s="532"/>
      <c r="AB14" s="532"/>
      <c r="AC14" s="532"/>
      <c r="AD14" s="532"/>
      <c r="AE14" s="532"/>
      <c r="AF14" s="532"/>
      <c r="AG14" s="532"/>
      <c r="AH14" s="532"/>
      <c r="AI14" s="532"/>
      <c r="AJ14" s="532"/>
      <c r="AK14" s="532"/>
    </row>
    <row r="15" spans="2:38" s="2" customFormat="1" ht="14.25" customHeight="1" x14ac:dyDescent="0.15">
      <c r="B15" s="533" t="s">
        <v>76</v>
      </c>
      <c r="C15" s="536" t="s">
        <v>77</v>
      </c>
      <c r="D15" s="537"/>
      <c r="E15" s="537"/>
      <c r="F15" s="537"/>
      <c r="G15" s="537"/>
      <c r="H15" s="537"/>
      <c r="I15" s="537"/>
      <c r="J15" s="537"/>
      <c r="K15" s="537"/>
      <c r="L15" s="538"/>
      <c r="M15" s="539"/>
      <c r="N15" s="540"/>
      <c r="O15" s="540"/>
      <c r="P15" s="540"/>
      <c r="Q15" s="540"/>
      <c r="R15" s="540"/>
      <c r="S15" s="540"/>
      <c r="T15" s="540"/>
      <c r="U15" s="540"/>
      <c r="V15" s="540"/>
      <c r="W15" s="540"/>
      <c r="X15" s="540"/>
      <c r="Y15" s="540"/>
      <c r="Z15" s="540"/>
      <c r="AA15" s="540"/>
      <c r="AB15" s="540"/>
      <c r="AC15" s="540"/>
      <c r="AD15" s="540"/>
      <c r="AE15" s="540"/>
      <c r="AF15" s="540"/>
      <c r="AG15" s="540"/>
      <c r="AH15" s="540"/>
      <c r="AI15" s="541"/>
      <c r="AJ15" s="541"/>
      <c r="AK15" s="542"/>
    </row>
    <row r="16" spans="2:38" s="2" customFormat="1" ht="14.25" customHeight="1" x14ac:dyDescent="0.15">
      <c r="B16" s="534"/>
      <c r="C16" s="543" t="s">
        <v>78</v>
      </c>
      <c r="D16" s="544"/>
      <c r="E16" s="544"/>
      <c r="F16" s="544"/>
      <c r="G16" s="544"/>
      <c r="H16" s="544"/>
      <c r="I16" s="544"/>
      <c r="J16" s="544"/>
      <c r="K16" s="544"/>
      <c r="L16" s="545"/>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6"/>
      <c r="AJ16" s="546"/>
      <c r="AK16" s="547"/>
    </row>
    <row r="17" spans="2:37" s="2" customFormat="1" ht="13.5" customHeight="1" x14ac:dyDescent="0.15">
      <c r="B17" s="534"/>
      <c r="C17" s="536" t="s">
        <v>574</v>
      </c>
      <c r="D17" s="537"/>
      <c r="E17" s="537"/>
      <c r="F17" s="537"/>
      <c r="G17" s="537"/>
      <c r="H17" s="537"/>
      <c r="I17" s="537"/>
      <c r="J17" s="537"/>
      <c r="K17" s="537"/>
      <c r="L17" s="548"/>
      <c r="M17" s="555" t="s">
        <v>575</v>
      </c>
      <c r="N17" s="555"/>
      <c r="O17" s="555"/>
      <c r="P17" s="555"/>
      <c r="Q17" s="555"/>
      <c r="R17" s="555"/>
      <c r="S17" s="555"/>
      <c r="T17" s="449" t="s">
        <v>576</v>
      </c>
      <c r="U17" s="555"/>
      <c r="V17" s="555"/>
      <c r="W17" s="555"/>
      <c r="X17" s="449" t="s">
        <v>577</v>
      </c>
      <c r="Y17" s="555"/>
      <c r="Z17" s="555"/>
      <c r="AA17" s="555"/>
      <c r="AB17" s="555"/>
      <c r="AC17" s="555"/>
      <c r="AD17" s="555"/>
      <c r="AE17" s="555"/>
      <c r="AF17" s="555"/>
      <c r="AG17" s="555"/>
      <c r="AH17" s="555"/>
      <c r="AI17" s="555"/>
      <c r="AJ17" s="555"/>
      <c r="AK17" s="559"/>
    </row>
    <row r="18" spans="2:37" s="2" customFormat="1" ht="13.5" customHeight="1" x14ac:dyDescent="0.15">
      <c r="B18" s="534"/>
      <c r="C18" s="549"/>
      <c r="D18" s="550"/>
      <c r="E18" s="550"/>
      <c r="F18" s="550"/>
      <c r="G18" s="550"/>
      <c r="H18" s="550"/>
      <c r="I18" s="550"/>
      <c r="J18" s="550"/>
      <c r="K18" s="550"/>
      <c r="L18" s="551"/>
      <c r="M18" s="560" t="s">
        <v>578</v>
      </c>
      <c r="N18" s="560"/>
      <c r="O18" s="560"/>
      <c r="P18" s="560"/>
      <c r="Q18" s="450" t="s">
        <v>579</v>
      </c>
      <c r="R18" s="560"/>
      <c r="S18" s="560"/>
      <c r="T18" s="560"/>
      <c r="U18" s="560"/>
      <c r="V18" s="560" t="s">
        <v>580</v>
      </c>
      <c r="W18" s="560"/>
      <c r="X18" s="560"/>
      <c r="Y18" s="560"/>
      <c r="Z18" s="560"/>
      <c r="AA18" s="560"/>
      <c r="AB18" s="560"/>
      <c r="AC18" s="560"/>
      <c r="AD18" s="560"/>
      <c r="AE18" s="560"/>
      <c r="AF18" s="560"/>
      <c r="AG18" s="560"/>
      <c r="AH18" s="560"/>
      <c r="AI18" s="560"/>
      <c r="AJ18" s="560"/>
      <c r="AK18" s="561"/>
    </row>
    <row r="19" spans="2:37" s="2" customFormat="1" ht="13.5" customHeight="1" x14ac:dyDescent="0.15">
      <c r="B19" s="534"/>
      <c r="C19" s="552"/>
      <c r="D19" s="553"/>
      <c r="E19" s="553"/>
      <c r="F19" s="553"/>
      <c r="G19" s="553"/>
      <c r="H19" s="553"/>
      <c r="I19" s="553"/>
      <c r="J19" s="553"/>
      <c r="K19" s="553"/>
      <c r="L19" s="554"/>
      <c r="M19" s="556" t="s">
        <v>595</v>
      </c>
      <c r="N19" s="556"/>
      <c r="O19" s="556"/>
      <c r="P19" s="556"/>
      <c r="Q19" s="556"/>
      <c r="R19" s="556"/>
      <c r="S19" s="556"/>
      <c r="T19" s="556"/>
      <c r="U19" s="556"/>
      <c r="V19" s="556"/>
      <c r="W19" s="556"/>
      <c r="X19" s="556"/>
      <c r="Y19" s="556"/>
      <c r="Z19" s="556"/>
      <c r="AA19" s="556"/>
      <c r="AB19" s="556"/>
      <c r="AC19" s="556"/>
      <c r="AD19" s="556"/>
      <c r="AE19" s="556"/>
      <c r="AF19" s="556"/>
      <c r="AG19" s="556"/>
      <c r="AH19" s="556"/>
      <c r="AI19" s="556"/>
      <c r="AJ19" s="556"/>
      <c r="AK19" s="557"/>
    </row>
    <row r="20" spans="2:37" s="2" customFormat="1" ht="14.25" customHeight="1" x14ac:dyDescent="0.15">
      <c r="B20" s="534"/>
      <c r="C20" s="543" t="s">
        <v>80</v>
      </c>
      <c r="D20" s="544"/>
      <c r="E20" s="544"/>
      <c r="F20" s="544"/>
      <c r="G20" s="544"/>
      <c r="H20" s="544"/>
      <c r="I20" s="544"/>
      <c r="J20" s="544"/>
      <c r="K20" s="544"/>
      <c r="L20" s="545"/>
      <c r="M20" s="526" t="s">
        <v>81</v>
      </c>
      <c r="N20" s="526"/>
      <c r="O20" s="526"/>
      <c r="P20" s="526"/>
      <c r="Q20" s="527"/>
      <c r="R20" s="528"/>
      <c r="S20" s="529"/>
      <c r="T20" s="529"/>
      <c r="U20" s="529"/>
      <c r="V20" s="529"/>
      <c r="W20" s="529"/>
      <c r="X20" s="529"/>
      <c r="Y20" s="529"/>
      <c r="Z20" s="529"/>
      <c r="AA20" s="530"/>
      <c r="AB20" s="558" t="s">
        <v>82</v>
      </c>
      <c r="AC20" s="555"/>
      <c r="AD20" s="555"/>
      <c r="AE20" s="555"/>
      <c r="AF20" s="559"/>
      <c r="AG20" s="528"/>
      <c r="AH20" s="529"/>
      <c r="AI20" s="529"/>
      <c r="AJ20" s="529"/>
      <c r="AK20" s="530"/>
    </row>
    <row r="21" spans="2:37" ht="14.25" customHeight="1" x14ac:dyDescent="0.15">
      <c r="B21" s="534"/>
      <c r="C21" s="562" t="s">
        <v>112</v>
      </c>
      <c r="D21" s="563"/>
      <c r="E21" s="563"/>
      <c r="F21" s="563"/>
      <c r="G21" s="563"/>
      <c r="H21" s="563"/>
      <c r="I21" s="563"/>
      <c r="J21" s="563"/>
      <c r="K21" s="563"/>
      <c r="L21" s="564"/>
      <c r="M21" s="565"/>
      <c r="N21" s="565"/>
      <c r="O21" s="565"/>
      <c r="P21" s="565"/>
      <c r="Q21" s="565"/>
      <c r="R21" s="565"/>
      <c r="S21" s="565"/>
      <c r="T21" s="565"/>
      <c r="U21" s="566"/>
      <c r="V21" s="525" t="s">
        <v>83</v>
      </c>
      <c r="W21" s="526"/>
      <c r="X21" s="526"/>
      <c r="Y21" s="526"/>
      <c r="Z21" s="526"/>
      <c r="AA21" s="527"/>
      <c r="AB21" s="567"/>
      <c r="AC21" s="565"/>
      <c r="AD21" s="565"/>
      <c r="AE21" s="565"/>
      <c r="AF21" s="565"/>
      <c r="AG21" s="565"/>
      <c r="AH21" s="565"/>
      <c r="AI21" s="565"/>
      <c r="AJ21" s="565"/>
      <c r="AK21" s="566"/>
    </row>
    <row r="22" spans="2:37" ht="14.25" customHeight="1" x14ac:dyDescent="0.15">
      <c r="B22" s="534"/>
      <c r="C22" s="568" t="s">
        <v>113</v>
      </c>
      <c r="D22" s="569"/>
      <c r="E22" s="569"/>
      <c r="F22" s="569"/>
      <c r="G22" s="569"/>
      <c r="H22" s="569"/>
      <c r="I22" s="569"/>
      <c r="J22" s="569"/>
      <c r="K22" s="569"/>
      <c r="L22" s="570"/>
      <c r="M22" s="526" t="s">
        <v>84</v>
      </c>
      <c r="N22" s="526"/>
      <c r="O22" s="526"/>
      <c r="P22" s="526"/>
      <c r="Q22" s="527"/>
      <c r="R22" s="571"/>
      <c r="S22" s="572"/>
      <c r="T22" s="572"/>
      <c r="U22" s="572"/>
      <c r="V22" s="572"/>
      <c r="W22" s="572"/>
      <c r="X22" s="572"/>
      <c r="Y22" s="572"/>
      <c r="Z22" s="572"/>
      <c r="AA22" s="573"/>
      <c r="AB22" s="565" t="s">
        <v>85</v>
      </c>
      <c r="AC22" s="565"/>
      <c r="AD22" s="565"/>
      <c r="AE22" s="565"/>
      <c r="AF22" s="566"/>
      <c r="AG22" s="571"/>
      <c r="AH22" s="572"/>
      <c r="AI22" s="572"/>
      <c r="AJ22" s="572"/>
      <c r="AK22" s="573"/>
    </row>
    <row r="23" spans="2:37" ht="13.5" customHeight="1" x14ac:dyDescent="0.15">
      <c r="B23" s="534"/>
      <c r="C23" s="536" t="s">
        <v>86</v>
      </c>
      <c r="D23" s="537"/>
      <c r="E23" s="537"/>
      <c r="F23" s="537"/>
      <c r="G23" s="537"/>
      <c r="H23" s="537"/>
      <c r="I23" s="537"/>
      <c r="J23" s="537"/>
      <c r="K23" s="537"/>
      <c r="L23" s="548"/>
      <c r="M23" s="555" t="s">
        <v>575</v>
      </c>
      <c r="N23" s="555"/>
      <c r="O23" s="555"/>
      <c r="P23" s="555"/>
      <c r="Q23" s="555"/>
      <c r="R23" s="555"/>
      <c r="S23" s="555"/>
      <c r="T23" s="449" t="s">
        <v>576</v>
      </c>
      <c r="U23" s="555"/>
      <c r="V23" s="555"/>
      <c r="W23" s="555"/>
      <c r="X23" s="449" t="s">
        <v>577</v>
      </c>
      <c r="Y23" s="555"/>
      <c r="Z23" s="555"/>
      <c r="AA23" s="555"/>
      <c r="AB23" s="555"/>
      <c r="AC23" s="555"/>
      <c r="AD23" s="555"/>
      <c r="AE23" s="555"/>
      <c r="AF23" s="555"/>
      <c r="AG23" s="555"/>
      <c r="AH23" s="555"/>
      <c r="AI23" s="555"/>
      <c r="AJ23" s="555"/>
      <c r="AK23" s="559"/>
    </row>
    <row r="24" spans="2:37" ht="14.25" customHeight="1" x14ac:dyDescent="0.15">
      <c r="B24" s="534"/>
      <c r="C24" s="549"/>
      <c r="D24" s="550"/>
      <c r="E24" s="550"/>
      <c r="F24" s="550"/>
      <c r="G24" s="550"/>
      <c r="H24" s="550"/>
      <c r="I24" s="550"/>
      <c r="J24" s="550"/>
      <c r="K24" s="550"/>
      <c r="L24" s="551"/>
      <c r="M24" s="560" t="s">
        <v>578</v>
      </c>
      <c r="N24" s="560"/>
      <c r="O24" s="560"/>
      <c r="P24" s="560"/>
      <c r="Q24" s="450" t="s">
        <v>579</v>
      </c>
      <c r="R24" s="560"/>
      <c r="S24" s="560"/>
      <c r="T24" s="560"/>
      <c r="U24" s="560"/>
      <c r="V24" s="560" t="s">
        <v>580</v>
      </c>
      <c r="W24" s="560"/>
      <c r="X24" s="560"/>
      <c r="Y24" s="560"/>
      <c r="Z24" s="560"/>
      <c r="AA24" s="560"/>
      <c r="AB24" s="560"/>
      <c r="AC24" s="560"/>
      <c r="AD24" s="560"/>
      <c r="AE24" s="560"/>
      <c r="AF24" s="560"/>
      <c r="AG24" s="560"/>
      <c r="AH24" s="560"/>
      <c r="AI24" s="560"/>
      <c r="AJ24" s="560"/>
      <c r="AK24" s="561"/>
    </row>
    <row r="25" spans="2:37" x14ac:dyDescent="0.15">
      <c r="B25" s="535"/>
      <c r="C25" s="552"/>
      <c r="D25" s="553"/>
      <c r="E25" s="553"/>
      <c r="F25" s="553"/>
      <c r="G25" s="553"/>
      <c r="H25" s="553"/>
      <c r="I25" s="553"/>
      <c r="J25" s="553"/>
      <c r="K25" s="553"/>
      <c r="L25" s="554"/>
      <c r="M25" s="556"/>
      <c r="N25" s="556"/>
      <c r="O25" s="556"/>
      <c r="P25" s="556"/>
      <c r="Q25" s="556"/>
      <c r="R25" s="556"/>
      <c r="S25" s="556"/>
      <c r="T25" s="556"/>
      <c r="U25" s="556"/>
      <c r="V25" s="556"/>
      <c r="W25" s="556"/>
      <c r="X25" s="556"/>
      <c r="Y25" s="556"/>
      <c r="Z25" s="556"/>
      <c r="AA25" s="556"/>
      <c r="AB25" s="556"/>
      <c r="AC25" s="556"/>
      <c r="AD25" s="556"/>
      <c r="AE25" s="556"/>
      <c r="AF25" s="556"/>
      <c r="AG25" s="556"/>
      <c r="AH25" s="556"/>
      <c r="AI25" s="556"/>
      <c r="AJ25" s="556"/>
      <c r="AK25" s="557"/>
    </row>
    <row r="26" spans="2:37" ht="13.5" customHeight="1" x14ac:dyDescent="0.15">
      <c r="B26" s="574" t="s">
        <v>114</v>
      </c>
      <c r="C26" s="536" t="s">
        <v>581</v>
      </c>
      <c r="D26" s="537"/>
      <c r="E26" s="537"/>
      <c r="F26" s="537"/>
      <c r="G26" s="537"/>
      <c r="H26" s="537"/>
      <c r="I26" s="537"/>
      <c r="J26" s="537"/>
      <c r="K26" s="537"/>
      <c r="L26" s="548"/>
      <c r="M26" s="540"/>
      <c r="N26" s="540"/>
      <c r="O26" s="540"/>
      <c r="P26" s="540"/>
      <c r="Q26" s="540"/>
      <c r="R26" s="540"/>
      <c r="S26" s="540"/>
      <c r="T26" s="540"/>
      <c r="U26" s="540"/>
      <c r="V26" s="540"/>
      <c r="W26" s="540"/>
      <c r="X26" s="540"/>
      <c r="Y26" s="540"/>
      <c r="Z26" s="540"/>
      <c r="AA26" s="540"/>
      <c r="AB26" s="540"/>
      <c r="AC26" s="540"/>
      <c r="AD26" s="540"/>
      <c r="AE26" s="540"/>
      <c r="AF26" s="540"/>
      <c r="AG26" s="540"/>
      <c r="AH26" s="540"/>
      <c r="AI26" s="540"/>
      <c r="AJ26" s="540"/>
      <c r="AK26" s="577"/>
    </row>
    <row r="27" spans="2:37" ht="13.5" customHeight="1" x14ac:dyDescent="0.15">
      <c r="B27" s="575"/>
      <c r="C27" s="552" t="s">
        <v>582</v>
      </c>
      <c r="D27" s="553"/>
      <c r="E27" s="553"/>
      <c r="F27" s="553"/>
      <c r="G27" s="553"/>
      <c r="H27" s="553"/>
      <c r="I27" s="553"/>
      <c r="J27" s="553"/>
      <c r="K27" s="553"/>
      <c r="L27" s="554"/>
      <c r="M27" s="546"/>
      <c r="N27" s="546"/>
      <c r="O27" s="546"/>
      <c r="P27" s="546"/>
      <c r="Q27" s="546"/>
      <c r="R27" s="546"/>
      <c r="S27" s="546"/>
      <c r="T27" s="546"/>
      <c r="U27" s="546"/>
      <c r="V27" s="546"/>
      <c r="W27" s="546"/>
      <c r="X27" s="546"/>
      <c r="Y27" s="546"/>
      <c r="Z27" s="546"/>
      <c r="AA27" s="546"/>
      <c r="AB27" s="546"/>
      <c r="AC27" s="546"/>
      <c r="AD27" s="546"/>
      <c r="AE27" s="546"/>
      <c r="AF27" s="546"/>
      <c r="AG27" s="546"/>
      <c r="AH27" s="546"/>
      <c r="AI27" s="546"/>
      <c r="AJ27" s="546"/>
      <c r="AK27" s="547"/>
    </row>
    <row r="28" spans="2:37" ht="13.5" customHeight="1" x14ac:dyDescent="0.15">
      <c r="B28" s="575"/>
      <c r="C28" s="536" t="s">
        <v>115</v>
      </c>
      <c r="D28" s="537"/>
      <c r="E28" s="537"/>
      <c r="F28" s="537"/>
      <c r="G28" s="537"/>
      <c r="H28" s="537"/>
      <c r="I28" s="537"/>
      <c r="J28" s="537"/>
      <c r="K28" s="537"/>
      <c r="L28" s="548"/>
      <c r="M28" s="555" t="s">
        <v>575</v>
      </c>
      <c r="N28" s="555"/>
      <c r="O28" s="555"/>
      <c r="P28" s="555"/>
      <c r="Q28" s="555"/>
      <c r="R28" s="555"/>
      <c r="S28" s="555"/>
      <c r="T28" s="449" t="s">
        <v>576</v>
      </c>
      <c r="U28" s="555"/>
      <c r="V28" s="555"/>
      <c r="W28" s="555"/>
      <c r="X28" s="449" t="s">
        <v>577</v>
      </c>
      <c r="Y28" s="555"/>
      <c r="Z28" s="555"/>
      <c r="AA28" s="555"/>
      <c r="AB28" s="555"/>
      <c r="AC28" s="555"/>
      <c r="AD28" s="555"/>
      <c r="AE28" s="555"/>
      <c r="AF28" s="555"/>
      <c r="AG28" s="555"/>
      <c r="AH28" s="555"/>
      <c r="AI28" s="555"/>
      <c r="AJ28" s="555"/>
      <c r="AK28" s="559"/>
    </row>
    <row r="29" spans="2:37" ht="14.25" customHeight="1" x14ac:dyDescent="0.15">
      <c r="B29" s="575"/>
      <c r="C29" s="549"/>
      <c r="D29" s="550"/>
      <c r="E29" s="550"/>
      <c r="F29" s="550"/>
      <c r="G29" s="550"/>
      <c r="H29" s="550"/>
      <c r="I29" s="550"/>
      <c r="J29" s="550"/>
      <c r="K29" s="550"/>
      <c r="L29" s="551"/>
      <c r="M29" s="560" t="s">
        <v>578</v>
      </c>
      <c r="N29" s="560"/>
      <c r="O29" s="560"/>
      <c r="P29" s="560"/>
      <c r="Q29" s="450" t="s">
        <v>579</v>
      </c>
      <c r="R29" s="560"/>
      <c r="S29" s="560"/>
      <c r="T29" s="560"/>
      <c r="U29" s="560"/>
      <c r="V29" s="560" t="s">
        <v>580</v>
      </c>
      <c r="W29" s="560"/>
      <c r="X29" s="560"/>
      <c r="Y29" s="560"/>
      <c r="Z29" s="560"/>
      <c r="AA29" s="560"/>
      <c r="AB29" s="560"/>
      <c r="AC29" s="560"/>
      <c r="AD29" s="560"/>
      <c r="AE29" s="560"/>
      <c r="AF29" s="560"/>
      <c r="AG29" s="560"/>
      <c r="AH29" s="560"/>
      <c r="AI29" s="560"/>
      <c r="AJ29" s="560"/>
      <c r="AK29" s="561"/>
    </row>
    <row r="30" spans="2:37" x14ac:dyDescent="0.15">
      <c r="B30" s="575"/>
      <c r="C30" s="552"/>
      <c r="D30" s="553"/>
      <c r="E30" s="553"/>
      <c r="F30" s="553"/>
      <c r="G30" s="553"/>
      <c r="H30" s="553"/>
      <c r="I30" s="553"/>
      <c r="J30" s="553"/>
      <c r="K30" s="553"/>
      <c r="L30" s="554"/>
      <c r="M30" s="556"/>
      <c r="N30" s="556"/>
      <c r="O30" s="556"/>
      <c r="P30" s="556"/>
      <c r="Q30" s="556"/>
      <c r="R30" s="556"/>
      <c r="S30" s="556"/>
      <c r="T30" s="556"/>
      <c r="U30" s="556"/>
      <c r="V30" s="556"/>
      <c r="W30" s="556"/>
      <c r="X30" s="556"/>
      <c r="Y30" s="556"/>
      <c r="Z30" s="556"/>
      <c r="AA30" s="556"/>
      <c r="AB30" s="556"/>
      <c r="AC30" s="556"/>
      <c r="AD30" s="556"/>
      <c r="AE30" s="556"/>
      <c r="AF30" s="556"/>
      <c r="AG30" s="556"/>
      <c r="AH30" s="556"/>
      <c r="AI30" s="556"/>
      <c r="AJ30" s="556"/>
      <c r="AK30" s="557"/>
    </row>
    <row r="31" spans="2:37" ht="14.25" customHeight="1" x14ac:dyDescent="0.15">
      <c r="B31" s="575"/>
      <c r="C31" s="543" t="s">
        <v>80</v>
      </c>
      <c r="D31" s="544"/>
      <c r="E31" s="544"/>
      <c r="F31" s="544"/>
      <c r="G31" s="544"/>
      <c r="H31" s="544"/>
      <c r="I31" s="544"/>
      <c r="J31" s="544"/>
      <c r="K31" s="544"/>
      <c r="L31" s="545"/>
      <c r="M31" s="526" t="s">
        <v>81</v>
      </c>
      <c r="N31" s="526"/>
      <c r="O31" s="526"/>
      <c r="P31" s="526"/>
      <c r="Q31" s="527"/>
      <c r="R31" s="528"/>
      <c r="S31" s="529"/>
      <c r="T31" s="529"/>
      <c r="U31" s="529"/>
      <c r="V31" s="529"/>
      <c r="W31" s="529"/>
      <c r="X31" s="529"/>
      <c r="Y31" s="529"/>
      <c r="Z31" s="529"/>
      <c r="AA31" s="530"/>
      <c r="AB31" s="558" t="s">
        <v>82</v>
      </c>
      <c r="AC31" s="555"/>
      <c r="AD31" s="555"/>
      <c r="AE31" s="555"/>
      <c r="AF31" s="559"/>
      <c r="AG31" s="528"/>
      <c r="AH31" s="529"/>
      <c r="AI31" s="529"/>
      <c r="AJ31" s="529"/>
      <c r="AK31" s="530"/>
    </row>
    <row r="32" spans="2:37" ht="13.5" customHeight="1" x14ac:dyDescent="0.15">
      <c r="B32" s="575"/>
      <c r="C32" s="578" t="s">
        <v>116</v>
      </c>
      <c r="D32" s="579"/>
      <c r="E32" s="579"/>
      <c r="F32" s="579"/>
      <c r="G32" s="579"/>
      <c r="H32" s="579"/>
      <c r="I32" s="579"/>
      <c r="J32" s="579"/>
      <c r="K32" s="579"/>
      <c r="L32" s="580"/>
      <c r="M32" s="555" t="s">
        <v>575</v>
      </c>
      <c r="N32" s="555"/>
      <c r="O32" s="555"/>
      <c r="P32" s="555"/>
      <c r="Q32" s="555"/>
      <c r="R32" s="555"/>
      <c r="S32" s="555"/>
      <c r="T32" s="449" t="s">
        <v>576</v>
      </c>
      <c r="U32" s="555"/>
      <c r="V32" s="555"/>
      <c r="W32" s="555"/>
      <c r="X32" s="449" t="s">
        <v>577</v>
      </c>
      <c r="Y32" s="555"/>
      <c r="Z32" s="555"/>
      <c r="AA32" s="555"/>
      <c r="AB32" s="555"/>
      <c r="AC32" s="555"/>
      <c r="AD32" s="555"/>
      <c r="AE32" s="555"/>
      <c r="AF32" s="555"/>
      <c r="AG32" s="555"/>
      <c r="AH32" s="555"/>
      <c r="AI32" s="555"/>
      <c r="AJ32" s="555"/>
      <c r="AK32" s="559"/>
    </row>
    <row r="33" spans="1:37" ht="14.25" customHeight="1" x14ac:dyDescent="0.15">
      <c r="B33" s="575"/>
      <c r="C33" s="581"/>
      <c r="D33" s="582"/>
      <c r="E33" s="582"/>
      <c r="F33" s="582"/>
      <c r="G33" s="582"/>
      <c r="H33" s="582"/>
      <c r="I33" s="582"/>
      <c r="J33" s="582"/>
      <c r="K33" s="582"/>
      <c r="L33" s="583"/>
      <c r="M33" s="560" t="s">
        <v>578</v>
      </c>
      <c r="N33" s="560"/>
      <c r="O33" s="560"/>
      <c r="P33" s="560"/>
      <c r="Q33" s="450" t="s">
        <v>579</v>
      </c>
      <c r="R33" s="560"/>
      <c r="S33" s="560"/>
      <c r="T33" s="560"/>
      <c r="U33" s="560"/>
      <c r="V33" s="560" t="s">
        <v>580</v>
      </c>
      <c r="W33" s="560"/>
      <c r="X33" s="560"/>
      <c r="Y33" s="560"/>
      <c r="Z33" s="560"/>
      <c r="AA33" s="560"/>
      <c r="AB33" s="560"/>
      <c r="AC33" s="560"/>
      <c r="AD33" s="560"/>
      <c r="AE33" s="560"/>
      <c r="AF33" s="560"/>
      <c r="AG33" s="560"/>
      <c r="AH33" s="560"/>
      <c r="AI33" s="560"/>
      <c r="AJ33" s="560"/>
      <c r="AK33" s="561"/>
    </row>
    <row r="34" spans="1:37" x14ac:dyDescent="0.15">
      <c r="B34" s="575"/>
      <c r="C34" s="584"/>
      <c r="D34" s="585"/>
      <c r="E34" s="585"/>
      <c r="F34" s="585"/>
      <c r="G34" s="585"/>
      <c r="H34" s="585"/>
      <c r="I34" s="585"/>
      <c r="J34" s="585"/>
      <c r="K34" s="585"/>
      <c r="L34" s="586"/>
      <c r="M34" s="556"/>
      <c r="N34" s="556"/>
      <c r="O34" s="556"/>
      <c r="P34" s="556"/>
      <c r="Q34" s="556"/>
      <c r="R34" s="556"/>
      <c r="S34" s="556"/>
      <c r="T34" s="556"/>
      <c r="U34" s="556"/>
      <c r="V34" s="556"/>
      <c r="W34" s="556"/>
      <c r="X34" s="556"/>
      <c r="Y34" s="556"/>
      <c r="Z34" s="556"/>
      <c r="AA34" s="556"/>
      <c r="AB34" s="556"/>
      <c r="AC34" s="556"/>
      <c r="AD34" s="556"/>
      <c r="AE34" s="556"/>
      <c r="AF34" s="556"/>
      <c r="AG34" s="556"/>
      <c r="AH34" s="556"/>
      <c r="AI34" s="556"/>
      <c r="AJ34" s="556"/>
      <c r="AK34" s="557"/>
    </row>
    <row r="35" spans="1:37" ht="14.25" customHeight="1" x14ac:dyDescent="0.15">
      <c r="B35" s="575"/>
      <c r="C35" s="543" t="s">
        <v>80</v>
      </c>
      <c r="D35" s="544"/>
      <c r="E35" s="544"/>
      <c r="F35" s="544"/>
      <c r="G35" s="544"/>
      <c r="H35" s="544"/>
      <c r="I35" s="544"/>
      <c r="J35" s="544"/>
      <c r="K35" s="544"/>
      <c r="L35" s="545"/>
      <c r="M35" s="526" t="s">
        <v>81</v>
      </c>
      <c r="N35" s="526"/>
      <c r="O35" s="526"/>
      <c r="P35" s="526"/>
      <c r="Q35" s="527"/>
      <c r="R35" s="528"/>
      <c r="S35" s="529"/>
      <c r="T35" s="529"/>
      <c r="U35" s="529"/>
      <c r="V35" s="529"/>
      <c r="W35" s="529"/>
      <c r="X35" s="529"/>
      <c r="Y35" s="529"/>
      <c r="Z35" s="529"/>
      <c r="AA35" s="530"/>
      <c r="AB35" s="558" t="s">
        <v>82</v>
      </c>
      <c r="AC35" s="555"/>
      <c r="AD35" s="555"/>
      <c r="AE35" s="555"/>
      <c r="AF35" s="559"/>
      <c r="AG35" s="528"/>
      <c r="AH35" s="529"/>
      <c r="AI35" s="529"/>
      <c r="AJ35" s="529"/>
      <c r="AK35" s="530"/>
    </row>
    <row r="36" spans="1:37" ht="14.25" customHeight="1" x14ac:dyDescent="0.15">
      <c r="B36" s="575"/>
      <c r="C36" s="543" t="s">
        <v>87</v>
      </c>
      <c r="D36" s="544"/>
      <c r="E36" s="544"/>
      <c r="F36" s="544"/>
      <c r="G36" s="544"/>
      <c r="H36" s="544"/>
      <c r="I36" s="544"/>
      <c r="J36" s="544"/>
      <c r="K36" s="544"/>
      <c r="L36" s="545"/>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70"/>
    </row>
    <row r="37" spans="1:37" ht="13.5" customHeight="1" x14ac:dyDescent="0.15">
      <c r="B37" s="575"/>
      <c r="C37" s="536" t="s">
        <v>88</v>
      </c>
      <c r="D37" s="537"/>
      <c r="E37" s="537"/>
      <c r="F37" s="537"/>
      <c r="G37" s="537"/>
      <c r="H37" s="537"/>
      <c r="I37" s="537"/>
      <c r="J37" s="537"/>
      <c r="K37" s="537"/>
      <c r="L37" s="548"/>
      <c r="M37" s="555" t="s">
        <v>575</v>
      </c>
      <c r="N37" s="555"/>
      <c r="O37" s="555"/>
      <c r="P37" s="555"/>
      <c r="Q37" s="555"/>
      <c r="R37" s="555"/>
      <c r="S37" s="555"/>
      <c r="T37" s="449" t="s">
        <v>576</v>
      </c>
      <c r="U37" s="555"/>
      <c r="V37" s="555"/>
      <c r="W37" s="555"/>
      <c r="X37" s="449" t="s">
        <v>577</v>
      </c>
      <c r="Y37" s="555"/>
      <c r="Z37" s="555"/>
      <c r="AA37" s="555"/>
      <c r="AB37" s="555"/>
      <c r="AC37" s="555"/>
      <c r="AD37" s="555"/>
      <c r="AE37" s="555"/>
      <c r="AF37" s="555"/>
      <c r="AG37" s="555"/>
      <c r="AH37" s="555"/>
      <c r="AI37" s="555"/>
      <c r="AJ37" s="555"/>
      <c r="AK37" s="559"/>
    </row>
    <row r="38" spans="1:37" ht="14.25" customHeight="1" x14ac:dyDescent="0.15">
      <c r="B38" s="575"/>
      <c r="C38" s="549"/>
      <c r="D38" s="550"/>
      <c r="E38" s="550"/>
      <c r="F38" s="550"/>
      <c r="G38" s="550"/>
      <c r="H38" s="550"/>
      <c r="I38" s="550"/>
      <c r="J38" s="550"/>
      <c r="K38" s="550"/>
      <c r="L38" s="551"/>
      <c r="M38" s="560" t="s">
        <v>578</v>
      </c>
      <c r="N38" s="560"/>
      <c r="O38" s="560"/>
      <c r="P38" s="560"/>
      <c r="Q38" s="450" t="s">
        <v>579</v>
      </c>
      <c r="R38" s="560"/>
      <c r="S38" s="560"/>
      <c r="T38" s="560"/>
      <c r="U38" s="560"/>
      <c r="V38" s="560" t="s">
        <v>580</v>
      </c>
      <c r="W38" s="560"/>
      <c r="X38" s="560"/>
      <c r="Y38" s="560"/>
      <c r="Z38" s="560"/>
      <c r="AA38" s="560"/>
      <c r="AB38" s="560"/>
      <c r="AC38" s="560"/>
      <c r="AD38" s="560"/>
      <c r="AE38" s="560"/>
      <c r="AF38" s="560"/>
      <c r="AG38" s="560"/>
      <c r="AH38" s="560"/>
      <c r="AI38" s="560"/>
      <c r="AJ38" s="560"/>
      <c r="AK38" s="561"/>
    </row>
    <row r="39" spans="1:37" x14ac:dyDescent="0.15">
      <c r="B39" s="576"/>
      <c r="C39" s="552"/>
      <c r="D39" s="553"/>
      <c r="E39" s="553"/>
      <c r="F39" s="553"/>
      <c r="G39" s="553"/>
      <c r="H39" s="553"/>
      <c r="I39" s="553"/>
      <c r="J39" s="553"/>
      <c r="K39" s="553"/>
      <c r="L39" s="554"/>
      <c r="M39" s="556"/>
      <c r="N39" s="556"/>
      <c r="O39" s="556"/>
      <c r="P39" s="556"/>
      <c r="Q39" s="556"/>
      <c r="R39" s="556"/>
      <c r="S39" s="556"/>
      <c r="T39" s="556"/>
      <c r="U39" s="556"/>
      <c r="V39" s="556"/>
      <c r="W39" s="556"/>
      <c r="X39" s="556"/>
      <c r="Y39" s="556"/>
      <c r="Z39" s="556"/>
      <c r="AA39" s="556"/>
      <c r="AB39" s="556"/>
      <c r="AC39" s="556"/>
      <c r="AD39" s="556"/>
      <c r="AE39" s="556"/>
      <c r="AF39" s="556"/>
      <c r="AG39" s="556"/>
      <c r="AH39" s="556"/>
      <c r="AI39" s="556"/>
      <c r="AJ39" s="556"/>
      <c r="AK39" s="557"/>
    </row>
    <row r="40" spans="1:37" ht="13.5" customHeight="1" x14ac:dyDescent="0.15">
      <c r="B40" s="587" t="s">
        <v>117</v>
      </c>
      <c r="C40" s="588" t="s">
        <v>89</v>
      </c>
      <c r="D40" s="589"/>
      <c r="E40" s="589"/>
      <c r="F40" s="589"/>
      <c r="G40" s="589"/>
      <c r="H40" s="589"/>
      <c r="I40" s="589"/>
      <c r="J40" s="589"/>
      <c r="K40" s="589"/>
      <c r="L40" s="589"/>
      <c r="M40" s="592" t="s">
        <v>90</v>
      </c>
      <c r="N40" s="566"/>
      <c r="O40" s="595" t="s">
        <v>596</v>
      </c>
      <c r="P40" s="596"/>
      <c r="Q40" s="597"/>
      <c r="R40" s="528" t="s">
        <v>91</v>
      </c>
      <c r="S40" s="529"/>
      <c r="T40" s="529"/>
      <c r="U40" s="529"/>
      <c r="V40" s="529"/>
      <c r="W40" s="529"/>
      <c r="X40" s="529"/>
      <c r="Y40" s="529"/>
      <c r="Z40" s="530"/>
      <c r="AA40" s="595" t="s">
        <v>92</v>
      </c>
      <c r="AB40" s="596"/>
      <c r="AC40" s="596"/>
      <c r="AD40" s="596"/>
      <c r="AE40" s="596"/>
      <c r="AF40" s="597"/>
      <c r="AG40" s="595" t="s">
        <v>93</v>
      </c>
      <c r="AH40" s="596"/>
      <c r="AI40" s="596"/>
      <c r="AJ40" s="596"/>
      <c r="AK40" s="597"/>
    </row>
    <row r="41" spans="1:37" ht="14.25" customHeight="1" x14ac:dyDescent="0.15">
      <c r="A41" s="451"/>
      <c r="B41" s="575"/>
      <c r="C41" s="590"/>
      <c r="D41" s="591"/>
      <c r="E41" s="591"/>
      <c r="F41" s="591"/>
      <c r="G41" s="591"/>
      <c r="H41" s="591"/>
      <c r="I41" s="591"/>
      <c r="J41" s="591"/>
      <c r="K41" s="591"/>
      <c r="L41" s="591"/>
      <c r="M41" s="593"/>
      <c r="N41" s="594"/>
      <c r="O41" s="608" t="s">
        <v>597</v>
      </c>
      <c r="P41" s="609"/>
      <c r="Q41" s="610"/>
      <c r="R41" s="598"/>
      <c r="S41" s="599"/>
      <c r="T41" s="599"/>
      <c r="U41" s="599"/>
      <c r="V41" s="599"/>
      <c r="W41" s="599"/>
      <c r="X41" s="599"/>
      <c r="Y41" s="599"/>
      <c r="Z41" s="600"/>
      <c r="AA41" s="608" t="s">
        <v>94</v>
      </c>
      <c r="AB41" s="609"/>
      <c r="AC41" s="609"/>
      <c r="AD41" s="609"/>
      <c r="AE41" s="609"/>
      <c r="AF41" s="610"/>
      <c r="AG41" s="611" t="s">
        <v>95</v>
      </c>
      <c r="AH41" s="612"/>
      <c r="AI41" s="612"/>
      <c r="AJ41" s="612"/>
      <c r="AK41" s="613"/>
    </row>
    <row r="42" spans="1:37" ht="14.25" customHeight="1" x14ac:dyDescent="0.15">
      <c r="B42" s="575"/>
      <c r="C42" s="534" t="s">
        <v>598</v>
      </c>
      <c r="D42" s="68"/>
      <c r="E42" s="605" t="s">
        <v>599</v>
      </c>
      <c r="F42" s="605"/>
      <c r="G42" s="605"/>
      <c r="H42" s="605"/>
      <c r="I42" s="605"/>
      <c r="J42" s="605"/>
      <c r="K42" s="605"/>
      <c r="L42" s="605"/>
      <c r="M42" s="592"/>
      <c r="N42" s="607"/>
      <c r="O42" s="614"/>
      <c r="P42" s="615"/>
      <c r="Q42" s="616"/>
      <c r="R42" s="452" t="s">
        <v>9</v>
      </c>
      <c r="S42" s="601" t="s">
        <v>583</v>
      </c>
      <c r="T42" s="601"/>
      <c r="U42" s="453" t="s">
        <v>9</v>
      </c>
      <c r="V42" s="601" t="s">
        <v>584</v>
      </c>
      <c r="W42" s="601"/>
      <c r="X42" s="453" t="s">
        <v>9</v>
      </c>
      <c r="Y42" s="601" t="s">
        <v>585</v>
      </c>
      <c r="Z42" s="601"/>
      <c r="AA42" s="602"/>
      <c r="AB42" s="603"/>
      <c r="AC42" s="603"/>
      <c r="AD42" s="603"/>
      <c r="AE42" s="603"/>
      <c r="AF42" s="604"/>
      <c r="AG42" s="603"/>
      <c r="AH42" s="603"/>
      <c r="AI42" s="603"/>
      <c r="AJ42" s="603"/>
      <c r="AK42" s="604"/>
    </row>
    <row r="43" spans="1:37" ht="14.25" customHeight="1" x14ac:dyDescent="0.15">
      <c r="B43" s="575"/>
      <c r="C43" s="534"/>
      <c r="D43" s="68"/>
      <c r="E43" s="605" t="s">
        <v>600</v>
      </c>
      <c r="F43" s="606"/>
      <c r="G43" s="606"/>
      <c r="H43" s="606"/>
      <c r="I43" s="606"/>
      <c r="J43" s="606"/>
      <c r="K43" s="606"/>
      <c r="L43" s="606"/>
      <c r="M43" s="592"/>
      <c r="N43" s="607"/>
      <c r="O43" s="614"/>
      <c r="P43" s="615"/>
      <c r="Q43" s="616"/>
      <c r="R43" s="452" t="s">
        <v>9</v>
      </c>
      <c r="S43" s="601" t="s">
        <v>583</v>
      </c>
      <c r="T43" s="601"/>
      <c r="U43" s="453" t="s">
        <v>9</v>
      </c>
      <c r="V43" s="601" t="s">
        <v>584</v>
      </c>
      <c r="W43" s="601"/>
      <c r="X43" s="453" t="s">
        <v>9</v>
      </c>
      <c r="Y43" s="601" t="s">
        <v>585</v>
      </c>
      <c r="Z43" s="601"/>
      <c r="AA43" s="602"/>
      <c r="AB43" s="603"/>
      <c r="AC43" s="603"/>
      <c r="AD43" s="603"/>
      <c r="AE43" s="603"/>
      <c r="AF43" s="604"/>
      <c r="AG43" s="603"/>
      <c r="AH43" s="603"/>
      <c r="AI43" s="603"/>
      <c r="AJ43" s="603"/>
      <c r="AK43" s="604"/>
    </row>
    <row r="44" spans="1:37" ht="14.25" customHeight="1" x14ac:dyDescent="0.15">
      <c r="B44" s="575"/>
      <c r="C44" s="534"/>
      <c r="D44" s="68"/>
      <c r="E44" s="605" t="s">
        <v>601</v>
      </c>
      <c r="F44" s="606"/>
      <c r="G44" s="606"/>
      <c r="H44" s="606"/>
      <c r="I44" s="606"/>
      <c r="J44" s="606"/>
      <c r="K44" s="606"/>
      <c r="L44" s="606"/>
      <c r="M44" s="592"/>
      <c r="N44" s="607"/>
      <c r="O44" s="614"/>
      <c r="P44" s="615"/>
      <c r="Q44" s="616"/>
      <c r="R44" s="452" t="s">
        <v>9</v>
      </c>
      <c r="S44" s="601" t="s">
        <v>583</v>
      </c>
      <c r="T44" s="601"/>
      <c r="U44" s="453" t="s">
        <v>9</v>
      </c>
      <c r="V44" s="601" t="s">
        <v>584</v>
      </c>
      <c r="W44" s="601"/>
      <c r="X44" s="453" t="s">
        <v>9</v>
      </c>
      <c r="Y44" s="601" t="s">
        <v>585</v>
      </c>
      <c r="Z44" s="601"/>
      <c r="AA44" s="602"/>
      <c r="AB44" s="603"/>
      <c r="AC44" s="603"/>
      <c r="AD44" s="603"/>
      <c r="AE44" s="603"/>
      <c r="AF44" s="604"/>
      <c r="AG44" s="603"/>
      <c r="AH44" s="603"/>
      <c r="AI44" s="603"/>
      <c r="AJ44" s="603"/>
      <c r="AK44" s="604"/>
    </row>
    <row r="45" spans="1:37" ht="14.25" customHeight="1" x14ac:dyDescent="0.15">
      <c r="B45" s="575"/>
      <c r="C45" s="534"/>
      <c r="D45" s="68"/>
      <c r="E45" s="605" t="s">
        <v>602</v>
      </c>
      <c r="F45" s="606"/>
      <c r="G45" s="606"/>
      <c r="H45" s="606"/>
      <c r="I45" s="606"/>
      <c r="J45" s="606"/>
      <c r="K45" s="606"/>
      <c r="L45" s="606"/>
      <c r="M45" s="592"/>
      <c r="N45" s="607"/>
      <c r="O45" s="614"/>
      <c r="P45" s="615"/>
      <c r="Q45" s="616"/>
      <c r="R45" s="452" t="s">
        <v>9</v>
      </c>
      <c r="S45" s="601" t="s">
        <v>583</v>
      </c>
      <c r="T45" s="601"/>
      <c r="U45" s="453" t="s">
        <v>9</v>
      </c>
      <c r="V45" s="601" t="s">
        <v>584</v>
      </c>
      <c r="W45" s="601"/>
      <c r="X45" s="453" t="s">
        <v>9</v>
      </c>
      <c r="Y45" s="601" t="s">
        <v>585</v>
      </c>
      <c r="Z45" s="601"/>
      <c r="AA45" s="602"/>
      <c r="AB45" s="603"/>
      <c r="AC45" s="603"/>
      <c r="AD45" s="603"/>
      <c r="AE45" s="603"/>
      <c r="AF45" s="604"/>
      <c r="AG45" s="603"/>
      <c r="AH45" s="603"/>
      <c r="AI45" s="603"/>
      <c r="AJ45" s="603"/>
      <c r="AK45" s="604"/>
    </row>
    <row r="46" spans="1:37" ht="14.25" customHeight="1" x14ac:dyDescent="0.15">
      <c r="B46" s="575"/>
      <c r="C46" s="534"/>
      <c r="D46" s="68"/>
      <c r="E46" s="605" t="s">
        <v>603</v>
      </c>
      <c r="F46" s="606"/>
      <c r="G46" s="606"/>
      <c r="H46" s="606"/>
      <c r="I46" s="606"/>
      <c r="J46" s="606"/>
      <c r="K46" s="606"/>
      <c r="L46" s="606"/>
      <c r="M46" s="592"/>
      <c r="N46" s="607"/>
      <c r="O46" s="614"/>
      <c r="P46" s="615"/>
      <c r="Q46" s="616"/>
      <c r="R46" s="452" t="s">
        <v>9</v>
      </c>
      <c r="S46" s="601" t="s">
        <v>583</v>
      </c>
      <c r="T46" s="601"/>
      <c r="U46" s="453" t="s">
        <v>9</v>
      </c>
      <c r="V46" s="601" t="s">
        <v>584</v>
      </c>
      <c r="W46" s="601"/>
      <c r="X46" s="453" t="s">
        <v>9</v>
      </c>
      <c r="Y46" s="601" t="s">
        <v>585</v>
      </c>
      <c r="Z46" s="601"/>
      <c r="AA46" s="602"/>
      <c r="AB46" s="603"/>
      <c r="AC46" s="603"/>
      <c r="AD46" s="603"/>
      <c r="AE46" s="603"/>
      <c r="AF46" s="604"/>
      <c r="AG46" s="603"/>
      <c r="AH46" s="603"/>
      <c r="AI46" s="603"/>
      <c r="AJ46" s="603"/>
      <c r="AK46" s="604"/>
    </row>
    <row r="47" spans="1:37" ht="14.25" customHeight="1" x14ac:dyDescent="0.15">
      <c r="B47" s="575"/>
      <c r="C47" s="534"/>
      <c r="D47" s="68"/>
      <c r="E47" s="619" t="s">
        <v>604</v>
      </c>
      <c r="F47" s="620"/>
      <c r="G47" s="620"/>
      <c r="H47" s="620"/>
      <c r="I47" s="620"/>
      <c r="J47" s="620"/>
      <c r="K47" s="620"/>
      <c r="L47" s="620"/>
      <c r="M47" s="592"/>
      <c r="N47" s="607"/>
      <c r="O47" s="614"/>
      <c r="P47" s="615"/>
      <c r="Q47" s="616"/>
      <c r="R47" s="452" t="s">
        <v>9</v>
      </c>
      <c r="S47" s="601" t="s">
        <v>583</v>
      </c>
      <c r="T47" s="601"/>
      <c r="U47" s="453" t="s">
        <v>9</v>
      </c>
      <c r="V47" s="601" t="s">
        <v>584</v>
      </c>
      <c r="W47" s="601"/>
      <c r="X47" s="453" t="s">
        <v>9</v>
      </c>
      <c r="Y47" s="601" t="s">
        <v>585</v>
      </c>
      <c r="Z47" s="601"/>
      <c r="AA47" s="602"/>
      <c r="AB47" s="603"/>
      <c r="AC47" s="603"/>
      <c r="AD47" s="603"/>
      <c r="AE47" s="603"/>
      <c r="AF47" s="604"/>
      <c r="AG47" s="603"/>
      <c r="AH47" s="603"/>
      <c r="AI47" s="603"/>
      <c r="AJ47" s="603"/>
      <c r="AK47" s="604"/>
    </row>
    <row r="48" spans="1:37" ht="14.25" customHeight="1" x14ac:dyDescent="0.15">
      <c r="B48" s="575"/>
      <c r="C48" s="534"/>
      <c r="D48" s="68"/>
      <c r="E48" s="617" t="s">
        <v>605</v>
      </c>
      <c r="F48" s="618"/>
      <c r="G48" s="618"/>
      <c r="H48" s="618"/>
      <c r="I48" s="618"/>
      <c r="J48" s="618"/>
      <c r="K48" s="618"/>
      <c r="L48" s="618"/>
      <c r="M48" s="592"/>
      <c r="N48" s="607"/>
      <c r="O48" s="614"/>
      <c r="P48" s="615"/>
      <c r="Q48" s="616"/>
      <c r="R48" s="452" t="s">
        <v>9</v>
      </c>
      <c r="S48" s="601" t="s">
        <v>583</v>
      </c>
      <c r="T48" s="601"/>
      <c r="U48" s="453" t="s">
        <v>9</v>
      </c>
      <c r="V48" s="601" t="s">
        <v>584</v>
      </c>
      <c r="W48" s="601"/>
      <c r="X48" s="453" t="s">
        <v>9</v>
      </c>
      <c r="Y48" s="601" t="s">
        <v>585</v>
      </c>
      <c r="Z48" s="601"/>
      <c r="AA48" s="602"/>
      <c r="AB48" s="603"/>
      <c r="AC48" s="603"/>
      <c r="AD48" s="603"/>
      <c r="AE48" s="603"/>
      <c r="AF48" s="604"/>
      <c r="AG48" s="603"/>
      <c r="AH48" s="603"/>
      <c r="AI48" s="603"/>
      <c r="AJ48" s="603"/>
      <c r="AK48" s="604"/>
    </row>
    <row r="49" spans="2:37" ht="14.25" customHeight="1" x14ac:dyDescent="0.15">
      <c r="B49" s="575"/>
      <c r="C49" s="534"/>
      <c r="D49" s="69"/>
      <c r="E49" s="617" t="s">
        <v>606</v>
      </c>
      <c r="F49" s="623"/>
      <c r="G49" s="623"/>
      <c r="H49" s="623"/>
      <c r="I49" s="623"/>
      <c r="J49" s="623"/>
      <c r="K49" s="623"/>
      <c r="L49" s="623"/>
      <c r="M49" s="592"/>
      <c r="N49" s="607"/>
      <c r="O49" s="614"/>
      <c r="P49" s="615"/>
      <c r="Q49" s="616"/>
      <c r="R49" s="452" t="s">
        <v>9</v>
      </c>
      <c r="S49" s="601" t="s">
        <v>583</v>
      </c>
      <c r="T49" s="601"/>
      <c r="U49" s="453" t="s">
        <v>9</v>
      </c>
      <c r="V49" s="601" t="s">
        <v>584</v>
      </c>
      <c r="W49" s="601"/>
      <c r="X49" s="453" t="s">
        <v>9</v>
      </c>
      <c r="Y49" s="601" t="s">
        <v>585</v>
      </c>
      <c r="Z49" s="601"/>
      <c r="AA49" s="602"/>
      <c r="AB49" s="603"/>
      <c r="AC49" s="603"/>
      <c r="AD49" s="603"/>
      <c r="AE49" s="603"/>
      <c r="AF49" s="604"/>
      <c r="AG49" s="603"/>
      <c r="AH49" s="603"/>
      <c r="AI49" s="603"/>
      <c r="AJ49" s="603"/>
      <c r="AK49" s="604"/>
    </row>
    <row r="50" spans="2:37" ht="14.25" customHeight="1" x14ac:dyDescent="0.15">
      <c r="B50" s="575"/>
      <c r="C50" s="534"/>
      <c r="D50" s="69"/>
      <c r="E50" s="621" t="s">
        <v>607</v>
      </c>
      <c r="F50" s="622"/>
      <c r="G50" s="622"/>
      <c r="H50" s="622"/>
      <c r="I50" s="622"/>
      <c r="J50" s="622"/>
      <c r="K50" s="622"/>
      <c r="L50" s="622"/>
      <c r="M50" s="592"/>
      <c r="N50" s="607"/>
      <c r="O50" s="614"/>
      <c r="P50" s="615"/>
      <c r="Q50" s="616"/>
      <c r="R50" s="452" t="s">
        <v>9</v>
      </c>
      <c r="S50" s="601" t="s">
        <v>583</v>
      </c>
      <c r="T50" s="601"/>
      <c r="U50" s="453" t="s">
        <v>9</v>
      </c>
      <c r="V50" s="601" t="s">
        <v>584</v>
      </c>
      <c r="W50" s="601"/>
      <c r="X50" s="453" t="s">
        <v>9</v>
      </c>
      <c r="Y50" s="601" t="s">
        <v>585</v>
      </c>
      <c r="Z50" s="601"/>
      <c r="AA50" s="602"/>
      <c r="AB50" s="603"/>
      <c r="AC50" s="603"/>
      <c r="AD50" s="603"/>
      <c r="AE50" s="603"/>
      <c r="AF50" s="604"/>
      <c r="AG50" s="603"/>
      <c r="AH50" s="603"/>
      <c r="AI50" s="603"/>
      <c r="AJ50" s="603"/>
      <c r="AK50" s="604"/>
    </row>
    <row r="51" spans="2:37" ht="14.25" customHeight="1" thickBot="1" x14ac:dyDescent="0.2">
      <c r="B51" s="575"/>
      <c r="C51" s="534"/>
      <c r="D51" s="69"/>
      <c r="E51" s="625" t="s">
        <v>608</v>
      </c>
      <c r="F51" s="626"/>
      <c r="G51" s="626"/>
      <c r="H51" s="626"/>
      <c r="I51" s="626"/>
      <c r="J51" s="626"/>
      <c r="K51" s="626"/>
      <c r="L51" s="626"/>
      <c r="M51" s="592"/>
      <c r="N51" s="607"/>
      <c r="O51" s="614"/>
      <c r="P51" s="615"/>
      <c r="Q51" s="616"/>
      <c r="R51" s="452" t="s">
        <v>9</v>
      </c>
      <c r="S51" s="601" t="s">
        <v>583</v>
      </c>
      <c r="T51" s="601"/>
      <c r="U51" s="453" t="s">
        <v>9</v>
      </c>
      <c r="V51" s="601" t="s">
        <v>584</v>
      </c>
      <c r="W51" s="601"/>
      <c r="X51" s="453" t="s">
        <v>9</v>
      </c>
      <c r="Y51" s="601" t="s">
        <v>585</v>
      </c>
      <c r="Z51" s="601"/>
      <c r="AA51" s="602"/>
      <c r="AB51" s="603"/>
      <c r="AC51" s="603"/>
      <c r="AD51" s="603"/>
      <c r="AE51" s="603"/>
      <c r="AF51" s="604"/>
      <c r="AG51" s="603"/>
      <c r="AH51" s="603"/>
      <c r="AI51" s="603"/>
      <c r="AJ51" s="603"/>
      <c r="AK51" s="604"/>
    </row>
    <row r="52" spans="2:37" ht="14.25" customHeight="1" thickTop="1" x14ac:dyDescent="0.15">
      <c r="B52" s="575"/>
      <c r="C52" s="534"/>
      <c r="D52" s="71"/>
      <c r="E52" s="624" t="s">
        <v>609</v>
      </c>
      <c r="F52" s="624"/>
      <c r="G52" s="624"/>
      <c r="H52" s="624"/>
      <c r="I52" s="624"/>
      <c r="J52" s="624"/>
      <c r="K52" s="624"/>
      <c r="L52" s="624"/>
      <c r="M52" s="592"/>
      <c r="N52" s="607"/>
      <c r="O52" s="614"/>
      <c r="P52" s="615"/>
      <c r="Q52" s="616"/>
      <c r="R52" s="452" t="s">
        <v>9</v>
      </c>
      <c r="S52" s="601" t="s">
        <v>583</v>
      </c>
      <c r="T52" s="601"/>
      <c r="U52" s="453" t="s">
        <v>9</v>
      </c>
      <c r="V52" s="601" t="s">
        <v>584</v>
      </c>
      <c r="W52" s="601"/>
      <c r="X52" s="453" t="s">
        <v>9</v>
      </c>
      <c r="Y52" s="601" t="s">
        <v>585</v>
      </c>
      <c r="Z52" s="601"/>
      <c r="AA52" s="602"/>
      <c r="AB52" s="603"/>
      <c r="AC52" s="603"/>
      <c r="AD52" s="603"/>
      <c r="AE52" s="603"/>
      <c r="AF52" s="604"/>
      <c r="AG52" s="603"/>
      <c r="AH52" s="603"/>
      <c r="AI52" s="603"/>
      <c r="AJ52" s="603"/>
      <c r="AK52" s="604"/>
    </row>
    <row r="53" spans="2:37" ht="14.25" customHeight="1" x14ac:dyDescent="0.15">
      <c r="B53" s="575"/>
      <c r="C53" s="534"/>
      <c r="D53" s="68"/>
      <c r="E53" s="619" t="s">
        <v>610</v>
      </c>
      <c r="F53" s="620"/>
      <c r="G53" s="620"/>
      <c r="H53" s="620"/>
      <c r="I53" s="620"/>
      <c r="J53" s="620"/>
      <c r="K53" s="620"/>
      <c r="L53" s="620"/>
      <c r="M53" s="592"/>
      <c r="N53" s="607"/>
      <c r="O53" s="614"/>
      <c r="P53" s="615"/>
      <c r="Q53" s="616"/>
      <c r="R53" s="452" t="s">
        <v>9</v>
      </c>
      <c r="S53" s="601" t="s">
        <v>583</v>
      </c>
      <c r="T53" s="601"/>
      <c r="U53" s="453" t="s">
        <v>9</v>
      </c>
      <c r="V53" s="601" t="s">
        <v>584</v>
      </c>
      <c r="W53" s="601"/>
      <c r="X53" s="453" t="s">
        <v>9</v>
      </c>
      <c r="Y53" s="601" t="s">
        <v>585</v>
      </c>
      <c r="Z53" s="601"/>
      <c r="AA53" s="602"/>
      <c r="AB53" s="603"/>
      <c r="AC53" s="603"/>
      <c r="AD53" s="603"/>
      <c r="AE53" s="603"/>
      <c r="AF53" s="604"/>
      <c r="AG53" s="603"/>
      <c r="AH53" s="603"/>
      <c r="AI53" s="603"/>
      <c r="AJ53" s="603"/>
      <c r="AK53" s="604"/>
    </row>
    <row r="54" spans="2:37" ht="14.25" customHeight="1" x14ac:dyDescent="0.15">
      <c r="B54" s="575"/>
      <c r="C54" s="535"/>
      <c r="D54" s="68"/>
      <c r="E54" s="619" t="s">
        <v>611</v>
      </c>
      <c r="F54" s="620"/>
      <c r="G54" s="620"/>
      <c r="H54" s="620"/>
      <c r="I54" s="620"/>
      <c r="J54" s="620"/>
      <c r="K54" s="620"/>
      <c r="L54" s="620"/>
      <c r="M54" s="592"/>
      <c r="N54" s="607"/>
      <c r="O54" s="614"/>
      <c r="P54" s="615"/>
      <c r="Q54" s="616"/>
      <c r="R54" s="452" t="s">
        <v>9</v>
      </c>
      <c r="S54" s="601" t="s">
        <v>583</v>
      </c>
      <c r="T54" s="601"/>
      <c r="U54" s="453" t="s">
        <v>9</v>
      </c>
      <c r="V54" s="601" t="s">
        <v>584</v>
      </c>
      <c r="W54" s="601"/>
      <c r="X54" s="453" t="s">
        <v>9</v>
      </c>
      <c r="Y54" s="601" t="s">
        <v>585</v>
      </c>
      <c r="Z54" s="601"/>
      <c r="AA54" s="602"/>
      <c r="AB54" s="603"/>
      <c r="AC54" s="603"/>
      <c r="AD54" s="603"/>
      <c r="AE54" s="603"/>
      <c r="AF54" s="604"/>
      <c r="AG54" s="603"/>
      <c r="AH54" s="603"/>
      <c r="AI54" s="603"/>
      <c r="AJ54" s="603"/>
      <c r="AK54" s="604"/>
    </row>
    <row r="55" spans="2:37" ht="14.25" customHeight="1" x14ac:dyDescent="0.15">
      <c r="B55" s="454"/>
      <c r="C55" s="568" t="s">
        <v>612</v>
      </c>
      <c r="D55" s="569"/>
      <c r="E55" s="569"/>
      <c r="F55" s="569"/>
      <c r="G55" s="569"/>
      <c r="H55" s="569"/>
      <c r="I55" s="569"/>
      <c r="J55" s="569"/>
      <c r="K55" s="569"/>
      <c r="L55" s="569"/>
      <c r="M55" s="592"/>
      <c r="N55" s="607"/>
      <c r="O55" s="614"/>
      <c r="P55" s="615"/>
      <c r="Q55" s="616"/>
      <c r="R55" s="452" t="s">
        <v>9</v>
      </c>
      <c r="S55" s="601" t="s">
        <v>583</v>
      </c>
      <c r="T55" s="601"/>
      <c r="U55" s="453" t="s">
        <v>9</v>
      </c>
      <c r="V55" s="601" t="s">
        <v>584</v>
      </c>
      <c r="W55" s="601"/>
      <c r="X55" s="453" t="s">
        <v>9</v>
      </c>
      <c r="Y55" s="601" t="s">
        <v>585</v>
      </c>
      <c r="Z55" s="601"/>
      <c r="AA55" s="602"/>
      <c r="AB55" s="603"/>
      <c r="AC55" s="603"/>
      <c r="AD55" s="603"/>
      <c r="AE55" s="603"/>
      <c r="AF55" s="604"/>
      <c r="AG55" s="603"/>
      <c r="AH55" s="603"/>
      <c r="AI55" s="603"/>
      <c r="AJ55" s="603"/>
      <c r="AK55" s="604"/>
    </row>
    <row r="56" spans="2:37" ht="14.25" customHeight="1" x14ac:dyDescent="0.15">
      <c r="B56" s="454"/>
      <c r="C56" s="568" t="s">
        <v>613</v>
      </c>
      <c r="D56" s="569"/>
      <c r="E56" s="569"/>
      <c r="F56" s="569"/>
      <c r="G56" s="569"/>
      <c r="H56" s="569"/>
      <c r="I56" s="569"/>
      <c r="J56" s="569"/>
      <c r="K56" s="569"/>
      <c r="L56" s="569"/>
      <c r="M56" s="592"/>
      <c r="N56" s="607"/>
      <c r="O56" s="614"/>
      <c r="P56" s="615"/>
      <c r="Q56" s="616"/>
      <c r="R56" s="452" t="s">
        <v>9</v>
      </c>
      <c r="S56" s="601" t="s">
        <v>583</v>
      </c>
      <c r="T56" s="601"/>
      <c r="U56" s="453" t="s">
        <v>9</v>
      </c>
      <c r="V56" s="601" t="s">
        <v>584</v>
      </c>
      <c r="W56" s="601"/>
      <c r="X56" s="453" t="s">
        <v>9</v>
      </c>
      <c r="Y56" s="601" t="s">
        <v>585</v>
      </c>
      <c r="Z56" s="601"/>
      <c r="AA56" s="602"/>
      <c r="AB56" s="603"/>
      <c r="AC56" s="603"/>
      <c r="AD56" s="603"/>
      <c r="AE56" s="603"/>
      <c r="AF56" s="604"/>
      <c r="AG56" s="603"/>
      <c r="AH56" s="603"/>
      <c r="AI56" s="603"/>
      <c r="AJ56" s="603"/>
      <c r="AK56" s="604"/>
    </row>
    <row r="57" spans="2:37" ht="14.25" customHeight="1" x14ac:dyDescent="0.15">
      <c r="B57" s="568" t="s">
        <v>99</v>
      </c>
      <c r="C57" s="569"/>
      <c r="D57" s="569"/>
      <c r="E57" s="569"/>
      <c r="F57" s="569"/>
      <c r="G57" s="569"/>
      <c r="H57" s="569"/>
      <c r="I57" s="569"/>
      <c r="J57" s="569"/>
      <c r="K57" s="567"/>
      <c r="L57" s="565"/>
      <c r="M57" s="565"/>
      <c r="N57" s="565"/>
      <c r="O57" s="565"/>
      <c r="P57" s="565"/>
      <c r="Q57" s="565"/>
      <c r="R57" s="565"/>
      <c r="S57" s="565"/>
      <c r="T57" s="566"/>
      <c r="U57" s="636"/>
      <c r="V57" s="637"/>
      <c r="W57" s="637"/>
      <c r="X57" s="637"/>
      <c r="Y57" s="637"/>
      <c r="Z57" s="637"/>
      <c r="AA57" s="638"/>
      <c r="AB57" s="638"/>
      <c r="AC57" s="638"/>
      <c r="AD57" s="638"/>
      <c r="AE57" s="638"/>
      <c r="AF57" s="638"/>
      <c r="AG57" s="637"/>
      <c r="AH57" s="637"/>
      <c r="AI57" s="637"/>
      <c r="AJ57" s="637"/>
      <c r="AK57" s="639"/>
    </row>
    <row r="58" spans="2:37" ht="14.25" customHeight="1" x14ac:dyDescent="0.15">
      <c r="B58" s="640" t="s">
        <v>100</v>
      </c>
      <c r="C58" s="641"/>
      <c r="D58" s="641"/>
      <c r="E58" s="641"/>
      <c r="F58" s="641"/>
      <c r="G58" s="641"/>
      <c r="H58" s="641"/>
      <c r="I58" s="641"/>
      <c r="J58" s="641"/>
      <c r="K58" s="571"/>
      <c r="L58" s="572"/>
      <c r="M58" s="572"/>
      <c r="N58" s="572"/>
      <c r="O58" s="572"/>
      <c r="P58" s="572"/>
      <c r="Q58" s="572"/>
      <c r="R58" s="572"/>
      <c r="S58" s="572"/>
      <c r="T58" s="573"/>
      <c r="U58" s="642"/>
      <c r="V58" s="643"/>
      <c r="W58" s="643"/>
      <c r="X58" s="643"/>
      <c r="Y58" s="643"/>
      <c r="Z58" s="643"/>
      <c r="AA58" s="643"/>
      <c r="AB58" s="643"/>
      <c r="AC58" s="643"/>
      <c r="AD58" s="643"/>
      <c r="AE58" s="643"/>
      <c r="AF58" s="643"/>
      <c r="AG58" s="643"/>
      <c r="AH58" s="643"/>
      <c r="AI58" s="643"/>
      <c r="AJ58" s="643"/>
      <c r="AK58" s="644"/>
    </row>
    <row r="59" spans="2:37" ht="14.25" customHeight="1" x14ac:dyDescent="0.15">
      <c r="B59" s="533" t="s">
        <v>101</v>
      </c>
      <c r="C59" s="567" t="s">
        <v>102</v>
      </c>
      <c r="D59" s="565"/>
      <c r="E59" s="565"/>
      <c r="F59" s="565"/>
      <c r="G59" s="565"/>
      <c r="H59" s="565"/>
      <c r="I59" s="565"/>
      <c r="J59" s="565"/>
      <c r="K59" s="565"/>
      <c r="L59" s="565"/>
      <c r="M59" s="565"/>
      <c r="N59" s="565"/>
      <c r="O59" s="565"/>
      <c r="P59" s="565"/>
      <c r="Q59" s="565"/>
      <c r="R59" s="565"/>
      <c r="S59" s="565"/>
      <c r="T59" s="565"/>
      <c r="U59" s="567" t="s">
        <v>103</v>
      </c>
      <c r="V59" s="565"/>
      <c r="W59" s="565"/>
      <c r="X59" s="565"/>
      <c r="Y59" s="565"/>
      <c r="Z59" s="565"/>
      <c r="AA59" s="565"/>
      <c r="AB59" s="565"/>
      <c r="AC59" s="565"/>
      <c r="AD59" s="565"/>
      <c r="AE59" s="565"/>
      <c r="AF59" s="565"/>
      <c r="AG59" s="565"/>
      <c r="AH59" s="565"/>
      <c r="AI59" s="565"/>
      <c r="AJ59" s="565"/>
      <c r="AK59" s="566"/>
    </row>
    <row r="60" spans="2:37" x14ac:dyDescent="0.15">
      <c r="B60" s="534"/>
      <c r="C60" s="590"/>
      <c r="D60" s="627"/>
      <c r="E60" s="627"/>
      <c r="F60" s="627"/>
      <c r="G60" s="627"/>
      <c r="H60" s="627"/>
      <c r="I60" s="627"/>
      <c r="J60" s="627"/>
      <c r="K60" s="627"/>
      <c r="L60" s="627"/>
      <c r="M60" s="627"/>
      <c r="N60" s="627"/>
      <c r="O60" s="627"/>
      <c r="P60" s="627"/>
      <c r="Q60" s="627"/>
      <c r="R60" s="627"/>
      <c r="S60" s="627"/>
      <c r="T60" s="627"/>
      <c r="U60" s="590"/>
      <c r="V60" s="627"/>
      <c r="W60" s="627"/>
      <c r="X60" s="627"/>
      <c r="Y60" s="627"/>
      <c r="Z60" s="627"/>
      <c r="AA60" s="627"/>
      <c r="AB60" s="627"/>
      <c r="AC60" s="627"/>
      <c r="AD60" s="627"/>
      <c r="AE60" s="627"/>
      <c r="AF60" s="627"/>
      <c r="AG60" s="627"/>
      <c r="AH60" s="627"/>
      <c r="AI60" s="627"/>
      <c r="AJ60" s="627"/>
      <c r="AK60" s="631"/>
    </row>
    <row r="61" spans="2:37" x14ac:dyDescent="0.15">
      <c r="B61" s="534"/>
      <c r="C61" s="628"/>
      <c r="D61" s="591"/>
      <c r="E61" s="591"/>
      <c r="F61" s="591"/>
      <c r="G61" s="591"/>
      <c r="H61" s="591"/>
      <c r="I61" s="591"/>
      <c r="J61" s="591"/>
      <c r="K61" s="591"/>
      <c r="L61" s="591"/>
      <c r="M61" s="591"/>
      <c r="N61" s="591"/>
      <c r="O61" s="591"/>
      <c r="P61" s="591"/>
      <c r="Q61" s="591"/>
      <c r="R61" s="591"/>
      <c r="S61" s="591"/>
      <c r="T61" s="591"/>
      <c r="U61" s="628"/>
      <c r="V61" s="591"/>
      <c r="W61" s="591"/>
      <c r="X61" s="591"/>
      <c r="Y61" s="591"/>
      <c r="Z61" s="591"/>
      <c r="AA61" s="591"/>
      <c r="AB61" s="591"/>
      <c r="AC61" s="591"/>
      <c r="AD61" s="591"/>
      <c r="AE61" s="591"/>
      <c r="AF61" s="591"/>
      <c r="AG61" s="591"/>
      <c r="AH61" s="591"/>
      <c r="AI61" s="591"/>
      <c r="AJ61" s="591"/>
      <c r="AK61" s="632"/>
    </row>
    <row r="62" spans="2:37" x14ac:dyDescent="0.15">
      <c r="B62" s="534"/>
      <c r="C62" s="628"/>
      <c r="D62" s="591"/>
      <c r="E62" s="591"/>
      <c r="F62" s="591"/>
      <c r="G62" s="591"/>
      <c r="H62" s="591"/>
      <c r="I62" s="591"/>
      <c r="J62" s="591"/>
      <c r="K62" s="591"/>
      <c r="L62" s="591"/>
      <c r="M62" s="591"/>
      <c r="N62" s="591"/>
      <c r="O62" s="591"/>
      <c r="P62" s="591"/>
      <c r="Q62" s="591"/>
      <c r="R62" s="591"/>
      <c r="S62" s="591"/>
      <c r="T62" s="591"/>
      <c r="U62" s="628"/>
      <c r="V62" s="591"/>
      <c r="W62" s="591"/>
      <c r="X62" s="591"/>
      <c r="Y62" s="591"/>
      <c r="Z62" s="591"/>
      <c r="AA62" s="591"/>
      <c r="AB62" s="591"/>
      <c r="AC62" s="591"/>
      <c r="AD62" s="591"/>
      <c r="AE62" s="591"/>
      <c r="AF62" s="591"/>
      <c r="AG62" s="591"/>
      <c r="AH62" s="591"/>
      <c r="AI62" s="591"/>
      <c r="AJ62" s="591"/>
      <c r="AK62" s="632"/>
    </row>
    <row r="63" spans="2:37" x14ac:dyDescent="0.15">
      <c r="B63" s="535"/>
      <c r="C63" s="629"/>
      <c r="D63" s="630"/>
      <c r="E63" s="630"/>
      <c r="F63" s="630"/>
      <c r="G63" s="630"/>
      <c r="H63" s="630"/>
      <c r="I63" s="630"/>
      <c r="J63" s="630"/>
      <c r="K63" s="630"/>
      <c r="L63" s="630"/>
      <c r="M63" s="630"/>
      <c r="N63" s="630"/>
      <c r="O63" s="630"/>
      <c r="P63" s="630"/>
      <c r="Q63" s="630"/>
      <c r="R63" s="630"/>
      <c r="S63" s="630"/>
      <c r="T63" s="630"/>
      <c r="U63" s="629"/>
      <c r="V63" s="630"/>
      <c r="W63" s="630"/>
      <c r="X63" s="630"/>
      <c r="Y63" s="630"/>
      <c r="Z63" s="630"/>
      <c r="AA63" s="630"/>
      <c r="AB63" s="630"/>
      <c r="AC63" s="630"/>
      <c r="AD63" s="630"/>
      <c r="AE63" s="630"/>
      <c r="AF63" s="630"/>
      <c r="AG63" s="630"/>
      <c r="AH63" s="630"/>
      <c r="AI63" s="630"/>
      <c r="AJ63" s="630"/>
      <c r="AK63" s="633"/>
    </row>
    <row r="64" spans="2:37" ht="14.25" customHeight="1" x14ac:dyDescent="0.15">
      <c r="B64" s="525" t="s">
        <v>104</v>
      </c>
      <c r="C64" s="526"/>
      <c r="D64" s="526"/>
      <c r="E64" s="526"/>
      <c r="F64" s="527"/>
      <c r="G64" s="634" t="s">
        <v>105</v>
      </c>
      <c r="H64" s="634"/>
      <c r="I64" s="634"/>
      <c r="J64" s="634"/>
      <c r="K64" s="634"/>
      <c r="L64" s="634"/>
      <c r="M64" s="634"/>
      <c r="N64" s="634"/>
      <c r="O64" s="634"/>
      <c r="P64" s="634"/>
      <c r="Q64" s="634"/>
      <c r="R64" s="634"/>
      <c r="S64" s="634"/>
      <c r="T64" s="634"/>
      <c r="U64" s="635"/>
      <c r="V64" s="635"/>
      <c r="W64" s="635"/>
      <c r="X64" s="635"/>
      <c r="Y64" s="635"/>
      <c r="Z64" s="635"/>
      <c r="AA64" s="635"/>
      <c r="AB64" s="635"/>
      <c r="AC64" s="635"/>
      <c r="AD64" s="635"/>
      <c r="AE64" s="635"/>
      <c r="AF64" s="635"/>
      <c r="AG64" s="635"/>
      <c r="AH64" s="635"/>
      <c r="AI64" s="635"/>
      <c r="AJ64" s="635"/>
      <c r="AK64" s="635"/>
    </row>
    <row r="66" spans="2:5" x14ac:dyDescent="0.15">
      <c r="B66" s="14" t="s">
        <v>128</v>
      </c>
    </row>
    <row r="67" spans="2:5" x14ac:dyDescent="0.15">
      <c r="B67" s="14" t="s">
        <v>129</v>
      </c>
    </row>
    <row r="68" spans="2:5" x14ac:dyDescent="0.15">
      <c r="B68" s="14" t="s">
        <v>130</v>
      </c>
    </row>
    <row r="69" spans="2:5" x14ac:dyDescent="0.15">
      <c r="B69" s="14" t="s">
        <v>614</v>
      </c>
    </row>
    <row r="70" spans="2:5" x14ac:dyDescent="0.15">
      <c r="B70" s="14" t="s">
        <v>107</v>
      </c>
    </row>
    <row r="71" spans="2:5" x14ac:dyDescent="0.15">
      <c r="B71" s="14" t="s">
        <v>615</v>
      </c>
    </row>
    <row r="72" spans="2:5" x14ac:dyDescent="0.15">
      <c r="B72" s="14" t="s">
        <v>616</v>
      </c>
    </row>
    <row r="73" spans="2:5" x14ac:dyDescent="0.15">
      <c r="B73" s="14"/>
      <c r="E73" s="3" t="s">
        <v>586</v>
      </c>
    </row>
    <row r="74" spans="2:5" x14ac:dyDescent="0.15">
      <c r="B74" s="14" t="s">
        <v>587</v>
      </c>
    </row>
    <row r="75" spans="2:5" x14ac:dyDescent="0.15">
      <c r="B75" s="14" t="s">
        <v>617</v>
      </c>
    </row>
    <row r="76" spans="2:5" x14ac:dyDescent="0.15">
      <c r="E76" s="14" t="s">
        <v>618</v>
      </c>
    </row>
    <row r="87" spans="2:2" ht="12.75" customHeight="1" x14ac:dyDescent="0.15">
      <c r="B87" s="46"/>
    </row>
    <row r="88" spans="2:2" ht="12.75" customHeight="1" x14ac:dyDescent="0.15">
      <c r="B88" s="46" t="s">
        <v>134</v>
      </c>
    </row>
    <row r="89" spans="2:2" ht="12.75" customHeight="1" x14ac:dyDescent="0.15">
      <c r="B89" s="46" t="s">
        <v>135</v>
      </c>
    </row>
    <row r="90" spans="2:2" ht="12.75" customHeight="1" x14ac:dyDescent="0.15">
      <c r="B90" s="46" t="s">
        <v>136</v>
      </c>
    </row>
    <row r="91" spans="2:2" ht="12.75" customHeight="1" x14ac:dyDescent="0.15">
      <c r="B91" s="46" t="s">
        <v>137</v>
      </c>
    </row>
    <row r="92" spans="2:2" ht="12.75" customHeight="1" x14ac:dyDescent="0.15">
      <c r="B92" s="46" t="s">
        <v>138</v>
      </c>
    </row>
    <row r="93" spans="2:2" ht="12.75" customHeight="1" x14ac:dyDescent="0.15">
      <c r="B93" s="46" t="s">
        <v>139</v>
      </c>
    </row>
    <row r="94" spans="2:2" ht="12.75" customHeight="1" x14ac:dyDescent="0.15">
      <c r="B94" s="46" t="s">
        <v>140</v>
      </c>
    </row>
    <row r="95" spans="2:2" ht="12.75" customHeight="1" x14ac:dyDescent="0.15">
      <c r="B95" s="46" t="s">
        <v>141</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455"/>
    </row>
    <row r="230" spans="1:1" x14ac:dyDescent="0.15">
      <c r="A230" s="455"/>
    </row>
    <row r="279" spans="1:1" x14ac:dyDescent="0.15">
      <c r="A279" s="455"/>
    </row>
    <row r="306" spans="1:1" x14ac:dyDescent="0.15">
      <c r="A306" s="59"/>
    </row>
    <row r="356" spans="1:1" x14ac:dyDescent="0.15">
      <c r="A356" s="455"/>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455"/>
    </row>
    <row r="598" spans="1:1" x14ac:dyDescent="0.15">
      <c r="A598" s="455"/>
    </row>
    <row r="642" spans="1:1" x14ac:dyDescent="0.15">
      <c r="A642" s="455"/>
    </row>
    <row r="678" spans="1:1" x14ac:dyDescent="0.15">
      <c r="A678" s="59"/>
    </row>
    <row r="717" spans="1:1" x14ac:dyDescent="0.15">
      <c r="A717" s="455"/>
    </row>
    <row r="746" spans="1:1" x14ac:dyDescent="0.15">
      <c r="A746" s="455"/>
    </row>
    <row r="785" spans="1:1" x14ac:dyDescent="0.15">
      <c r="A785" s="455"/>
    </row>
    <row r="824" spans="1:1" x14ac:dyDescent="0.15">
      <c r="A824" s="455"/>
    </row>
    <row r="852" spans="1:1" x14ac:dyDescent="0.15">
      <c r="A852" s="455"/>
    </row>
    <row r="892" spans="1:1" x14ac:dyDescent="0.15">
      <c r="A892" s="455"/>
    </row>
    <row r="932" spans="1:1" x14ac:dyDescent="0.15">
      <c r="A932" s="455"/>
    </row>
    <row r="961" spans="1:1" x14ac:dyDescent="0.15">
      <c r="A961" s="455"/>
    </row>
  </sheetData>
  <mergeCells count="247">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F7:AG7"/>
    <mergeCell ref="AI7:AJ7"/>
    <mergeCell ref="AA7:AB7"/>
    <mergeCell ref="AC7:AD7"/>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ageMargins left="0.7" right="0.7" top="0.75" bottom="0.75" header="0.3" footer="0.3"/>
  <pageSetup paperSize="9" scale="72"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20"/>
  <sheetViews>
    <sheetView view="pageBreakPreview" zoomScale="85" zoomScaleNormal="70" zoomScaleSheetLayoutView="85" workbookViewId="0">
      <selection activeCell="A2" sqref="A2"/>
    </sheetView>
  </sheetViews>
  <sheetFormatPr defaultColWidth="9" defaultRowHeight="13.5" x14ac:dyDescent="0.15"/>
  <cols>
    <col min="1" max="2" width="4.25" style="136" customWidth="1"/>
    <col min="3" max="3" width="25" style="92" customWidth="1"/>
    <col min="4" max="4" width="4.875" style="92" customWidth="1"/>
    <col min="5" max="5" width="41.625" style="92" customWidth="1"/>
    <col min="6" max="6" width="4.875" style="92" customWidth="1"/>
    <col min="7" max="7" width="19.625" style="92" customWidth="1"/>
    <col min="8" max="8" width="33.875" style="92" customWidth="1"/>
    <col min="9" max="14" width="4.875" style="92" customWidth="1"/>
    <col min="15" max="15" width="5.875" style="92" customWidth="1"/>
    <col min="16" max="18" width="4.875" style="92" customWidth="1"/>
    <col min="19" max="19" width="5.625" style="92" customWidth="1"/>
    <col min="20" max="23" width="4.875" style="92" customWidth="1"/>
    <col min="24" max="24" width="5" style="92" customWidth="1"/>
    <col min="25" max="32" width="4.875" style="92" customWidth="1"/>
    <col min="33" max="16384" width="9" style="92"/>
  </cols>
  <sheetData>
    <row r="2" spans="1:32" ht="20.25" customHeight="1" x14ac:dyDescent="0.15">
      <c r="A2" s="134" t="s">
        <v>624</v>
      </c>
      <c r="B2" s="135"/>
    </row>
    <row r="3" spans="1:32" ht="20.25" customHeight="1" x14ac:dyDescent="0.15">
      <c r="A3" s="671" t="s">
        <v>590</v>
      </c>
      <c r="B3" s="672"/>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row>
    <row r="4" spans="1:32" ht="20.25" customHeight="1" x14ac:dyDescent="0.15"/>
    <row r="5" spans="1:32" ht="30" customHeight="1" x14ac:dyDescent="0.15">
      <c r="S5" s="673" t="s">
        <v>0</v>
      </c>
      <c r="T5" s="674"/>
      <c r="U5" s="674"/>
      <c r="V5" s="675"/>
      <c r="W5" s="673"/>
      <c r="X5" s="674"/>
      <c r="Y5" s="674"/>
      <c r="Z5" s="674"/>
      <c r="AA5" s="674"/>
      <c r="AB5" s="674"/>
      <c r="AC5" s="674"/>
      <c r="AD5" s="674"/>
      <c r="AE5" s="674"/>
      <c r="AF5" s="675"/>
    </row>
    <row r="6" spans="1:32" ht="20.25" customHeight="1" x14ac:dyDescent="0.15"/>
    <row r="7" spans="1:32" ht="17.25" customHeight="1" x14ac:dyDescent="0.15">
      <c r="A7" s="673" t="s">
        <v>1</v>
      </c>
      <c r="B7" s="674"/>
      <c r="C7" s="675"/>
      <c r="D7" s="673" t="s">
        <v>2</v>
      </c>
      <c r="E7" s="675"/>
      <c r="F7" s="673" t="s">
        <v>3</v>
      </c>
      <c r="G7" s="675"/>
      <c r="H7" s="673" t="s">
        <v>4</v>
      </c>
      <c r="I7" s="674"/>
      <c r="J7" s="674"/>
      <c r="K7" s="674"/>
      <c r="L7" s="674"/>
      <c r="M7" s="674"/>
      <c r="N7" s="674"/>
      <c r="O7" s="674"/>
      <c r="P7" s="674"/>
      <c r="Q7" s="674"/>
      <c r="R7" s="674"/>
      <c r="S7" s="674"/>
      <c r="T7" s="674"/>
      <c r="U7" s="674"/>
      <c r="V7" s="674"/>
      <c r="W7" s="674"/>
      <c r="X7" s="675"/>
      <c r="Y7" s="673" t="s">
        <v>5</v>
      </c>
      <c r="Z7" s="674"/>
      <c r="AA7" s="674"/>
      <c r="AB7" s="675"/>
      <c r="AC7" s="673" t="s">
        <v>6</v>
      </c>
      <c r="AD7" s="674"/>
      <c r="AE7" s="674"/>
      <c r="AF7" s="675"/>
    </row>
    <row r="8" spans="1:32" ht="18.75" customHeight="1" x14ac:dyDescent="0.15">
      <c r="A8" s="676" t="s">
        <v>7</v>
      </c>
      <c r="B8" s="677"/>
      <c r="C8" s="678"/>
      <c r="D8" s="676"/>
      <c r="E8" s="678"/>
      <c r="F8" s="676"/>
      <c r="G8" s="678"/>
      <c r="H8" s="682" t="s">
        <v>8</v>
      </c>
      <c r="I8" s="417" t="s">
        <v>9</v>
      </c>
      <c r="J8" s="94" t="s">
        <v>10</v>
      </c>
      <c r="K8" s="95"/>
      <c r="L8" s="95"/>
      <c r="M8" s="417" t="s">
        <v>9</v>
      </c>
      <c r="N8" s="94" t="s">
        <v>11</v>
      </c>
      <c r="O8" s="95"/>
      <c r="P8" s="95"/>
      <c r="Q8" s="417" t="s">
        <v>9</v>
      </c>
      <c r="R8" s="94" t="s">
        <v>12</v>
      </c>
      <c r="S8" s="95"/>
      <c r="T8" s="95"/>
      <c r="U8" s="417" t="s">
        <v>9</v>
      </c>
      <c r="V8" s="94" t="s">
        <v>13</v>
      </c>
      <c r="W8" s="95"/>
      <c r="X8" s="96"/>
      <c r="Y8" s="665"/>
      <c r="Z8" s="666"/>
      <c r="AA8" s="666"/>
      <c r="AB8" s="667"/>
      <c r="AC8" s="665"/>
      <c r="AD8" s="666"/>
      <c r="AE8" s="666"/>
      <c r="AF8" s="667"/>
    </row>
    <row r="9" spans="1:32" ht="18.75" customHeight="1" x14ac:dyDescent="0.15">
      <c r="A9" s="679"/>
      <c r="B9" s="680"/>
      <c r="C9" s="681"/>
      <c r="D9" s="679"/>
      <c r="E9" s="681"/>
      <c r="F9" s="679"/>
      <c r="G9" s="681"/>
      <c r="H9" s="683"/>
      <c r="I9" s="422" t="s">
        <v>9</v>
      </c>
      <c r="J9" s="423" t="s">
        <v>14</v>
      </c>
      <c r="K9" s="424"/>
      <c r="L9" s="424"/>
      <c r="M9" s="425" t="s">
        <v>9</v>
      </c>
      <c r="N9" s="423" t="s">
        <v>15</v>
      </c>
      <c r="O9" s="424"/>
      <c r="P9" s="424"/>
      <c r="Q9" s="425" t="s">
        <v>9</v>
      </c>
      <c r="R9" s="423" t="s">
        <v>16</v>
      </c>
      <c r="S9" s="424"/>
      <c r="T9" s="424"/>
      <c r="U9" s="425" t="s">
        <v>9</v>
      </c>
      <c r="V9" s="423" t="s">
        <v>17</v>
      </c>
      <c r="W9" s="424"/>
      <c r="X9" s="111"/>
      <c r="Y9" s="668"/>
      <c r="Z9" s="669"/>
      <c r="AA9" s="669"/>
      <c r="AB9" s="670"/>
      <c r="AC9" s="668"/>
      <c r="AD9" s="669"/>
      <c r="AE9" s="669"/>
      <c r="AF9" s="670"/>
    </row>
    <row r="10" spans="1:32" s="1" customFormat="1" ht="18.75" customHeight="1" x14ac:dyDescent="0.15">
      <c r="A10" s="426"/>
      <c r="B10" s="419"/>
      <c r="C10" s="427"/>
      <c r="D10" s="428"/>
      <c r="E10" s="96"/>
      <c r="F10" s="429"/>
      <c r="G10" s="430"/>
      <c r="H10" s="654" t="s">
        <v>588</v>
      </c>
      <c r="I10" s="656" t="s">
        <v>9</v>
      </c>
      <c r="J10" s="658" t="s">
        <v>19</v>
      </c>
      <c r="K10" s="658"/>
      <c r="L10" s="660" t="s">
        <v>9</v>
      </c>
      <c r="M10" s="658" t="s">
        <v>23</v>
      </c>
      <c r="N10" s="658"/>
      <c r="O10" s="658"/>
      <c r="P10" s="432"/>
      <c r="Q10" s="432"/>
      <c r="R10" s="432"/>
      <c r="S10" s="432"/>
      <c r="T10" s="432"/>
      <c r="U10" s="432"/>
      <c r="V10" s="432"/>
      <c r="W10" s="432"/>
      <c r="X10" s="433"/>
      <c r="Y10" s="431" t="s">
        <v>9</v>
      </c>
      <c r="Z10" s="94" t="s">
        <v>589</v>
      </c>
      <c r="AA10" s="94"/>
      <c r="AB10" s="434"/>
      <c r="AC10" s="662"/>
      <c r="AD10" s="663"/>
      <c r="AE10" s="663"/>
      <c r="AF10" s="664"/>
    </row>
    <row r="11" spans="1:32" s="1" customFormat="1" ht="18.75" customHeight="1" x14ac:dyDescent="0.15">
      <c r="A11" s="99"/>
      <c r="B11" s="418"/>
      <c r="C11" s="100"/>
      <c r="D11" s="101"/>
      <c r="E11" s="98"/>
      <c r="F11" s="115"/>
      <c r="G11" s="102"/>
      <c r="H11" s="655"/>
      <c r="I11" s="657"/>
      <c r="J11" s="659"/>
      <c r="K11" s="659"/>
      <c r="L11" s="661"/>
      <c r="M11" s="659"/>
      <c r="N11" s="659"/>
      <c r="O11" s="659"/>
      <c r="P11" s="130"/>
      <c r="Q11" s="130"/>
      <c r="R11" s="130"/>
      <c r="S11" s="130"/>
      <c r="T11" s="130"/>
      <c r="U11" s="130"/>
      <c r="V11" s="130"/>
      <c r="W11" s="130"/>
      <c r="X11" s="131"/>
      <c r="Y11" s="118" t="s">
        <v>9</v>
      </c>
      <c r="Z11" s="97" t="s">
        <v>18</v>
      </c>
      <c r="AA11" s="97"/>
      <c r="AB11" s="104"/>
      <c r="AC11" s="662"/>
      <c r="AD11" s="663"/>
      <c r="AE11" s="663"/>
      <c r="AF11" s="664"/>
    </row>
    <row r="12" spans="1:32" s="1" customFormat="1" ht="18.75" customHeight="1" x14ac:dyDescent="0.15">
      <c r="A12" s="99"/>
      <c r="B12" s="418"/>
      <c r="C12" s="100"/>
      <c r="D12" s="101"/>
      <c r="E12" s="98"/>
      <c r="F12" s="115"/>
      <c r="G12" s="131"/>
      <c r="H12" s="114" t="s">
        <v>30</v>
      </c>
      <c r="I12" s="435" t="s">
        <v>9</v>
      </c>
      <c r="J12" s="106" t="s">
        <v>19</v>
      </c>
      <c r="K12" s="120"/>
      <c r="L12" s="121" t="s">
        <v>9</v>
      </c>
      <c r="M12" s="106" t="s">
        <v>23</v>
      </c>
      <c r="N12" s="120"/>
      <c r="O12" s="120"/>
      <c r="P12" s="120"/>
      <c r="Q12" s="120"/>
      <c r="R12" s="120"/>
      <c r="S12" s="120"/>
      <c r="T12" s="120"/>
      <c r="U12" s="120"/>
      <c r="V12" s="120"/>
      <c r="W12" s="120"/>
      <c r="X12" s="122"/>
      <c r="Y12" s="103"/>
      <c r="Z12" s="97"/>
      <c r="AA12" s="103"/>
      <c r="AB12" s="104"/>
      <c r="AC12" s="662"/>
      <c r="AD12" s="663"/>
      <c r="AE12" s="663"/>
      <c r="AF12" s="664"/>
    </row>
    <row r="13" spans="1:32" s="1" customFormat="1" ht="18.75" customHeight="1" x14ac:dyDescent="0.15">
      <c r="A13" s="118" t="s">
        <v>9</v>
      </c>
      <c r="B13" s="418">
        <v>43</v>
      </c>
      <c r="C13" s="100" t="s">
        <v>32</v>
      </c>
      <c r="D13" s="101"/>
      <c r="E13" s="98"/>
      <c r="F13" s="115"/>
      <c r="G13" s="131"/>
      <c r="H13" s="645" t="s">
        <v>27</v>
      </c>
      <c r="I13" s="650" t="s">
        <v>9</v>
      </c>
      <c r="J13" s="652" t="s">
        <v>24</v>
      </c>
      <c r="K13" s="652"/>
      <c r="L13" s="652"/>
      <c r="M13" s="650" t="s">
        <v>9</v>
      </c>
      <c r="N13" s="652" t="s">
        <v>25</v>
      </c>
      <c r="O13" s="652"/>
      <c r="P13" s="652"/>
      <c r="Q13" s="126"/>
      <c r="R13" s="126"/>
      <c r="S13" s="126"/>
      <c r="T13" s="126"/>
      <c r="U13" s="126"/>
      <c r="V13" s="126"/>
      <c r="W13" s="126"/>
      <c r="X13" s="127"/>
      <c r="Y13" s="103"/>
      <c r="Z13" s="97"/>
      <c r="AA13" s="103"/>
      <c r="AB13" s="104"/>
      <c r="AC13" s="662"/>
      <c r="AD13" s="663"/>
      <c r="AE13" s="663"/>
      <c r="AF13" s="664"/>
    </row>
    <row r="14" spans="1:32" s="1" customFormat="1" ht="18.75" customHeight="1" x14ac:dyDescent="0.15">
      <c r="A14" s="99"/>
      <c r="B14" s="418"/>
      <c r="C14" s="100"/>
      <c r="D14" s="101"/>
      <c r="E14" s="98"/>
      <c r="F14" s="115"/>
      <c r="G14" s="131"/>
      <c r="H14" s="646"/>
      <c r="I14" s="651"/>
      <c r="J14" s="653"/>
      <c r="K14" s="653"/>
      <c r="L14" s="653"/>
      <c r="M14" s="651"/>
      <c r="N14" s="653"/>
      <c r="O14" s="653"/>
      <c r="P14" s="653"/>
      <c r="Q14" s="123"/>
      <c r="R14" s="123"/>
      <c r="S14" s="123"/>
      <c r="T14" s="123"/>
      <c r="U14" s="123"/>
      <c r="V14" s="123"/>
      <c r="W14" s="123"/>
      <c r="X14" s="124"/>
      <c r="Y14" s="436"/>
      <c r="Z14" s="103"/>
      <c r="AA14" s="103"/>
      <c r="AB14" s="104"/>
      <c r="AC14" s="662"/>
      <c r="AD14" s="663"/>
      <c r="AE14" s="663"/>
      <c r="AF14" s="664"/>
    </row>
    <row r="15" spans="1:32" s="1" customFormat="1" ht="18.75" customHeight="1" x14ac:dyDescent="0.15">
      <c r="A15" s="118"/>
      <c r="B15" s="418"/>
      <c r="C15" s="100"/>
      <c r="D15" s="101"/>
      <c r="E15" s="98"/>
      <c r="F15" s="115"/>
      <c r="G15" s="131"/>
      <c r="H15" s="645" t="s">
        <v>28</v>
      </c>
      <c r="I15" s="647" t="s">
        <v>9</v>
      </c>
      <c r="J15" s="648" t="s">
        <v>24</v>
      </c>
      <c r="K15" s="648"/>
      <c r="L15" s="648"/>
      <c r="M15" s="649" t="s">
        <v>9</v>
      </c>
      <c r="N15" s="648" t="s">
        <v>33</v>
      </c>
      <c r="O15" s="648"/>
      <c r="P15" s="648"/>
      <c r="Q15" s="126"/>
      <c r="R15" s="126"/>
      <c r="S15" s="126"/>
      <c r="T15" s="126"/>
      <c r="U15" s="126"/>
      <c r="V15" s="126"/>
      <c r="W15" s="126"/>
      <c r="X15" s="127"/>
      <c r="Y15" s="436"/>
      <c r="Z15" s="103"/>
      <c r="AA15" s="103"/>
      <c r="AB15" s="104"/>
      <c r="AC15" s="662"/>
      <c r="AD15" s="663"/>
      <c r="AE15" s="663"/>
      <c r="AF15" s="664"/>
    </row>
    <row r="16" spans="1:32" s="1" customFormat="1" ht="18.75" customHeight="1" x14ac:dyDescent="0.15">
      <c r="A16" s="99"/>
      <c r="B16" s="418"/>
      <c r="C16" s="100"/>
      <c r="D16" s="101"/>
      <c r="E16" s="98"/>
      <c r="F16" s="115"/>
      <c r="G16" s="131"/>
      <c r="H16" s="646"/>
      <c r="I16" s="647"/>
      <c r="J16" s="648"/>
      <c r="K16" s="648"/>
      <c r="L16" s="648"/>
      <c r="M16" s="649"/>
      <c r="N16" s="648"/>
      <c r="O16" s="648"/>
      <c r="P16" s="648"/>
      <c r="Q16" s="123"/>
      <c r="R16" s="123"/>
      <c r="S16" s="123"/>
      <c r="T16" s="123"/>
      <c r="U16" s="123"/>
      <c r="V16" s="123"/>
      <c r="W16" s="123"/>
      <c r="X16" s="124"/>
      <c r="Y16" s="436"/>
      <c r="Z16" s="103"/>
      <c r="AA16" s="103"/>
      <c r="AB16" s="104"/>
      <c r="AC16" s="662"/>
      <c r="AD16" s="663"/>
      <c r="AE16" s="663"/>
      <c r="AF16" s="664"/>
    </row>
    <row r="17" spans="1:32" s="1" customFormat="1" ht="18.75" customHeight="1" x14ac:dyDescent="0.15">
      <c r="A17" s="99"/>
      <c r="B17" s="418"/>
      <c r="C17" s="100"/>
      <c r="D17" s="101"/>
      <c r="E17" s="98"/>
      <c r="F17" s="115"/>
      <c r="G17" s="131"/>
      <c r="H17" s="114" t="s">
        <v>34</v>
      </c>
      <c r="I17" s="435" t="s">
        <v>9</v>
      </c>
      <c r="J17" s="106" t="s">
        <v>19</v>
      </c>
      <c r="K17" s="120"/>
      <c r="L17" s="121" t="s">
        <v>9</v>
      </c>
      <c r="M17" s="106" t="s">
        <v>23</v>
      </c>
      <c r="N17" s="120"/>
      <c r="O17" s="120"/>
      <c r="P17" s="120"/>
      <c r="Q17" s="120"/>
      <c r="R17" s="120"/>
      <c r="S17" s="120"/>
      <c r="T17" s="120"/>
      <c r="U17" s="120"/>
      <c r="V17" s="120"/>
      <c r="W17" s="120"/>
      <c r="X17" s="122"/>
      <c r="Y17" s="436"/>
      <c r="Z17" s="103"/>
      <c r="AA17" s="103"/>
      <c r="AB17" s="104"/>
      <c r="AC17" s="662"/>
      <c r="AD17" s="663"/>
      <c r="AE17" s="663"/>
      <c r="AF17" s="664"/>
    </row>
    <row r="18" spans="1:32" s="1" customFormat="1" ht="18.75" customHeight="1" x14ac:dyDescent="0.15">
      <c r="A18" s="99"/>
      <c r="B18" s="418"/>
      <c r="C18" s="100"/>
      <c r="D18" s="101"/>
      <c r="E18" s="98"/>
      <c r="F18" s="115"/>
      <c r="G18" s="131"/>
      <c r="H18" s="114" t="s">
        <v>35</v>
      </c>
      <c r="I18" s="435" t="s">
        <v>9</v>
      </c>
      <c r="J18" s="106" t="s">
        <v>19</v>
      </c>
      <c r="K18" s="106"/>
      <c r="L18" s="121" t="s">
        <v>9</v>
      </c>
      <c r="M18" s="106" t="s">
        <v>20</v>
      </c>
      <c r="N18" s="106"/>
      <c r="O18" s="121" t="s">
        <v>9</v>
      </c>
      <c r="P18" s="106" t="s">
        <v>21</v>
      </c>
      <c r="Q18" s="416"/>
      <c r="R18" s="121" t="s">
        <v>9</v>
      </c>
      <c r="S18" s="106" t="s">
        <v>22</v>
      </c>
      <c r="T18" s="120"/>
      <c r="U18" s="121" t="s">
        <v>9</v>
      </c>
      <c r="V18" s="106" t="s">
        <v>36</v>
      </c>
      <c r="W18" s="120"/>
      <c r="X18" s="122"/>
      <c r="Y18" s="436"/>
      <c r="Z18" s="103"/>
      <c r="AA18" s="103"/>
      <c r="AB18" s="104"/>
      <c r="AC18" s="662"/>
      <c r="AD18" s="663"/>
      <c r="AE18" s="663"/>
      <c r="AF18" s="664"/>
    </row>
    <row r="19" spans="1:32" s="1" customFormat="1" ht="18.75" customHeight="1" x14ac:dyDescent="0.15">
      <c r="A19" s="99"/>
      <c r="B19" s="418"/>
      <c r="C19" s="100"/>
      <c r="D19" s="101"/>
      <c r="E19" s="98"/>
      <c r="F19" s="115"/>
      <c r="G19" s="131"/>
      <c r="H19" s="105" t="s">
        <v>37</v>
      </c>
      <c r="I19" s="435" t="s">
        <v>9</v>
      </c>
      <c r="J19" s="106" t="s">
        <v>19</v>
      </c>
      <c r="K19" s="120"/>
      <c r="L19" s="121" t="s">
        <v>9</v>
      </c>
      <c r="M19" s="106" t="s">
        <v>23</v>
      </c>
      <c r="N19" s="120"/>
      <c r="O19" s="120"/>
      <c r="P19" s="120"/>
      <c r="Q19" s="120"/>
      <c r="R19" s="120"/>
      <c r="S19" s="120"/>
      <c r="T19" s="120"/>
      <c r="U19" s="120"/>
      <c r="V19" s="120"/>
      <c r="W19" s="120"/>
      <c r="X19" s="122"/>
      <c r="Y19" s="436"/>
      <c r="Z19" s="103"/>
      <c r="AA19" s="103"/>
      <c r="AB19" s="104"/>
      <c r="AC19" s="662"/>
      <c r="AD19" s="663"/>
      <c r="AE19" s="663"/>
      <c r="AF19" s="664"/>
    </row>
    <row r="20" spans="1:32" s="1" customFormat="1" ht="18.75" customHeight="1" x14ac:dyDescent="0.15">
      <c r="A20" s="107"/>
      <c r="B20" s="108"/>
      <c r="C20" s="109"/>
      <c r="D20" s="110"/>
      <c r="E20" s="111"/>
      <c r="F20" s="116"/>
      <c r="G20" s="129"/>
      <c r="H20" s="112" t="s">
        <v>38</v>
      </c>
      <c r="I20" s="437" t="s">
        <v>9</v>
      </c>
      <c r="J20" s="113" t="s">
        <v>19</v>
      </c>
      <c r="K20" s="132"/>
      <c r="L20" s="125" t="s">
        <v>9</v>
      </c>
      <c r="M20" s="113" t="s">
        <v>23</v>
      </c>
      <c r="N20" s="132"/>
      <c r="O20" s="132"/>
      <c r="P20" s="132"/>
      <c r="Q20" s="132"/>
      <c r="R20" s="132"/>
      <c r="S20" s="132"/>
      <c r="T20" s="132"/>
      <c r="U20" s="132"/>
      <c r="V20" s="132"/>
      <c r="W20" s="132"/>
      <c r="X20" s="133"/>
      <c r="Y20" s="438"/>
      <c r="Z20" s="439"/>
      <c r="AA20" s="439"/>
      <c r="AB20" s="440"/>
      <c r="AC20" s="662"/>
      <c r="AD20" s="663"/>
      <c r="AE20" s="663"/>
      <c r="AF20" s="664"/>
    </row>
  </sheetData>
  <mergeCells count="31">
    <mergeCell ref="AC10:AF20"/>
    <mergeCell ref="AC8:AF9"/>
    <mergeCell ref="A3:AF3"/>
    <mergeCell ref="S5:V5"/>
    <mergeCell ref="A7:C7"/>
    <mergeCell ref="D7:E7"/>
    <mergeCell ref="F7:G7"/>
    <mergeCell ref="H7:X7"/>
    <mergeCell ref="Y7:AB7"/>
    <mergeCell ref="AC7:AF7"/>
    <mergeCell ref="A8:C9"/>
    <mergeCell ref="D8:E9"/>
    <mergeCell ref="F8:G9"/>
    <mergeCell ref="H8:H9"/>
    <mergeCell ref="Y8:AB9"/>
    <mergeCell ref="W5:AF5"/>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s>
  <phoneticPr fontId="2"/>
  <dataValidations count="1">
    <dataValidation type="list" allowBlank="1" showInputMessage="1" showErrorMessage="1" sqref="Q8:Q9 U8:U9 M8:M9 L17:L20 I8:I9 M13:M16 O18 R18 U18 A15 A13 L12" xr:uid="{00000000-0002-0000-0100-000000000000}">
      <formula1>"□,■"</formula1>
    </dataValidation>
  </dataValidations>
  <pageMargins left="0.7" right="0.7" top="0.75" bottom="0.75" header="0.3" footer="0.3"/>
  <pageSetup paperSize="9" scale="5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969"/>
  <sheetViews>
    <sheetView view="pageBreakPreview" zoomScale="70" zoomScaleNormal="100" zoomScaleSheetLayoutView="70" workbookViewId="0">
      <selection activeCell="B1" sqref="B1"/>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139"/>
      <c r="B1" s="141" t="s">
        <v>39</v>
      </c>
      <c r="C1" s="139"/>
      <c r="D1" s="139"/>
      <c r="E1" s="139"/>
      <c r="F1" s="139"/>
      <c r="G1" s="139"/>
      <c r="H1" s="139"/>
      <c r="I1" s="139"/>
      <c r="J1" s="139"/>
      <c r="K1" s="139"/>
      <c r="L1" s="92"/>
      <c r="M1" s="92"/>
      <c r="N1" s="92"/>
      <c r="O1" s="92"/>
      <c r="P1" s="92"/>
      <c r="Q1" s="92"/>
    </row>
    <row r="2" spans="1:17" ht="20.25" customHeight="1" x14ac:dyDescent="0.15">
      <c r="A2" s="136"/>
      <c r="B2" s="92"/>
      <c r="C2" s="92"/>
      <c r="D2" s="92"/>
      <c r="E2" s="92"/>
      <c r="F2" s="92"/>
      <c r="G2" s="92"/>
      <c r="H2" s="92"/>
      <c r="I2" s="92"/>
      <c r="J2" s="92"/>
      <c r="K2" s="92"/>
      <c r="L2" s="92"/>
      <c r="M2" s="92"/>
      <c r="N2" s="92"/>
      <c r="O2" s="92"/>
      <c r="P2" s="92"/>
      <c r="Q2" s="92"/>
    </row>
    <row r="3" spans="1:17" ht="20.25" customHeight="1" x14ac:dyDescent="0.15">
      <c r="A3" s="137"/>
      <c r="B3" s="97" t="s">
        <v>40</v>
      </c>
      <c r="C3" s="138"/>
      <c r="D3" s="138"/>
      <c r="E3" s="138"/>
      <c r="F3" s="138"/>
      <c r="G3" s="138"/>
      <c r="H3" s="138"/>
      <c r="I3" s="138"/>
      <c r="J3" s="138"/>
      <c r="K3" s="138"/>
      <c r="L3" s="92"/>
      <c r="M3" s="92"/>
      <c r="N3" s="92"/>
      <c r="O3" s="92"/>
      <c r="P3" s="92"/>
      <c r="Q3" s="92"/>
    </row>
    <row r="4" spans="1:17" ht="20.25" customHeight="1" x14ac:dyDescent="0.15">
      <c r="A4" s="137"/>
      <c r="B4" s="97" t="s">
        <v>41</v>
      </c>
      <c r="C4" s="138"/>
      <c r="D4" s="138"/>
      <c r="E4" s="138"/>
      <c r="F4" s="138"/>
      <c r="G4" s="138"/>
      <c r="H4" s="138"/>
      <c r="I4" s="138"/>
      <c r="J4" s="138"/>
      <c r="K4" s="138"/>
      <c r="L4" s="92"/>
      <c r="M4" s="92"/>
      <c r="N4" s="92"/>
      <c r="O4" s="92"/>
      <c r="P4" s="92"/>
      <c r="Q4" s="92"/>
    </row>
    <row r="5" spans="1:17" ht="20.25" customHeight="1" x14ac:dyDescent="0.15">
      <c r="A5" s="137"/>
      <c r="B5" s="97" t="s">
        <v>202</v>
      </c>
      <c r="C5" s="138"/>
      <c r="D5" s="138"/>
      <c r="E5" s="138"/>
      <c r="F5" s="138"/>
      <c r="G5" s="138"/>
      <c r="H5" s="138"/>
      <c r="I5" s="138"/>
      <c r="J5" s="138"/>
      <c r="K5" s="138"/>
      <c r="L5" s="92"/>
      <c r="M5" s="92"/>
      <c r="N5" s="92"/>
      <c r="O5" s="92"/>
      <c r="P5" s="92"/>
      <c r="Q5" s="92"/>
    </row>
    <row r="6" spans="1:17" ht="20.25" customHeight="1" x14ac:dyDescent="0.15">
      <c r="A6" s="137"/>
      <c r="B6" s="97" t="s">
        <v>221</v>
      </c>
      <c r="C6" s="138"/>
      <c r="D6" s="138"/>
      <c r="E6" s="138"/>
      <c r="F6" s="138"/>
      <c r="G6" s="138"/>
      <c r="H6" s="138"/>
      <c r="I6" s="138"/>
      <c r="J6" s="138"/>
      <c r="K6" s="138"/>
      <c r="L6" s="92"/>
      <c r="M6" s="92"/>
      <c r="N6" s="92"/>
      <c r="O6" s="92"/>
      <c r="P6" s="92"/>
      <c r="Q6" s="92"/>
    </row>
    <row r="7" spans="1:17" ht="20.25" customHeight="1" x14ac:dyDescent="0.15">
      <c r="A7" s="137"/>
      <c r="B7" s="97" t="s">
        <v>222</v>
      </c>
      <c r="C7" s="138"/>
      <c r="D7" s="138"/>
      <c r="E7" s="138"/>
      <c r="F7" s="138"/>
      <c r="G7" s="138"/>
      <c r="H7" s="138"/>
      <c r="I7" s="138"/>
      <c r="J7" s="138"/>
      <c r="K7" s="138"/>
      <c r="L7" s="92"/>
      <c r="M7" s="92"/>
      <c r="N7" s="92"/>
      <c r="O7" s="92"/>
      <c r="P7" s="92"/>
      <c r="Q7" s="92"/>
    </row>
    <row r="8" spans="1:17" ht="20.25" customHeight="1" x14ac:dyDescent="0.15">
      <c r="A8" s="137"/>
      <c r="B8" s="97" t="s">
        <v>223</v>
      </c>
      <c r="C8" s="138"/>
      <c r="D8" s="138"/>
      <c r="E8" s="138"/>
      <c r="F8" s="138"/>
      <c r="G8" s="138"/>
      <c r="H8" s="138"/>
      <c r="I8" s="138"/>
      <c r="J8" s="138"/>
      <c r="K8" s="138"/>
      <c r="L8" s="92"/>
      <c r="M8" s="92"/>
      <c r="N8" s="92"/>
      <c r="O8" s="92"/>
      <c r="P8" s="92"/>
      <c r="Q8" s="92"/>
    </row>
    <row r="9" spans="1:17" ht="20.25" customHeight="1" x14ac:dyDescent="0.15">
      <c r="A9" s="137"/>
      <c r="B9" s="97" t="s">
        <v>224</v>
      </c>
      <c r="C9" s="97"/>
      <c r="D9" s="97"/>
      <c r="E9" s="97"/>
      <c r="F9" s="97"/>
      <c r="G9" s="97"/>
      <c r="H9" s="97"/>
      <c r="I9" s="97"/>
      <c r="J9" s="97"/>
      <c r="K9" s="138"/>
      <c r="L9" s="92"/>
      <c r="M9" s="92"/>
      <c r="N9" s="92"/>
      <c r="O9" s="92"/>
      <c r="P9" s="92"/>
      <c r="Q9" s="92"/>
    </row>
    <row r="10" spans="1:17" ht="20.25" customHeight="1" x14ac:dyDescent="0.15">
      <c r="A10" s="137"/>
      <c r="B10" s="97" t="s">
        <v>42</v>
      </c>
      <c r="C10" s="138"/>
      <c r="D10" s="138"/>
      <c r="E10" s="138"/>
      <c r="F10" s="138"/>
      <c r="G10" s="138"/>
      <c r="H10" s="138"/>
      <c r="I10" s="138"/>
      <c r="J10" s="138"/>
      <c r="K10" s="138"/>
      <c r="L10" s="92"/>
      <c r="M10" s="92"/>
      <c r="N10" s="92"/>
      <c r="O10" s="92"/>
      <c r="P10" s="92"/>
      <c r="Q10" s="92"/>
    </row>
    <row r="11" spans="1:17" ht="20.25" customHeight="1" x14ac:dyDescent="0.15">
      <c r="A11" s="137"/>
      <c r="B11" s="97" t="s">
        <v>225</v>
      </c>
      <c r="C11" s="138"/>
      <c r="D11" s="138"/>
      <c r="E11" s="138"/>
      <c r="F11" s="138"/>
      <c r="G11" s="138"/>
      <c r="H11" s="138"/>
      <c r="I11" s="138"/>
      <c r="J11" s="138"/>
      <c r="K11" s="138"/>
      <c r="L11" s="92"/>
      <c r="M11" s="92"/>
      <c r="N11" s="92"/>
      <c r="O11" s="92"/>
      <c r="P11" s="92"/>
      <c r="Q11" s="92"/>
    </row>
    <row r="12" spans="1:17" ht="20.25" customHeight="1" x14ac:dyDescent="0.15">
      <c r="A12" s="137"/>
      <c r="B12" s="97" t="s">
        <v>43</v>
      </c>
      <c r="C12" s="138"/>
      <c r="D12" s="138"/>
      <c r="E12" s="138"/>
      <c r="F12" s="138"/>
      <c r="G12" s="138"/>
      <c r="H12" s="138"/>
      <c r="I12" s="138"/>
      <c r="J12" s="138"/>
      <c r="K12" s="138"/>
      <c r="L12" s="92"/>
      <c r="M12" s="92"/>
      <c r="N12" s="92"/>
      <c r="O12" s="92"/>
      <c r="P12" s="92"/>
      <c r="Q12" s="92"/>
    </row>
    <row r="13" spans="1:17" ht="20.25" customHeight="1" x14ac:dyDescent="0.15">
      <c r="A13" s="139"/>
      <c r="B13" s="97" t="s">
        <v>44</v>
      </c>
      <c r="C13" s="139"/>
      <c r="D13" s="139"/>
      <c r="E13" s="139"/>
      <c r="F13" s="139"/>
      <c r="G13" s="139"/>
      <c r="H13" s="139"/>
      <c r="I13" s="139"/>
      <c r="J13" s="139"/>
      <c r="K13" s="139"/>
      <c r="L13" s="92"/>
      <c r="M13" s="92"/>
      <c r="N13" s="92"/>
      <c r="O13" s="92"/>
      <c r="P13" s="92"/>
      <c r="Q13" s="92"/>
    </row>
    <row r="14" spans="1:17" ht="48" customHeight="1" x14ac:dyDescent="0.15">
      <c r="A14" s="139"/>
      <c r="B14" s="684" t="s">
        <v>255</v>
      </c>
      <c r="C14" s="659"/>
      <c r="D14" s="659"/>
      <c r="E14" s="659"/>
      <c r="F14" s="659"/>
      <c r="G14" s="659"/>
      <c r="H14" s="659"/>
      <c r="I14" s="659"/>
      <c r="J14" s="659"/>
      <c r="K14" s="659"/>
      <c r="L14" s="92"/>
      <c r="M14" s="92"/>
      <c r="N14" s="92"/>
      <c r="O14" s="92"/>
      <c r="P14" s="92"/>
      <c r="Q14" s="92"/>
    </row>
    <row r="15" spans="1:17" ht="21" customHeight="1" x14ac:dyDescent="0.15">
      <c r="A15" s="139"/>
      <c r="B15" s="684" t="s">
        <v>220</v>
      </c>
      <c r="C15" s="684"/>
      <c r="D15" s="684"/>
      <c r="E15" s="684"/>
      <c r="F15" s="684"/>
      <c r="G15" s="684"/>
      <c r="H15" s="92"/>
      <c r="I15" s="92"/>
      <c r="J15" s="92"/>
      <c r="K15" s="92"/>
      <c r="L15" s="92"/>
      <c r="M15" s="92"/>
      <c r="N15" s="92"/>
      <c r="O15" s="92"/>
      <c r="P15" s="92"/>
      <c r="Q15" s="92"/>
    </row>
    <row r="16" spans="1:17" ht="20.25" customHeight="1" x14ac:dyDescent="0.15">
      <c r="A16" s="139"/>
      <c r="B16" s="97" t="s">
        <v>226</v>
      </c>
      <c r="C16" s="139"/>
      <c r="D16" s="139"/>
      <c r="E16" s="139"/>
      <c r="F16" s="139"/>
      <c r="G16" s="139"/>
      <c r="H16" s="139"/>
      <c r="I16" s="139"/>
      <c r="J16" s="139"/>
      <c r="K16" s="139"/>
      <c r="L16" s="92"/>
      <c r="M16" s="92"/>
      <c r="N16" s="92"/>
      <c r="O16" s="92"/>
      <c r="P16" s="92"/>
      <c r="Q16" s="92"/>
    </row>
    <row r="17" spans="1:19" ht="20.25" customHeight="1" x14ac:dyDescent="0.15">
      <c r="A17" s="139"/>
      <c r="B17" s="97" t="s">
        <v>227</v>
      </c>
      <c r="C17" s="139"/>
      <c r="D17" s="139"/>
      <c r="E17" s="139"/>
      <c r="F17" s="139"/>
      <c r="G17" s="139"/>
      <c r="H17" s="139"/>
      <c r="I17" s="139"/>
      <c r="J17" s="139"/>
      <c r="K17" s="139"/>
      <c r="L17" s="92"/>
      <c r="M17" s="92"/>
      <c r="N17" s="92"/>
      <c r="O17" s="92"/>
      <c r="P17" s="92"/>
      <c r="Q17" s="92"/>
    </row>
    <row r="18" spans="1:19" ht="20.25" customHeight="1" x14ac:dyDescent="0.15">
      <c r="A18" s="139"/>
      <c r="B18" s="97" t="s">
        <v>45</v>
      </c>
      <c r="C18" s="139"/>
      <c r="D18" s="139"/>
      <c r="E18" s="139"/>
      <c r="F18" s="139"/>
      <c r="G18" s="139"/>
      <c r="H18" s="139"/>
      <c r="I18" s="139"/>
      <c r="J18" s="139"/>
      <c r="K18" s="139"/>
      <c r="L18" s="92"/>
      <c r="M18" s="92"/>
      <c r="N18" s="92"/>
      <c r="O18" s="92"/>
      <c r="P18" s="92"/>
      <c r="Q18" s="92"/>
    </row>
    <row r="19" spans="1:19" ht="20.25" customHeight="1" x14ac:dyDescent="0.15">
      <c r="A19" s="139"/>
      <c r="B19" s="97" t="s">
        <v>46</v>
      </c>
      <c r="C19" s="139"/>
      <c r="D19" s="139"/>
      <c r="E19" s="139"/>
      <c r="F19" s="139"/>
      <c r="G19" s="139"/>
      <c r="H19" s="139"/>
      <c r="I19" s="139"/>
      <c r="J19" s="139"/>
      <c r="K19" s="139"/>
      <c r="L19" s="92"/>
      <c r="M19" s="92"/>
      <c r="N19" s="92"/>
      <c r="O19" s="92"/>
      <c r="P19" s="92"/>
      <c r="Q19" s="92"/>
    </row>
    <row r="20" spans="1:19" ht="20.25" customHeight="1" x14ac:dyDescent="0.15">
      <c r="A20" s="139"/>
      <c r="B20" s="97" t="s">
        <v>47</v>
      </c>
      <c r="C20" s="139"/>
      <c r="D20" s="139"/>
      <c r="E20" s="139"/>
      <c r="F20" s="139"/>
      <c r="G20" s="139"/>
      <c r="H20" s="92"/>
      <c r="I20" s="92"/>
      <c r="J20" s="92"/>
      <c r="K20" s="92"/>
      <c r="L20" s="92"/>
      <c r="M20" s="92"/>
      <c r="N20" s="92"/>
      <c r="O20" s="92"/>
      <c r="P20" s="92"/>
      <c r="Q20" s="92"/>
    </row>
    <row r="21" spans="1:19" ht="20.25" customHeight="1" x14ac:dyDescent="0.15">
      <c r="A21" s="139"/>
      <c r="B21" s="97" t="s">
        <v>48</v>
      </c>
      <c r="C21" s="139"/>
      <c r="D21" s="139"/>
      <c r="E21" s="139"/>
      <c r="F21" s="139"/>
      <c r="G21" s="139"/>
      <c r="H21" s="92"/>
      <c r="I21" s="92"/>
      <c r="J21" s="92"/>
      <c r="K21" s="92"/>
      <c r="L21" s="92"/>
      <c r="M21" s="92"/>
      <c r="N21" s="92"/>
      <c r="O21" s="92"/>
      <c r="P21" s="92"/>
      <c r="Q21" s="92"/>
    </row>
    <row r="22" spans="1:19" ht="20.25" customHeight="1" x14ac:dyDescent="0.15">
      <c r="A22" s="139"/>
      <c r="B22" s="97" t="s">
        <v>228</v>
      </c>
      <c r="C22" s="139"/>
      <c r="D22" s="139"/>
      <c r="E22" s="139"/>
      <c r="F22" s="139"/>
      <c r="G22" s="139"/>
      <c r="H22" s="92"/>
      <c r="I22" s="92"/>
      <c r="J22" s="92"/>
      <c r="K22" s="92"/>
      <c r="L22" s="92"/>
      <c r="M22" s="92"/>
      <c r="N22" s="92"/>
      <c r="O22" s="92"/>
      <c r="P22" s="92"/>
      <c r="Q22" s="92"/>
    </row>
    <row r="23" spans="1:19" ht="20.25" customHeight="1" x14ac:dyDescent="0.15">
      <c r="A23" s="139"/>
      <c r="B23" s="97" t="s">
        <v>229</v>
      </c>
      <c r="C23" s="139"/>
      <c r="D23" s="139"/>
      <c r="E23" s="139"/>
      <c r="F23" s="139"/>
      <c r="G23" s="139"/>
      <c r="H23" s="92"/>
      <c r="I23" s="92"/>
      <c r="J23" s="92"/>
      <c r="K23" s="92"/>
      <c r="L23" s="92"/>
      <c r="M23" s="92"/>
      <c r="N23" s="92"/>
      <c r="O23" s="92"/>
      <c r="P23" s="92"/>
      <c r="Q23" s="92"/>
    </row>
    <row r="24" spans="1:19" ht="20.25" customHeight="1" x14ac:dyDescent="0.15">
      <c r="A24" s="139"/>
      <c r="B24" s="97" t="s">
        <v>230</v>
      </c>
      <c r="C24" s="139"/>
      <c r="D24" s="139"/>
      <c r="E24" s="139"/>
      <c r="F24" s="139"/>
      <c r="G24" s="139"/>
      <c r="H24" s="92"/>
      <c r="I24" s="92"/>
      <c r="J24" s="92"/>
      <c r="K24" s="92"/>
      <c r="L24" s="92"/>
      <c r="M24" s="92"/>
      <c r="N24" s="92"/>
      <c r="O24" s="92"/>
      <c r="P24" s="92"/>
      <c r="Q24" s="92"/>
    </row>
    <row r="25" spans="1:19" ht="20.25" customHeight="1" x14ac:dyDescent="0.15">
      <c r="A25" s="139"/>
      <c r="B25" s="97" t="s">
        <v>231</v>
      </c>
      <c r="C25" s="139"/>
      <c r="D25" s="139"/>
      <c r="E25" s="139"/>
      <c r="F25" s="139"/>
      <c r="G25" s="139"/>
      <c r="H25" s="92"/>
      <c r="I25" s="92"/>
      <c r="J25" s="92"/>
      <c r="K25" s="92"/>
      <c r="L25" s="92"/>
      <c r="M25" s="92"/>
      <c r="N25" s="92"/>
      <c r="O25" s="92"/>
      <c r="P25" s="92"/>
      <c r="Q25" s="92"/>
    </row>
    <row r="26" spans="1:19" ht="20.25" customHeight="1" x14ac:dyDescent="0.15">
      <c r="A26" s="139"/>
      <c r="B26" s="97" t="s">
        <v>232</v>
      </c>
      <c r="C26" s="139"/>
      <c r="D26" s="139"/>
      <c r="E26" s="139"/>
      <c r="F26" s="97"/>
      <c r="G26" s="97"/>
      <c r="H26" s="92"/>
      <c r="I26" s="92"/>
      <c r="J26" s="92"/>
      <c r="K26" s="92"/>
      <c r="L26" s="92"/>
      <c r="M26" s="92"/>
      <c r="N26" s="92"/>
      <c r="O26" s="92"/>
      <c r="P26" s="92"/>
      <c r="Q26" s="92"/>
      <c r="S26" s="441"/>
    </row>
    <row r="27" spans="1:19" ht="20.25" customHeight="1" x14ac:dyDescent="0.15">
      <c r="A27" s="139"/>
      <c r="B27" s="97" t="s">
        <v>49</v>
      </c>
      <c r="C27" s="139"/>
      <c r="D27" s="139"/>
      <c r="E27" s="139"/>
      <c r="F27" s="139"/>
      <c r="G27" s="139"/>
      <c r="H27" s="92"/>
      <c r="I27" s="92"/>
      <c r="J27" s="92"/>
      <c r="K27" s="92"/>
      <c r="L27" s="92"/>
      <c r="M27" s="92"/>
      <c r="N27" s="92"/>
      <c r="O27" s="92"/>
      <c r="P27" s="92"/>
      <c r="Q27" s="92"/>
      <c r="S27" s="441"/>
    </row>
    <row r="28" spans="1:19" ht="20.25" customHeight="1" x14ac:dyDescent="0.15">
      <c r="A28" s="139"/>
      <c r="B28" s="97" t="s">
        <v>233</v>
      </c>
      <c r="C28" s="139"/>
      <c r="D28" s="139"/>
      <c r="E28" s="139"/>
      <c r="F28" s="139"/>
      <c r="G28" s="139"/>
      <c r="H28" s="92"/>
      <c r="I28" s="92"/>
      <c r="J28" s="92"/>
      <c r="K28" s="92"/>
      <c r="L28" s="92"/>
      <c r="M28" s="92"/>
      <c r="N28" s="92"/>
      <c r="O28" s="92"/>
      <c r="P28" s="92"/>
      <c r="Q28" s="92"/>
      <c r="S28" s="441"/>
    </row>
    <row r="29" spans="1:19" s="442" customFormat="1" ht="19.5" customHeight="1" x14ac:dyDescent="0.15">
      <c r="A29" s="128"/>
      <c r="B29" s="97" t="s">
        <v>234</v>
      </c>
      <c r="C29" s="140"/>
      <c r="D29" s="140"/>
      <c r="E29" s="140"/>
      <c r="F29" s="140"/>
      <c r="G29" s="140"/>
      <c r="H29" s="140"/>
      <c r="I29" s="140"/>
      <c r="J29" s="140"/>
      <c r="K29" s="140"/>
      <c r="L29" s="140"/>
      <c r="M29" s="140"/>
      <c r="N29" s="140"/>
      <c r="O29" s="140"/>
      <c r="P29" s="140"/>
      <c r="Q29" s="140"/>
      <c r="S29" s="441"/>
    </row>
    <row r="30" spans="1:19" s="442" customFormat="1" ht="19.5" customHeight="1" x14ac:dyDescent="0.15">
      <c r="A30" s="128"/>
      <c r="B30" s="97" t="s">
        <v>235</v>
      </c>
      <c r="C30" s="140"/>
      <c r="D30" s="140"/>
      <c r="E30" s="140"/>
      <c r="F30" s="140"/>
      <c r="G30" s="140"/>
      <c r="H30" s="140"/>
      <c r="I30" s="140"/>
      <c r="J30" s="140"/>
      <c r="K30" s="140"/>
      <c r="L30" s="140"/>
      <c r="M30" s="140"/>
      <c r="N30" s="140"/>
      <c r="O30" s="140"/>
      <c r="P30" s="140"/>
      <c r="Q30" s="140"/>
    </row>
    <row r="31" spans="1:19" s="442" customFormat="1" ht="19.5" customHeight="1" x14ac:dyDescent="0.15">
      <c r="A31" s="128"/>
      <c r="B31" s="97" t="s">
        <v>236</v>
      </c>
      <c r="C31" s="140"/>
      <c r="D31" s="140"/>
      <c r="E31" s="140"/>
      <c r="F31" s="140"/>
      <c r="G31" s="140"/>
      <c r="H31" s="140"/>
      <c r="I31" s="140"/>
      <c r="J31" s="140"/>
      <c r="K31" s="119"/>
      <c r="L31" s="119"/>
      <c r="M31" s="119"/>
      <c r="N31" s="119"/>
      <c r="O31" s="140"/>
      <c r="P31" s="140"/>
      <c r="Q31" s="140"/>
    </row>
    <row r="32" spans="1:19" s="442" customFormat="1" ht="19.5" customHeight="1" x14ac:dyDescent="0.15">
      <c r="A32" s="128"/>
      <c r="B32" s="659" t="s">
        <v>237</v>
      </c>
      <c r="C32" s="659"/>
      <c r="D32" s="659"/>
      <c r="E32" s="659"/>
      <c r="F32" s="659"/>
      <c r="G32" s="659"/>
      <c r="H32" s="140"/>
      <c r="I32" s="140"/>
      <c r="J32" s="140"/>
      <c r="K32" s="140"/>
      <c r="L32" s="140"/>
      <c r="M32" s="140"/>
      <c r="N32" s="140"/>
      <c r="O32" s="140"/>
      <c r="P32" s="140"/>
      <c r="Q32" s="140"/>
      <c r="S32" s="441"/>
    </row>
    <row r="33" spans="1:19" s="442" customFormat="1" ht="19.5" customHeight="1" x14ac:dyDescent="0.15">
      <c r="A33" s="128"/>
      <c r="B33" s="97" t="s">
        <v>238</v>
      </c>
      <c r="C33" s="140"/>
      <c r="D33" s="140"/>
      <c r="E33" s="140"/>
      <c r="F33" s="140"/>
      <c r="G33" s="140"/>
      <c r="H33" s="140"/>
      <c r="I33" s="140"/>
      <c r="J33" s="140"/>
      <c r="K33" s="140"/>
      <c r="L33" s="140"/>
      <c r="M33" s="140"/>
      <c r="N33" s="140"/>
      <c r="O33" s="140"/>
      <c r="P33" s="140"/>
      <c r="Q33" s="140"/>
      <c r="S33" s="441"/>
    </row>
    <row r="34" spans="1:19" s="442" customFormat="1" ht="41.25" customHeight="1" x14ac:dyDescent="0.15">
      <c r="A34" s="128"/>
      <c r="B34" s="684" t="s">
        <v>239</v>
      </c>
      <c r="C34" s="684"/>
      <c r="D34" s="684"/>
      <c r="E34" s="684"/>
      <c r="F34" s="684"/>
      <c r="G34" s="684"/>
      <c r="H34" s="684"/>
      <c r="I34" s="684"/>
      <c r="J34" s="684"/>
      <c r="K34" s="684"/>
      <c r="L34" s="142"/>
      <c r="M34" s="142"/>
      <c r="N34" s="142"/>
      <c r="O34" s="142"/>
      <c r="P34" s="140"/>
      <c r="Q34" s="140"/>
      <c r="S34" s="441"/>
    </row>
    <row r="35" spans="1:19" s="442" customFormat="1" ht="19.5" customHeight="1" x14ac:dyDescent="0.15">
      <c r="A35" s="128"/>
      <c r="B35" s="97" t="s">
        <v>240</v>
      </c>
      <c r="C35" s="140"/>
      <c r="D35" s="140"/>
      <c r="E35" s="140"/>
      <c r="F35" s="140"/>
      <c r="G35" s="140"/>
      <c r="H35" s="140"/>
      <c r="I35" s="140"/>
      <c r="J35" s="140"/>
      <c r="K35" s="140"/>
      <c r="L35" s="140"/>
      <c r="M35" s="140"/>
      <c r="N35" s="140"/>
      <c r="O35" s="140"/>
      <c r="P35" s="140"/>
      <c r="Q35" s="140"/>
      <c r="S35" s="441"/>
    </row>
    <row r="36" spans="1:19" s="441" customFormat="1" ht="20.25" customHeight="1" x14ac:dyDescent="0.15">
      <c r="A36" s="117"/>
      <c r="B36" s="97" t="s">
        <v>50</v>
      </c>
      <c r="C36" s="119"/>
      <c r="D36" s="119"/>
      <c r="E36" s="119"/>
      <c r="F36" s="119"/>
      <c r="G36" s="119"/>
      <c r="H36" s="119"/>
      <c r="I36" s="119"/>
      <c r="J36" s="119"/>
      <c r="K36" s="119"/>
      <c r="L36" s="119"/>
      <c r="M36" s="119"/>
      <c r="N36" s="119"/>
      <c r="O36" s="119"/>
      <c r="P36" s="119"/>
      <c r="Q36" s="119"/>
    </row>
    <row r="37" spans="1:19" ht="20.25" customHeight="1" x14ac:dyDescent="0.15">
      <c r="A37" s="92"/>
      <c r="B37" s="97" t="s">
        <v>51</v>
      </c>
      <c r="C37" s="139"/>
      <c r="D37" s="139"/>
      <c r="E37" s="139"/>
      <c r="F37" s="139"/>
      <c r="G37" s="139"/>
      <c r="H37" s="92"/>
      <c r="I37" s="92"/>
      <c r="J37" s="92"/>
      <c r="K37" s="92"/>
      <c r="L37" s="92"/>
      <c r="M37" s="92"/>
      <c r="N37" s="92"/>
      <c r="O37" s="92"/>
      <c r="P37" s="92"/>
      <c r="Q37" s="92"/>
      <c r="S37" s="441"/>
    </row>
    <row r="38" spans="1:19" ht="20.25" customHeight="1" x14ac:dyDescent="0.15">
      <c r="A38" s="92"/>
      <c r="B38" s="97" t="s">
        <v>52</v>
      </c>
      <c r="C38" s="139"/>
      <c r="D38" s="139"/>
      <c r="E38" s="139"/>
      <c r="F38" s="139"/>
      <c r="G38" s="139"/>
      <c r="H38" s="92"/>
      <c r="I38" s="92"/>
      <c r="J38" s="92"/>
      <c r="K38" s="92"/>
      <c r="L38" s="92"/>
      <c r="M38" s="92"/>
      <c r="N38" s="92"/>
      <c r="O38" s="92"/>
      <c r="P38" s="92"/>
      <c r="Q38" s="443"/>
      <c r="S38" s="441"/>
    </row>
    <row r="39" spans="1:19" ht="20.25" customHeight="1" x14ac:dyDescent="0.15">
      <c r="A39" s="92"/>
      <c r="B39" s="97" t="s">
        <v>241</v>
      </c>
      <c r="C39" s="139"/>
      <c r="D39" s="139"/>
      <c r="E39" s="139"/>
      <c r="F39" s="139"/>
      <c r="G39" s="139"/>
      <c r="H39" s="92"/>
      <c r="I39" s="92"/>
      <c r="J39" s="92"/>
      <c r="K39" s="92"/>
      <c r="L39" s="92"/>
      <c r="M39" s="92"/>
      <c r="N39" s="92"/>
      <c r="O39" s="92"/>
      <c r="P39" s="92"/>
      <c r="Q39" s="443"/>
    </row>
    <row r="40" spans="1:19" ht="20.25" customHeight="1" x14ac:dyDescent="0.15">
      <c r="A40" s="92"/>
      <c r="B40" s="97" t="s">
        <v>53</v>
      </c>
      <c r="C40" s="139"/>
      <c r="D40" s="139"/>
      <c r="E40" s="139"/>
      <c r="F40" s="139"/>
      <c r="G40" s="139"/>
      <c r="H40" s="92"/>
      <c r="I40" s="92"/>
      <c r="J40" s="92"/>
      <c r="K40" s="92"/>
      <c r="L40" s="92"/>
      <c r="M40" s="92"/>
      <c r="N40" s="92"/>
      <c r="O40" s="92"/>
      <c r="P40" s="92"/>
      <c r="Q40" s="443"/>
    </row>
    <row r="41" spans="1:19" s="444" customFormat="1" ht="20.25" customHeight="1" x14ac:dyDescent="0.15">
      <c r="A41" s="103"/>
      <c r="B41" s="97" t="s">
        <v>54</v>
      </c>
      <c r="C41" s="103"/>
      <c r="D41" s="103"/>
      <c r="E41" s="103"/>
      <c r="F41" s="103"/>
      <c r="G41" s="103"/>
      <c r="H41" s="103"/>
      <c r="I41" s="103"/>
      <c r="J41" s="103"/>
      <c r="K41" s="103"/>
      <c r="L41" s="103"/>
      <c r="M41" s="103"/>
      <c r="N41" s="103"/>
      <c r="O41" s="103"/>
      <c r="P41" s="103"/>
      <c r="Q41" s="104"/>
    </row>
    <row r="42" spans="1:19" s="444" customFormat="1" ht="20.25" customHeight="1" x14ac:dyDescent="0.15">
      <c r="A42" s="103"/>
      <c r="B42" s="97" t="s">
        <v>55</v>
      </c>
      <c r="C42" s="103"/>
      <c r="D42" s="103"/>
      <c r="E42" s="103"/>
      <c r="F42" s="103"/>
      <c r="G42" s="103"/>
      <c r="H42" s="103"/>
      <c r="I42" s="103"/>
      <c r="J42" s="103"/>
      <c r="K42" s="103"/>
      <c r="L42" s="103"/>
      <c r="M42" s="103"/>
      <c r="N42" s="103"/>
      <c r="O42" s="103"/>
      <c r="P42" s="103"/>
      <c r="Q42" s="104"/>
    </row>
    <row r="43" spans="1:19" s="444" customFormat="1" ht="20.25" customHeight="1" x14ac:dyDescent="0.15">
      <c r="A43" s="103"/>
      <c r="B43" s="97"/>
      <c r="C43" s="103"/>
      <c r="D43" s="103"/>
      <c r="E43" s="103"/>
      <c r="F43" s="103"/>
      <c r="G43" s="103"/>
      <c r="H43" s="103"/>
      <c r="I43" s="103"/>
      <c r="J43" s="103"/>
      <c r="K43" s="103"/>
      <c r="L43" s="103"/>
      <c r="M43" s="103"/>
      <c r="N43" s="103"/>
      <c r="O43" s="103"/>
      <c r="P43" s="103"/>
      <c r="Q43" s="104"/>
    </row>
    <row r="44" spans="1:19" s="444" customFormat="1" ht="20.25" customHeight="1" x14ac:dyDescent="0.15">
      <c r="A44" s="103"/>
      <c r="B44" s="97" t="s">
        <v>56</v>
      </c>
      <c r="C44" s="103"/>
      <c r="D44" s="103"/>
      <c r="E44" s="103"/>
      <c r="F44" s="103"/>
      <c r="G44" s="103"/>
      <c r="H44" s="103"/>
      <c r="I44" s="103"/>
      <c r="J44" s="103"/>
      <c r="K44" s="103"/>
      <c r="L44" s="103"/>
      <c r="M44" s="103"/>
      <c r="N44" s="103"/>
      <c r="O44" s="103"/>
      <c r="P44" s="103"/>
      <c r="Q44" s="104"/>
    </row>
    <row r="45" spans="1:19" s="444" customFormat="1" ht="20.25" customHeight="1" x14ac:dyDescent="0.15">
      <c r="A45" s="103"/>
      <c r="B45" s="97" t="s">
        <v>57</v>
      </c>
      <c r="C45" s="103"/>
      <c r="D45" s="103"/>
      <c r="E45" s="103"/>
      <c r="F45" s="103"/>
      <c r="G45" s="103"/>
      <c r="H45" s="103"/>
      <c r="I45" s="103"/>
      <c r="J45" s="103"/>
      <c r="K45" s="103"/>
      <c r="L45" s="103"/>
      <c r="M45" s="103"/>
      <c r="N45" s="103"/>
      <c r="O45" s="103"/>
      <c r="P45" s="103"/>
      <c r="Q45" s="104"/>
    </row>
    <row r="46" spans="1:19" s="444" customFormat="1" ht="20.25" customHeight="1" x14ac:dyDescent="0.15">
      <c r="A46" s="103"/>
      <c r="B46" s="97" t="s">
        <v>58</v>
      </c>
      <c r="C46" s="103"/>
      <c r="D46" s="103"/>
      <c r="E46" s="103"/>
      <c r="F46" s="103"/>
      <c r="G46" s="103"/>
      <c r="H46" s="103"/>
      <c r="I46" s="103"/>
      <c r="J46" s="103"/>
      <c r="K46" s="103"/>
      <c r="L46" s="103"/>
      <c r="M46" s="103"/>
      <c r="N46" s="103"/>
      <c r="O46" s="103"/>
      <c r="P46" s="103"/>
      <c r="Q46" s="104"/>
    </row>
    <row r="47" spans="1:19" s="444" customFormat="1" ht="20.25" customHeight="1" x14ac:dyDescent="0.15">
      <c r="A47" s="103"/>
      <c r="B47" s="97" t="s">
        <v>59</v>
      </c>
      <c r="C47" s="103"/>
      <c r="D47" s="103"/>
      <c r="E47" s="103"/>
      <c r="F47" s="103"/>
      <c r="G47" s="103"/>
      <c r="H47" s="103"/>
      <c r="I47" s="103"/>
      <c r="J47" s="103"/>
      <c r="K47" s="103"/>
      <c r="L47" s="103"/>
      <c r="M47" s="103"/>
      <c r="N47" s="103"/>
      <c r="O47" s="103"/>
      <c r="P47" s="103"/>
      <c r="Q47" s="103"/>
    </row>
    <row r="48" spans="1:19" s="444" customFormat="1" ht="20.25" customHeight="1" x14ac:dyDescent="0.15">
      <c r="A48" s="103"/>
      <c r="B48" s="97" t="s">
        <v>60</v>
      </c>
      <c r="C48" s="103"/>
      <c r="D48" s="103"/>
      <c r="E48" s="103"/>
      <c r="F48" s="103"/>
      <c r="G48" s="103"/>
      <c r="H48" s="103"/>
      <c r="I48" s="103"/>
      <c r="J48" s="103"/>
      <c r="K48" s="103"/>
      <c r="L48" s="103"/>
      <c r="M48" s="103"/>
      <c r="N48" s="103"/>
      <c r="O48" s="103"/>
      <c r="P48" s="103"/>
      <c r="Q48" s="103"/>
    </row>
    <row r="49" spans="1:19" s="444" customFormat="1" ht="20.25" customHeight="1" x14ac:dyDescent="0.15">
      <c r="A49" s="103"/>
      <c r="B49" s="97" t="s">
        <v>61</v>
      </c>
      <c r="C49" s="103"/>
      <c r="D49" s="103"/>
      <c r="E49" s="103"/>
      <c r="F49" s="103"/>
      <c r="G49" s="103"/>
      <c r="H49" s="103"/>
      <c r="I49" s="103"/>
      <c r="J49" s="103"/>
      <c r="K49" s="103"/>
      <c r="L49" s="103"/>
      <c r="M49" s="103"/>
      <c r="N49" s="103"/>
      <c r="O49" s="103"/>
      <c r="P49" s="103"/>
      <c r="Q49" s="103"/>
    </row>
    <row r="50" spans="1:19" s="444" customFormat="1" ht="20.25" customHeight="1" x14ac:dyDescent="0.15">
      <c r="A50" s="103"/>
      <c r="B50" s="103"/>
      <c r="C50" s="103"/>
      <c r="D50" s="103"/>
      <c r="E50" s="103"/>
      <c r="F50" s="103"/>
      <c r="G50" s="103"/>
      <c r="H50" s="103"/>
      <c r="I50" s="103"/>
      <c r="J50" s="103"/>
      <c r="K50" s="103"/>
      <c r="L50" s="103"/>
      <c r="M50" s="103"/>
      <c r="N50" s="103"/>
      <c r="O50" s="103"/>
      <c r="P50" s="103"/>
      <c r="Q50" s="103"/>
    </row>
    <row r="51" spans="1:19" s="444" customFormat="1" ht="20.25" customHeight="1" x14ac:dyDescent="0.15">
      <c r="A51" s="103"/>
      <c r="B51" s="97" t="s">
        <v>62</v>
      </c>
      <c r="C51" s="103"/>
      <c r="D51" s="103"/>
      <c r="E51" s="103"/>
      <c r="F51" s="103"/>
      <c r="G51" s="103"/>
      <c r="H51" s="103"/>
      <c r="I51" s="103"/>
      <c r="J51" s="103"/>
      <c r="K51" s="103"/>
      <c r="L51" s="103"/>
      <c r="M51" s="103"/>
      <c r="N51" s="103"/>
      <c r="O51" s="103"/>
      <c r="P51" s="103"/>
      <c r="Q51" s="103"/>
    </row>
    <row r="52" spans="1:19" s="444" customFormat="1" ht="20.25" customHeight="1" x14ac:dyDescent="0.15">
      <c r="A52" s="103"/>
      <c r="B52" s="97" t="s">
        <v>63</v>
      </c>
      <c r="C52" s="103"/>
      <c r="D52" s="103"/>
      <c r="E52" s="103"/>
      <c r="F52" s="103"/>
      <c r="G52" s="103"/>
      <c r="H52" s="103"/>
      <c r="I52" s="103"/>
      <c r="J52" s="103"/>
      <c r="K52" s="103"/>
      <c r="L52" s="103"/>
      <c r="M52" s="103"/>
      <c r="N52" s="103"/>
      <c r="O52" s="103"/>
      <c r="P52" s="103"/>
      <c r="Q52" s="103"/>
    </row>
    <row r="53" spans="1:19" s="444" customFormat="1" ht="20.25" customHeight="1" x14ac:dyDescent="0.15">
      <c r="A53" s="103"/>
      <c r="B53" s="97" t="s">
        <v>64</v>
      </c>
      <c r="C53" s="103"/>
      <c r="D53" s="103"/>
      <c r="E53" s="103"/>
      <c r="F53" s="103"/>
      <c r="G53" s="103"/>
      <c r="H53" s="103"/>
      <c r="I53" s="103"/>
      <c r="J53" s="103"/>
      <c r="K53" s="103"/>
      <c r="L53" s="103"/>
      <c r="M53" s="103"/>
      <c r="N53" s="103"/>
      <c r="O53" s="103"/>
      <c r="P53" s="103"/>
      <c r="Q53" s="103"/>
    </row>
    <row r="54" spans="1:19" s="444" customFormat="1" ht="45.75" customHeight="1" x14ac:dyDescent="0.15">
      <c r="A54" s="103"/>
      <c r="B54" s="685" t="s">
        <v>591</v>
      </c>
      <c r="C54" s="685"/>
      <c r="D54" s="685"/>
      <c r="E54" s="685"/>
      <c r="F54" s="685"/>
      <c r="G54" s="685"/>
      <c r="H54" s="685"/>
      <c r="I54" s="685"/>
      <c r="J54" s="685"/>
      <c r="K54" s="685"/>
      <c r="L54" s="685"/>
      <c r="M54" s="685"/>
      <c r="N54" s="685"/>
      <c r="O54" s="685"/>
      <c r="P54" s="685"/>
      <c r="Q54" s="685"/>
      <c r="S54" s="445"/>
    </row>
    <row r="55" spans="1:19" s="444" customFormat="1" ht="20.25" customHeight="1" x14ac:dyDescent="0.15">
      <c r="A55" s="103"/>
      <c r="B55" s="684" t="s">
        <v>242</v>
      </c>
      <c r="C55" s="684"/>
      <c r="D55" s="684"/>
      <c r="E55" s="684"/>
      <c r="F55" s="684"/>
      <c r="G55" s="684"/>
      <c r="H55" s="103"/>
      <c r="I55" s="103"/>
      <c r="J55" s="103"/>
      <c r="K55" s="103"/>
      <c r="L55" s="103"/>
      <c r="M55" s="103"/>
      <c r="N55" s="103"/>
      <c r="O55" s="103"/>
      <c r="P55" s="103"/>
      <c r="Q55" s="103"/>
      <c r="S55" s="445"/>
    </row>
    <row r="56" spans="1:19" s="444" customFormat="1" ht="20.25" customHeight="1" x14ac:dyDescent="0.15">
      <c r="A56" s="103"/>
      <c r="B56" s="97" t="s">
        <v>243</v>
      </c>
      <c r="C56" s="140"/>
      <c r="D56" s="140"/>
      <c r="E56" s="140"/>
      <c r="F56" s="103"/>
      <c r="G56" s="103"/>
      <c r="H56" s="103"/>
      <c r="I56" s="103"/>
      <c r="J56" s="103"/>
      <c r="K56" s="103"/>
      <c r="L56" s="103"/>
      <c r="M56" s="103"/>
      <c r="N56" s="103"/>
      <c r="O56" s="103"/>
      <c r="P56" s="103"/>
      <c r="Q56" s="103"/>
      <c r="S56" s="445"/>
    </row>
    <row r="57" spans="1:19" s="444" customFormat="1" ht="20.25" customHeight="1" x14ac:dyDescent="0.15">
      <c r="A57" s="103"/>
      <c r="B57" s="97" t="s">
        <v>244</v>
      </c>
      <c r="C57" s="140"/>
      <c r="D57" s="140"/>
      <c r="E57" s="140"/>
      <c r="F57" s="103"/>
      <c r="G57" s="103"/>
      <c r="H57" s="103"/>
      <c r="I57" s="103"/>
      <c r="J57" s="103"/>
      <c r="K57" s="103"/>
      <c r="L57" s="103"/>
      <c r="M57" s="103"/>
      <c r="N57" s="103"/>
      <c r="O57" s="103"/>
      <c r="P57" s="103"/>
      <c r="Q57" s="103"/>
      <c r="S57" s="445"/>
    </row>
    <row r="58" spans="1:19" s="444" customFormat="1" ht="35.25" customHeight="1" x14ac:dyDescent="0.15">
      <c r="A58" s="103"/>
      <c r="B58" s="685" t="s">
        <v>245</v>
      </c>
      <c r="C58" s="685"/>
      <c r="D58" s="685"/>
      <c r="E58" s="685"/>
      <c r="F58" s="685"/>
      <c r="G58" s="685"/>
      <c r="H58" s="685"/>
      <c r="I58" s="685"/>
      <c r="J58" s="685"/>
      <c r="K58" s="685"/>
      <c r="L58" s="685"/>
      <c r="M58" s="685"/>
      <c r="N58" s="685"/>
      <c r="O58" s="685"/>
      <c r="P58" s="685"/>
      <c r="Q58" s="685"/>
      <c r="S58" s="445"/>
    </row>
    <row r="59" spans="1:19" s="444" customFormat="1" ht="20.25" customHeight="1" x14ac:dyDescent="0.15">
      <c r="A59" s="103"/>
      <c r="B59" s="659" t="s">
        <v>246</v>
      </c>
      <c r="C59" s="659"/>
      <c r="D59" s="659"/>
      <c r="E59" s="659"/>
      <c r="F59" s="659"/>
      <c r="G59" s="659"/>
      <c r="H59" s="659"/>
      <c r="I59" s="659"/>
      <c r="J59" s="659"/>
      <c r="K59" s="659"/>
      <c r="L59" s="659"/>
      <c r="M59" s="659"/>
      <c r="N59" s="103"/>
      <c r="O59" s="103"/>
      <c r="P59" s="103"/>
      <c r="Q59" s="103"/>
      <c r="S59" s="445"/>
    </row>
    <row r="60" spans="1:19" s="444" customFormat="1" ht="20.25" customHeight="1" x14ac:dyDescent="0.15">
      <c r="A60" s="103"/>
      <c r="B60" s="684" t="s">
        <v>247</v>
      </c>
      <c r="C60" s="684"/>
      <c r="D60" s="684"/>
      <c r="E60" s="684"/>
      <c r="F60" s="684"/>
      <c r="G60" s="684"/>
      <c r="H60" s="103"/>
      <c r="I60" s="103"/>
      <c r="J60" s="103"/>
      <c r="K60" s="103"/>
      <c r="L60" s="103"/>
      <c r="M60" s="103"/>
      <c r="N60" s="103"/>
      <c r="O60" s="103"/>
      <c r="P60" s="103"/>
      <c r="Q60" s="103"/>
      <c r="S60" s="445"/>
    </row>
    <row r="61" spans="1:19" ht="20.25" customHeight="1" x14ac:dyDescent="0.15">
      <c r="A61" s="137"/>
      <c r="B61" s="97" t="s">
        <v>248</v>
      </c>
      <c r="C61" s="138"/>
      <c r="D61" s="138"/>
      <c r="E61" s="138"/>
      <c r="F61" s="138"/>
      <c r="G61" s="138"/>
      <c r="H61" s="138"/>
      <c r="I61" s="138"/>
      <c r="J61" s="138"/>
      <c r="K61" s="138"/>
      <c r="L61" s="92"/>
      <c r="M61" s="92"/>
      <c r="N61" s="92"/>
      <c r="O61" s="92"/>
      <c r="P61" s="92"/>
      <c r="Q61" s="92"/>
    </row>
    <row r="62" spans="1:19" s="444" customFormat="1" ht="20.25" customHeight="1" x14ac:dyDescent="0.15">
      <c r="A62" s="103"/>
      <c r="B62" s="684" t="s">
        <v>249</v>
      </c>
      <c r="C62" s="684"/>
      <c r="D62" s="684"/>
      <c r="E62" s="684"/>
      <c r="F62" s="684"/>
      <c r="G62" s="684"/>
      <c r="H62" s="103"/>
      <c r="I62" s="103"/>
      <c r="J62" s="103"/>
      <c r="K62" s="103"/>
      <c r="L62" s="103"/>
      <c r="M62" s="103"/>
      <c r="N62" s="103"/>
      <c r="O62" s="103"/>
      <c r="P62" s="103"/>
      <c r="Q62" s="103"/>
      <c r="S62" s="445"/>
    </row>
    <row r="63" spans="1:19" s="444" customFormat="1" ht="20.25" customHeight="1" x14ac:dyDescent="0.15">
      <c r="A63" s="103"/>
      <c r="B63" s="684" t="s">
        <v>250</v>
      </c>
      <c r="C63" s="684"/>
      <c r="D63" s="684"/>
      <c r="E63" s="684"/>
      <c r="F63" s="684"/>
      <c r="G63" s="684"/>
      <c r="H63" s="103"/>
      <c r="I63" s="103"/>
      <c r="J63" s="103"/>
      <c r="K63" s="103"/>
      <c r="L63" s="103"/>
      <c r="M63" s="103"/>
      <c r="N63" s="103"/>
      <c r="O63" s="103"/>
      <c r="P63" s="103"/>
      <c r="Q63" s="103"/>
      <c r="S63" s="445"/>
    </row>
    <row r="64" spans="1:19" s="444" customFormat="1" ht="20.25" customHeight="1" x14ac:dyDescent="0.15">
      <c r="A64" s="103"/>
      <c r="B64" s="684" t="s">
        <v>251</v>
      </c>
      <c r="C64" s="684"/>
      <c r="D64" s="684"/>
      <c r="E64" s="684"/>
      <c r="F64" s="684"/>
      <c r="G64" s="684"/>
      <c r="H64" s="103"/>
      <c r="I64" s="103"/>
      <c r="J64" s="103"/>
      <c r="K64" s="103"/>
      <c r="L64" s="103"/>
      <c r="M64" s="103"/>
      <c r="N64" s="103"/>
      <c r="O64" s="103"/>
      <c r="P64" s="103"/>
      <c r="Q64" s="103"/>
      <c r="S64" s="445"/>
    </row>
    <row r="65" spans="1:19" s="444" customFormat="1" ht="20.25" customHeight="1" x14ac:dyDescent="0.15">
      <c r="A65" s="103"/>
      <c r="B65" s="684" t="s">
        <v>252</v>
      </c>
      <c r="C65" s="684"/>
      <c r="D65" s="684"/>
      <c r="E65" s="684"/>
      <c r="F65" s="684"/>
      <c r="G65" s="684"/>
      <c r="H65" s="103"/>
      <c r="I65" s="103"/>
      <c r="J65" s="103"/>
      <c r="K65" s="103"/>
      <c r="L65" s="103"/>
      <c r="M65" s="103"/>
      <c r="N65" s="103"/>
      <c r="O65" s="103"/>
      <c r="P65" s="103"/>
      <c r="Q65" s="103"/>
      <c r="S65" s="445"/>
    </row>
    <row r="66" spans="1:19" s="444" customFormat="1" ht="20.25" customHeight="1" x14ac:dyDescent="0.15">
      <c r="A66" s="103"/>
      <c r="B66" s="684" t="s">
        <v>253</v>
      </c>
      <c r="C66" s="684"/>
      <c r="D66" s="684"/>
      <c r="E66" s="684"/>
      <c r="F66" s="684"/>
      <c r="G66" s="684"/>
      <c r="H66" s="684"/>
      <c r="I66" s="684"/>
      <c r="J66" s="684"/>
      <c r="K66" s="684"/>
      <c r="L66" s="684"/>
      <c r="M66" s="684"/>
      <c r="N66" s="684"/>
      <c r="O66" s="684"/>
      <c r="P66" s="684"/>
      <c r="Q66" s="684"/>
      <c r="S66" s="445"/>
    </row>
    <row r="67" spans="1:19" s="444" customFormat="1" ht="20.25" customHeight="1" x14ac:dyDescent="0.15">
      <c r="A67" s="103"/>
      <c r="B67" s="684" t="s">
        <v>200</v>
      </c>
      <c r="C67" s="684"/>
      <c r="D67" s="684"/>
      <c r="E67" s="684"/>
      <c r="F67" s="684"/>
      <c r="G67" s="684"/>
      <c r="H67" s="684"/>
      <c r="I67" s="684"/>
      <c r="J67" s="684"/>
      <c r="K67" s="684"/>
      <c r="L67" s="684"/>
      <c r="M67" s="684"/>
      <c r="N67" s="684"/>
      <c r="O67" s="684"/>
      <c r="P67" s="684"/>
      <c r="Q67" s="684"/>
      <c r="S67" s="445"/>
    </row>
    <row r="68" spans="1:19" s="444" customFormat="1" ht="20.25" customHeight="1" x14ac:dyDescent="0.15">
      <c r="A68" s="103"/>
      <c r="B68" s="684" t="s">
        <v>254</v>
      </c>
      <c r="C68" s="684"/>
      <c r="D68" s="684"/>
      <c r="E68" s="684"/>
      <c r="F68" s="684"/>
      <c r="G68" s="684"/>
      <c r="H68" s="684"/>
      <c r="I68" s="684"/>
      <c r="J68" s="684"/>
      <c r="K68" s="684"/>
      <c r="L68" s="684"/>
      <c r="M68" s="684"/>
      <c r="N68" s="684"/>
      <c r="O68" s="684"/>
      <c r="P68" s="684"/>
      <c r="Q68" s="684"/>
      <c r="S68" s="445"/>
    </row>
    <row r="69" spans="1:19" s="444" customFormat="1" ht="20.25" customHeight="1" x14ac:dyDescent="0.15">
      <c r="A69" s="103"/>
      <c r="B69" s="97" t="s">
        <v>65</v>
      </c>
      <c r="C69" s="103"/>
      <c r="D69" s="103"/>
      <c r="E69" s="103"/>
      <c r="F69" s="103"/>
      <c r="G69" s="103"/>
      <c r="H69" s="103"/>
      <c r="I69" s="103"/>
      <c r="J69" s="103"/>
      <c r="K69" s="103"/>
      <c r="L69" s="103"/>
      <c r="M69" s="103"/>
      <c r="N69" s="103"/>
      <c r="O69" s="103"/>
      <c r="P69" s="103"/>
      <c r="Q69" s="103"/>
    </row>
    <row r="70" spans="1:19" s="441" customFormat="1" ht="20.25" customHeight="1" x14ac:dyDescent="0.15">
      <c r="A70" s="117"/>
      <c r="B70" s="97" t="s">
        <v>66</v>
      </c>
      <c r="C70" s="103"/>
      <c r="D70" s="103"/>
      <c r="E70" s="103"/>
      <c r="F70" s="119"/>
      <c r="G70" s="119"/>
      <c r="H70" s="119"/>
      <c r="I70" s="119"/>
      <c r="J70" s="119"/>
      <c r="K70" s="119"/>
      <c r="L70" s="119"/>
      <c r="M70" s="119"/>
      <c r="N70" s="119"/>
      <c r="O70" s="119"/>
      <c r="P70" s="119"/>
      <c r="Q70" s="119"/>
    </row>
    <row r="71" spans="1:19" s="441" customFormat="1" ht="20.25" customHeight="1" x14ac:dyDescent="0.15">
      <c r="A71" s="117"/>
      <c r="B71" s="97" t="s">
        <v>201</v>
      </c>
      <c r="C71" s="103"/>
      <c r="D71" s="103"/>
      <c r="E71" s="103"/>
      <c r="F71" s="119"/>
      <c r="G71" s="119"/>
      <c r="H71" s="119"/>
      <c r="I71" s="119"/>
      <c r="J71" s="119"/>
      <c r="K71" s="119"/>
      <c r="L71" s="119"/>
      <c r="M71" s="119"/>
      <c r="N71" s="119"/>
      <c r="O71" s="119"/>
      <c r="P71" s="119"/>
      <c r="Q71" s="119"/>
    </row>
    <row r="72" spans="1:19" ht="20.25" customHeight="1" x14ac:dyDescent="0.15">
      <c r="A72" s="137"/>
      <c r="B72" s="97" t="s">
        <v>282</v>
      </c>
      <c r="C72" s="119"/>
      <c r="D72" s="119"/>
      <c r="E72" s="119"/>
      <c r="F72" s="138"/>
      <c r="G72" s="138"/>
      <c r="H72" s="138"/>
      <c r="I72" s="138"/>
      <c r="J72" s="138"/>
      <c r="K72" s="138"/>
      <c r="L72" s="92"/>
      <c r="M72" s="92"/>
      <c r="N72" s="92"/>
      <c r="O72" s="92"/>
      <c r="P72" s="92"/>
      <c r="Q72" s="92"/>
    </row>
    <row r="73" spans="1:19" ht="20.25" customHeight="1" x14ac:dyDescent="0.15">
      <c r="A73" s="137"/>
      <c r="B73" s="97"/>
      <c r="C73" s="119"/>
      <c r="D73" s="119"/>
      <c r="E73" s="119"/>
      <c r="F73" s="138"/>
      <c r="G73" s="138"/>
      <c r="H73" s="138"/>
      <c r="I73" s="138"/>
      <c r="J73" s="138"/>
      <c r="K73" s="138"/>
      <c r="L73" s="92"/>
      <c r="M73" s="92"/>
      <c r="N73" s="92"/>
      <c r="O73" s="92"/>
      <c r="P73" s="92"/>
      <c r="Q73" s="92"/>
    </row>
    <row r="74" spans="1:19" ht="20.25" customHeight="1" x14ac:dyDescent="0.15">
      <c r="A74" s="136"/>
      <c r="B74" s="141" t="s">
        <v>67</v>
      </c>
      <c r="C74" s="119"/>
      <c r="D74" s="119"/>
      <c r="E74" s="119"/>
      <c r="F74" s="92"/>
      <c r="G74" s="92"/>
      <c r="H74" s="92"/>
      <c r="I74" s="92"/>
      <c r="J74" s="92"/>
      <c r="K74" s="92"/>
      <c r="L74" s="92"/>
      <c r="M74" s="92"/>
      <c r="N74" s="92"/>
      <c r="O74" s="92"/>
      <c r="P74" s="92"/>
      <c r="Q74" s="92"/>
    </row>
    <row r="75" spans="1:19" ht="20.25" customHeight="1" x14ac:dyDescent="0.15">
      <c r="A75" s="136"/>
      <c r="B75" s="92"/>
      <c r="C75" s="138"/>
      <c r="D75" s="138"/>
      <c r="E75" s="138"/>
      <c r="F75" s="92"/>
      <c r="G75" s="92"/>
      <c r="H75" s="92"/>
      <c r="I75" s="92"/>
      <c r="J75" s="92"/>
      <c r="K75" s="92"/>
      <c r="L75" s="92"/>
      <c r="M75" s="92"/>
      <c r="N75" s="92"/>
      <c r="O75" s="92"/>
      <c r="P75" s="92"/>
      <c r="Q75" s="92"/>
    </row>
    <row r="76" spans="1:19" ht="20.25" customHeight="1" x14ac:dyDescent="0.15">
      <c r="A76" s="136"/>
      <c r="B76" s="97" t="s">
        <v>68</v>
      </c>
      <c r="C76" s="92"/>
      <c r="D76" s="92"/>
      <c r="E76" s="92"/>
      <c r="F76" s="92"/>
      <c r="G76" s="92"/>
      <c r="H76" s="92"/>
      <c r="I76" s="92"/>
      <c r="J76" s="92"/>
      <c r="K76" s="92"/>
      <c r="L76" s="92"/>
      <c r="M76" s="92"/>
      <c r="N76" s="92"/>
      <c r="O76" s="92"/>
      <c r="P76" s="92"/>
      <c r="Q76" s="92"/>
    </row>
    <row r="77" spans="1:19" ht="20.25" customHeight="1" x14ac:dyDescent="0.15">
      <c r="A77" s="136"/>
      <c r="B77" s="92"/>
      <c r="C77" s="92"/>
      <c r="D77" s="92"/>
      <c r="E77" s="92"/>
      <c r="F77" s="92"/>
      <c r="G77" s="92"/>
      <c r="H77" s="92"/>
      <c r="I77" s="92"/>
      <c r="J77" s="92"/>
      <c r="K77" s="92"/>
      <c r="L77" s="92"/>
      <c r="M77" s="92"/>
      <c r="N77" s="92"/>
      <c r="O77" s="92"/>
      <c r="P77" s="92"/>
      <c r="Q77" s="92"/>
    </row>
    <row r="78" spans="1:19" ht="20.25" customHeight="1" x14ac:dyDescent="0.15">
      <c r="A78" s="136"/>
      <c r="B78" s="92"/>
      <c r="C78" s="92"/>
      <c r="D78" s="92"/>
      <c r="E78" s="92"/>
      <c r="F78" s="92"/>
      <c r="G78" s="92"/>
      <c r="H78" s="92"/>
      <c r="I78" s="92"/>
      <c r="J78" s="92"/>
      <c r="K78" s="92"/>
      <c r="L78" s="92"/>
      <c r="M78" s="92"/>
      <c r="N78" s="92"/>
      <c r="O78" s="92"/>
      <c r="P78" s="92"/>
      <c r="Q78" s="92"/>
    </row>
    <row r="79" spans="1:19" ht="20.25" customHeight="1" x14ac:dyDescent="0.15">
      <c r="A79" s="136"/>
      <c r="B79" s="92"/>
      <c r="C79" s="92"/>
      <c r="D79" s="92"/>
      <c r="E79" s="92"/>
      <c r="F79" s="92"/>
      <c r="G79" s="92"/>
      <c r="H79" s="92"/>
      <c r="I79" s="92"/>
      <c r="J79" s="92"/>
      <c r="K79" s="92"/>
      <c r="L79" s="92"/>
      <c r="M79" s="92"/>
      <c r="N79" s="92"/>
      <c r="O79" s="92"/>
      <c r="P79" s="92"/>
      <c r="Q79" s="92"/>
    </row>
    <row r="88" spans="12:12" ht="20.25" customHeight="1" x14ac:dyDescent="0.15">
      <c r="L88" s="446"/>
    </row>
    <row r="122" spans="1:32" ht="20.25" customHeight="1" x14ac:dyDescent="0.15">
      <c r="A122" s="421"/>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421"/>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447"/>
    </row>
    <row r="183" spans="1:32" ht="20.25" customHeight="1" x14ac:dyDescent="0.15">
      <c r="H183" s="447"/>
    </row>
    <row r="184" spans="1:32" ht="20.25" customHeight="1" x14ac:dyDescent="0.15">
      <c r="H184" s="447"/>
    </row>
    <row r="185" spans="1:32" ht="20.25" customHeight="1" x14ac:dyDescent="0.15">
      <c r="H185" s="447"/>
    </row>
    <row r="186" spans="1:32" ht="20.25" customHeight="1" x14ac:dyDescent="0.15">
      <c r="H186" s="447"/>
    </row>
    <row r="187" spans="1:32" ht="20.25" customHeight="1" x14ac:dyDescent="0.15">
      <c r="A187" s="420"/>
      <c r="B187" s="8"/>
      <c r="C187" s="8"/>
      <c r="D187" s="8"/>
      <c r="E187" s="8"/>
      <c r="F187" s="8"/>
      <c r="G187" s="93"/>
      <c r="H187" s="448"/>
      <c r="I187" s="148"/>
      <c r="J187" s="8"/>
      <c r="K187" s="8"/>
      <c r="L187" s="8"/>
      <c r="M187" s="8"/>
      <c r="N187" s="8"/>
      <c r="O187" s="8"/>
      <c r="P187" s="8"/>
      <c r="Q187" s="8"/>
      <c r="R187" s="8"/>
      <c r="S187" s="8"/>
      <c r="T187" s="8"/>
      <c r="U187" s="8"/>
      <c r="V187" s="8"/>
      <c r="W187" s="8"/>
      <c r="X187" s="8"/>
      <c r="Y187" s="8"/>
      <c r="Z187" s="8"/>
      <c r="AA187" s="8"/>
      <c r="AB187" s="8"/>
      <c r="AC187" s="8"/>
      <c r="AD187" s="8"/>
      <c r="AE187" s="8"/>
      <c r="AF187" s="93"/>
    </row>
    <row r="212" spans="29:32" ht="20.25" customHeight="1" x14ac:dyDescent="0.15">
      <c r="AC212" s="147"/>
      <c r="AF212" s="146"/>
    </row>
    <row r="213" spans="29:32" ht="20.25" customHeight="1" x14ac:dyDescent="0.15">
      <c r="AC213" s="147"/>
      <c r="AF213" s="146"/>
    </row>
    <row r="214" spans="29:32" ht="20.25" customHeight="1" x14ac:dyDescent="0.15">
      <c r="AC214" s="147"/>
      <c r="AF214" s="146"/>
    </row>
    <row r="215" spans="29:32" ht="20.25" customHeight="1" x14ac:dyDescent="0.15">
      <c r="AC215" s="147"/>
      <c r="AF215" s="146"/>
    </row>
    <row r="216" spans="29:32" ht="20.25" customHeight="1" x14ac:dyDescent="0.15">
      <c r="AC216" s="147"/>
      <c r="AF216" s="146"/>
    </row>
    <row r="217" spans="29:32" ht="20.25" customHeight="1" x14ac:dyDescent="0.15">
      <c r="AC217" s="147"/>
      <c r="AF217" s="146"/>
    </row>
    <row r="218" spans="29:32" ht="20.25" customHeight="1" x14ac:dyDescent="0.15">
      <c r="AC218" s="147"/>
      <c r="AF218" s="146"/>
    </row>
    <row r="219" spans="29:32" ht="20.25" customHeight="1" x14ac:dyDescent="0.15">
      <c r="AC219" s="147"/>
      <c r="AF219" s="146"/>
    </row>
    <row r="220" spans="29:32" ht="20.25" customHeight="1" x14ac:dyDescent="0.15">
      <c r="AC220" s="147"/>
      <c r="AF220" s="146"/>
    </row>
    <row r="221" spans="29:32" ht="20.25" customHeight="1" x14ac:dyDescent="0.15">
      <c r="AC221" s="147"/>
      <c r="AF221" s="146"/>
    </row>
    <row r="222" spans="29:32" ht="20.25" customHeight="1" x14ac:dyDescent="0.15">
      <c r="AC222" s="147"/>
      <c r="AF222" s="146"/>
    </row>
    <row r="223" spans="29:32" ht="20.25" customHeight="1" x14ac:dyDescent="0.15">
      <c r="AC223" s="147"/>
      <c r="AF223" s="146"/>
    </row>
    <row r="224" spans="29:32" ht="20.25" customHeight="1" x14ac:dyDescent="0.15">
      <c r="AC224" s="147"/>
      <c r="AF224" s="146"/>
    </row>
    <row r="225" spans="1:32" ht="20.25" customHeight="1" x14ac:dyDescent="0.15">
      <c r="AC225" s="147"/>
      <c r="AF225" s="146"/>
    </row>
    <row r="226" spans="1:32" ht="20.25" customHeight="1" x14ac:dyDescent="0.15">
      <c r="AC226" s="147"/>
      <c r="AF226" s="146"/>
    </row>
    <row r="227" spans="1:32" ht="20.25" customHeight="1" x14ac:dyDescent="0.15">
      <c r="AC227" s="147"/>
      <c r="AF227" s="146"/>
    </row>
    <row r="228" spans="1:32" ht="20.25" customHeight="1" x14ac:dyDescent="0.15">
      <c r="AC228" s="147"/>
      <c r="AF228" s="146"/>
    </row>
    <row r="229" spans="1:32" ht="20.25" customHeight="1" x14ac:dyDescent="0.15">
      <c r="AC229" s="147"/>
      <c r="AF229" s="146"/>
    </row>
    <row r="230" spans="1:32" ht="20.25" customHeight="1" x14ac:dyDescent="0.15">
      <c r="AC230" s="147"/>
      <c r="AF230" s="146"/>
    </row>
    <row r="231" spans="1:32" ht="20.25" customHeight="1" x14ac:dyDescent="0.15">
      <c r="AC231" s="147"/>
      <c r="AF231" s="146"/>
    </row>
    <row r="232" spans="1:32" ht="20.25" customHeight="1" x14ac:dyDescent="0.15">
      <c r="AC232" s="147"/>
      <c r="AF232" s="146"/>
    </row>
    <row r="233" spans="1:32" ht="20.25" customHeight="1" x14ac:dyDescent="0.15">
      <c r="H233" s="447"/>
      <c r="AC233" s="147"/>
      <c r="AF233" s="146"/>
    </row>
    <row r="234" spans="1:32" ht="20.25" customHeight="1" x14ac:dyDescent="0.15">
      <c r="H234" s="447"/>
      <c r="AC234" s="147"/>
      <c r="AF234" s="146"/>
    </row>
    <row r="235" spans="1:32" ht="20.25" customHeight="1" x14ac:dyDescent="0.15">
      <c r="H235" s="447"/>
      <c r="AC235" s="147"/>
      <c r="AF235" s="146"/>
    </row>
    <row r="236" spans="1:32" ht="20.25" customHeight="1" x14ac:dyDescent="0.15">
      <c r="H236" s="447"/>
      <c r="AC236" s="147"/>
      <c r="AF236" s="146"/>
    </row>
    <row r="237" spans="1:32" ht="20.25" customHeight="1" x14ac:dyDescent="0.15">
      <c r="H237" s="447"/>
      <c r="AC237" s="147"/>
      <c r="AF237" s="146"/>
    </row>
    <row r="238" spans="1:32" ht="20.25" customHeight="1" x14ac:dyDescent="0.15">
      <c r="A238" s="420"/>
      <c r="B238" s="8"/>
      <c r="C238" s="8"/>
      <c r="D238" s="8"/>
      <c r="E238" s="8"/>
      <c r="F238" s="8"/>
      <c r="G238" s="93"/>
      <c r="H238" s="448"/>
      <c r="I238" s="148"/>
      <c r="J238" s="8"/>
      <c r="K238" s="8"/>
      <c r="L238" s="8"/>
      <c r="M238" s="8"/>
      <c r="N238" s="8"/>
      <c r="O238" s="8"/>
      <c r="P238" s="8"/>
      <c r="Q238" s="8"/>
      <c r="R238" s="8"/>
      <c r="S238" s="8"/>
      <c r="T238" s="8"/>
      <c r="U238" s="8"/>
      <c r="V238" s="8"/>
      <c r="W238" s="8"/>
      <c r="X238" s="8"/>
      <c r="Y238" s="8"/>
      <c r="Z238" s="8"/>
      <c r="AA238" s="8"/>
      <c r="AB238" s="93"/>
      <c r="AC238" s="148"/>
      <c r="AD238" s="8"/>
      <c r="AE238" s="8"/>
      <c r="AF238" s="93"/>
    </row>
    <row r="287" spans="1:32" ht="20.25" customHeight="1" x14ac:dyDescent="0.15">
      <c r="A287" s="420"/>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421"/>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147"/>
      <c r="AF342" s="146"/>
    </row>
    <row r="343" spans="29:32" ht="20.25" customHeight="1" x14ac:dyDescent="0.15">
      <c r="AC343" s="147"/>
      <c r="AF343" s="146"/>
    </row>
    <row r="344" spans="29:32" ht="20.25" customHeight="1" x14ac:dyDescent="0.15">
      <c r="AC344" s="147"/>
      <c r="AF344" s="146"/>
    </row>
    <row r="345" spans="29:32" ht="20.25" customHeight="1" x14ac:dyDescent="0.15">
      <c r="AC345" s="147"/>
      <c r="AF345" s="146"/>
    </row>
    <row r="346" spans="29:32" ht="20.25" customHeight="1" x14ac:dyDescent="0.15">
      <c r="AC346" s="147"/>
      <c r="AF346" s="146"/>
    </row>
    <row r="347" spans="29:32" ht="20.25" customHeight="1" x14ac:dyDescent="0.15">
      <c r="AC347" s="147"/>
      <c r="AF347" s="146"/>
    </row>
    <row r="348" spans="29:32" ht="20.25" customHeight="1" x14ac:dyDescent="0.15">
      <c r="AC348" s="147"/>
      <c r="AF348" s="146"/>
    </row>
    <row r="349" spans="29:32" ht="20.25" customHeight="1" x14ac:dyDescent="0.15">
      <c r="AC349" s="147"/>
      <c r="AF349" s="146"/>
    </row>
    <row r="350" spans="29:32" ht="20.25" customHeight="1" x14ac:dyDescent="0.15">
      <c r="AC350" s="147"/>
      <c r="AF350" s="146"/>
    </row>
    <row r="351" spans="29:32" ht="20.25" customHeight="1" x14ac:dyDescent="0.15">
      <c r="AC351" s="147"/>
      <c r="AF351" s="146"/>
    </row>
    <row r="352" spans="29:32" ht="20.25" customHeight="1" x14ac:dyDescent="0.15">
      <c r="AC352" s="147"/>
      <c r="AF352" s="146"/>
    </row>
    <row r="353" spans="1:32" ht="20.25" customHeight="1" x14ac:dyDescent="0.15">
      <c r="AC353" s="147"/>
      <c r="AF353" s="146"/>
    </row>
    <row r="354" spans="1:32" ht="20.25" customHeight="1" x14ac:dyDescent="0.15">
      <c r="AC354" s="147"/>
      <c r="AF354" s="146"/>
    </row>
    <row r="355" spans="1:32" ht="20.25" customHeight="1" x14ac:dyDescent="0.15">
      <c r="AC355" s="147"/>
      <c r="AF355" s="146"/>
    </row>
    <row r="356" spans="1:32" ht="20.25" customHeight="1" x14ac:dyDescent="0.15">
      <c r="AC356" s="147"/>
      <c r="AF356" s="146"/>
    </row>
    <row r="357" spans="1:32" ht="20.25" customHeight="1" x14ac:dyDescent="0.15">
      <c r="AC357" s="147"/>
      <c r="AF357" s="146"/>
    </row>
    <row r="358" spans="1:32" ht="20.25" customHeight="1" x14ac:dyDescent="0.15">
      <c r="AC358" s="147"/>
      <c r="AF358" s="146"/>
    </row>
    <row r="359" spans="1:32" ht="20.25" customHeight="1" x14ac:dyDescent="0.15">
      <c r="H359" s="447"/>
      <c r="AC359" s="147"/>
      <c r="AF359" s="146"/>
    </row>
    <row r="360" spans="1:32" ht="20.25" customHeight="1" x14ac:dyDescent="0.15">
      <c r="H360" s="447"/>
      <c r="AC360" s="147"/>
      <c r="AF360" s="146"/>
    </row>
    <row r="361" spans="1:32" ht="20.25" customHeight="1" x14ac:dyDescent="0.15">
      <c r="H361" s="447"/>
      <c r="AC361" s="147"/>
      <c r="AF361" s="146"/>
    </row>
    <row r="362" spans="1:32" ht="20.25" customHeight="1" x14ac:dyDescent="0.15">
      <c r="H362" s="447"/>
      <c r="AC362" s="147"/>
      <c r="AF362" s="146"/>
    </row>
    <row r="363" spans="1:32" ht="20.25" customHeight="1" x14ac:dyDescent="0.15">
      <c r="H363" s="447"/>
      <c r="AC363" s="147"/>
      <c r="AF363" s="146"/>
    </row>
    <row r="364" spans="1:32" ht="20.25" customHeight="1" x14ac:dyDescent="0.15">
      <c r="A364" s="420"/>
      <c r="B364" s="8"/>
      <c r="C364" s="8"/>
      <c r="D364" s="8"/>
      <c r="E364" s="8"/>
      <c r="F364" s="8"/>
      <c r="G364" s="93"/>
      <c r="H364" s="448"/>
      <c r="I364" s="148"/>
      <c r="J364" s="8"/>
      <c r="K364" s="8"/>
      <c r="L364" s="8"/>
      <c r="M364" s="8"/>
      <c r="N364" s="8"/>
      <c r="O364" s="8"/>
      <c r="P364" s="8"/>
      <c r="Q364" s="8"/>
      <c r="R364" s="8"/>
      <c r="S364" s="8"/>
      <c r="T364" s="8"/>
      <c r="U364" s="8"/>
      <c r="V364" s="8"/>
      <c r="W364" s="8"/>
      <c r="X364" s="8"/>
      <c r="Y364" s="8"/>
      <c r="Z364" s="8"/>
      <c r="AA364" s="8"/>
      <c r="AB364" s="93"/>
      <c r="AC364" s="148"/>
      <c r="AD364" s="8"/>
      <c r="AE364" s="8"/>
      <c r="AF364" s="93"/>
    </row>
    <row r="388" spans="1:32" ht="20.25" customHeight="1" x14ac:dyDescent="0.15">
      <c r="A388" s="421"/>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421"/>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421"/>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421"/>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421"/>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421"/>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447"/>
    </row>
    <row r="571" spans="1:32" ht="20.25" customHeight="1" x14ac:dyDescent="0.15">
      <c r="H571" s="447"/>
    </row>
    <row r="572" spans="1:32" ht="20.25" customHeight="1" x14ac:dyDescent="0.15">
      <c r="H572" s="447"/>
    </row>
    <row r="573" spans="1:32" ht="20.25" customHeight="1" x14ac:dyDescent="0.15">
      <c r="H573" s="447"/>
    </row>
    <row r="574" spans="1:32" ht="20.25" customHeight="1" x14ac:dyDescent="0.15">
      <c r="H574" s="447"/>
    </row>
    <row r="575" spans="1:32" ht="20.25" customHeight="1" x14ac:dyDescent="0.15">
      <c r="A575" s="420"/>
      <c r="B575" s="8"/>
      <c r="C575" s="8"/>
      <c r="D575" s="8"/>
      <c r="E575" s="8"/>
      <c r="F575" s="8"/>
      <c r="G575" s="93"/>
      <c r="H575" s="448"/>
      <c r="I575" s="148"/>
      <c r="J575" s="8"/>
      <c r="K575" s="8"/>
      <c r="L575" s="8"/>
      <c r="M575" s="8"/>
      <c r="N575" s="8"/>
      <c r="O575" s="8"/>
      <c r="P575" s="8"/>
      <c r="Q575" s="8"/>
      <c r="R575" s="8"/>
      <c r="S575" s="8"/>
      <c r="T575" s="8"/>
      <c r="U575" s="8"/>
      <c r="V575" s="8"/>
      <c r="W575" s="8"/>
      <c r="X575" s="8"/>
      <c r="Y575" s="8"/>
      <c r="Z575" s="8"/>
      <c r="AA575" s="8"/>
      <c r="AB575" s="8"/>
      <c r="AC575" s="8"/>
      <c r="AD575" s="8"/>
      <c r="AE575" s="8"/>
      <c r="AF575" s="93"/>
    </row>
    <row r="596" spans="1:32" ht="20.25" customHeight="1" x14ac:dyDescent="0.15">
      <c r="AC596" s="147"/>
      <c r="AF596" s="146"/>
    </row>
    <row r="597" spans="1:32" ht="20.25" customHeight="1" x14ac:dyDescent="0.15">
      <c r="AC597" s="147"/>
      <c r="AF597" s="146"/>
    </row>
    <row r="598" spans="1:32" ht="20.25" customHeight="1" x14ac:dyDescent="0.15">
      <c r="AC598" s="147"/>
      <c r="AF598" s="146"/>
    </row>
    <row r="599" spans="1:32" ht="20.25" customHeight="1" x14ac:dyDescent="0.15">
      <c r="AC599" s="147"/>
      <c r="AF599" s="146"/>
    </row>
    <row r="600" spans="1:32" ht="20.25" customHeight="1" x14ac:dyDescent="0.15">
      <c r="AC600" s="147"/>
      <c r="AF600" s="146"/>
    </row>
    <row r="601" spans="1:32" ht="20.25" customHeight="1" x14ac:dyDescent="0.15">
      <c r="AC601" s="147"/>
      <c r="AF601" s="146"/>
    </row>
    <row r="602" spans="1:32" ht="20.25" customHeight="1" x14ac:dyDescent="0.15">
      <c r="AC602" s="147"/>
      <c r="AF602" s="146"/>
    </row>
    <row r="603" spans="1:32" ht="20.25" customHeight="1" x14ac:dyDescent="0.15">
      <c r="AC603" s="147"/>
      <c r="AF603" s="146"/>
    </row>
    <row r="604" spans="1:32" ht="20.25" customHeight="1" x14ac:dyDescent="0.15">
      <c r="AC604" s="147"/>
      <c r="AF604" s="146"/>
    </row>
    <row r="605" spans="1:32" ht="20.25" customHeight="1" x14ac:dyDescent="0.15">
      <c r="AC605" s="147"/>
      <c r="AF605" s="146"/>
    </row>
    <row r="606" spans="1:32" ht="20.25" customHeight="1" x14ac:dyDescent="0.15">
      <c r="A606" s="420"/>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3"/>
      <c r="AC606" s="148"/>
      <c r="AD606" s="8"/>
      <c r="AE606" s="8"/>
      <c r="AF606" s="93"/>
    </row>
    <row r="645" spans="1:32" ht="20.25" customHeight="1" x14ac:dyDescent="0.15">
      <c r="H645" s="447"/>
    </row>
    <row r="646" spans="1:32" ht="20.25" customHeight="1" x14ac:dyDescent="0.15">
      <c r="H646" s="447"/>
    </row>
    <row r="647" spans="1:32" ht="20.25" customHeight="1" x14ac:dyDescent="0.15">
      <c r="H647" s="447"/>
    </row>
    <row r="648" spans="1:32" ht="20.25" customHeight="1" x14ac:dyDescent="0.15">
      <c r="H648" s="447"/>
    </row>
    <row r="649" spans="1:32" ht="20.25" customHeight="1" x14ac:dyDescent="0.15">
      <c r="H649" s="447"/>
    </row>
    <row r="650" spans="1:32" ht="20.25" customHeight="1" x14ac:dyDescent="0.15">
      <c r="A650" s="420"/>
      <c r="B650" s="8"/>
      <c r="C650" s="8"/>
      <c r="D650" s="8"/>
      <c r="E650" s="8"/>
      <c r="F650" s="8"/>
      <c r="G650" s="93"/>
      <c r="H650" s="448"/>
      <c r="I650" s="148"/>
      <c r="J650" s="8"/>
      <c r="K650" s="8"/>
      <c r="L650" s="8"/>
      <c r="M650" s="8"/>
      <c r="N650" s="8"/>
      <c r="O650" s="8"/>
      <c r="P650" s="8"/>
      <c r="Q650" s="8"/>
      <c r="R650" s="8"/>
      <c r="S650" s="8"/>
      <c r="T650" s="8"/>
      <c r="U650" s="8"/>
      <c r="V650" s="8"/>
      <c r="W650" s="8"/>
      <c r="X650" s="8"/>
      <c r="Y650" s="8"/>
      <c r="Z650" s="8"/>
      <c r="AA650" s="8"/>
      <c r="AB650" s="8"/>
      <c r="AC650" s="8"/>
      <c r="AD650" s="8"/>
      <c r="AE650" s="8"/>
      <c r="AF650" s="93"/>
    </row>
    <row r="686" spans="1:32" ht="20.25" customHeight="1" x14ac:dyDescent="0.15">
      <c r="A686" s="421"/>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147"/>
      <c r="AF687" s="146"/>
    </row>
    <row r="688" spans="1:32" ht="20.25" customHeight="1" x14ac:dyDescent="0.15">
      <c r="AC688" s="147"/>
      <c r="AF688" s="146"/>
    </row>
    <row r="689" spans="29:32" ht="20.25" customHeight="1" x14ac:dyDescent="0.15">
      <c r="AC689" s="147"/>
      <c r="AF689" s="146"/>
    </row>
    <row r="690" spans="29:32" ht="20.25" customHeight="1" x14ac:dyDescent="0.15">
      <c r="AC690" s="147"/>
      <c r="AF690" s="146"/>
    </row>
    <row r="691" spans="29:32" ht="20.25" customHeight="1" x14ac:dyDescent="0.15">
      <c r="AC691" s="147"/>
      <c r="AF691" s="146"/>
    </row>
    <row r="692" spans="29:32" ht="20.25" customHeight="1" x14ac:dyDescent="0.15">
      <c r="AC692" s="147"/>
      <c r="AF692" s="146"/>
    </row>
    <row r="693" spans="29:32" ht="20.25" customHeight="1" x14ac:dyDescent="0.15">
      <c r="AC693" s="147"/>
      <c r="AF693" s="146"/>
    </row>
    <row r="694" spans="29:32" ht="20.25" customHeight="1" x14ac:dyDescent="0.15">
      <c r="AC694" s="147"/>
      <c r="AF694" s="146"/>
    </row>
    <row r="695" spans="29:32" ht="20.25" customHeight="1" x14ac:dyDescent="0.15">
      <c r="AC695" s="147"/>
      <c r="AF695" s="146"/>
    </row>
    <row r="696" spans="29:32" ht="20.25" customHeight="1" x14ac:dyDescent="0.15">
      <c r="AC696" s="147"/>
      <c r="AF696" s="146"/>
    </row>
    <row r="697" spans="29:32" ht="20.25" customHeight="1" x14ac:dyDescent="0.15">
      <c r="AC697" s="147"/>
      <c r="AF697" s="146"/>
    </row>
    <row r="698" spans="29:32" ht="20.25" customHeight="1" x14ac:dyDescent="0.15">
      <c r="AC698" s="147"/>
      <c r="AF698" s="146"/>
    </row>
    <row r="699" spans="29:32" ht="20.25" customHeight="1" x14ac:dyDescent="0.15">
      <c r="AC699" s="147"/>
      <c r="AF699" s="146"/>
    </row>
    <row r="700" spans="29:32" ht="20.25" customHeight="1" x14ac:dyDescent="0.15">
      <c r="AC700" s="147"/>
      <c r="AF700" s="146"/>
    </row>
    <row r="701" spans="29:32" ht="20.25" customHeight="1" x14ac:dyDescent="0.15">
      <c r="AC701" s="147"/>
      <c r="AF701" s="146"/>
    </row>
    <row r="702" spans="29:32" ht="20.25" customHeight="1" x14ac:dyDescent="0.15">
      <c r="AC702" s="147"/>
      <c r="AF702" s="146"/>
    </row>
    <row r="703" spans="29:32" ht="20.25" customHeight="1" x14ac:dyDescent="0.15">
      <c r="AC703" s="147"/>
      <c r="AF703" s="146"/>
    </row>
    <row r="704" spans="29:32" ht="20.25" customHeight="1" x14ac:dyDescent="0.15">
      <c r="AC704" s="147"/>
      <c r="AF704" s="146"/>
    </row>
    <row r="705" spans="8:32" ht="20.25" customHeight="1" x14ac:dyDescent="0.15">
      <c r="AC705" s="147"/>
      <c r="AF705" s="146"/>
    </row>
    <row r="706" spans="8:32" ht="20.25" customHeight="1" x14ac:dyDescent="0.15">
      <c r="AC706" s="147"/>
      <c r="AF706" s="146"/>
    </row>
    <row r="707" spans="8:32" ht="20.25" customHeight="1" x14ac:dyDescent="0.15">
      <c r="AC707" s="147"/>
      <c r="AF707" s="146"/>
    </row>
    <row r="708" spans="8:32" ht="20.25" customHeight="1" x14ac:dyDescent="0.15">
      <c r="AC708" s="147"/>
      <c r="AF708" s="146"/>
    </row>
    <row r="709" spans="8:32" ht="20.25" customHeight="1" x14ac:dyDescent="0.15">
      <c r="AC709" s="147"/>
      <c r="AF709" s="146"/>
    </row>
    <row r="710" spans="8:32" ht="20.25" customHeight="1" x14ac:dyDescent="0.15">
      <c r="AC710" s="147"/>
      <c r="AF710" s="146"/>
    </row>
    <row r="711" spans="8:32" ht="20.25" customHeight="1" x14ac:dyDescent="0.15">
      <c r="AC711" s="147"/>
      <c r="AF711" s="146"/>
    </row>
    <row r="712" spans="8:32" ht="20.25" customHeight="1" x14ac:dyDescent="0.15">
      <c r="AC712" s="147"/>
      <c r="AF712" s="146"/>
    </row>
    <row r="713" spans="8:32" ht="20.25" customHeight="1" x14ac:dyDescent="0.15">
      <c r="AC713" s="147"/>
      <c r="AF713" s="146"/>
    </row>
    <row r="714" spans="8:32" ht="20.25" customHeight="1" x14ac:dyDescent="0.15">
      <c r="AC714" s="147"/>
      <c r="AF714" s="146"/>
    </row>
    <row r="715" spans="8:32" ht="20.25" customHeight="1" x14ac:dyDescent="0.15">
      <c r="AC715" s="147"/>
      <c r="AF715" s="146"/>
    </row>
    <row r="716" spans="8:32" ht="20.25" customHeight="1" x14ac:dyDescent="0.15">
      <c r="AC716" s="147"/>
      <c r="AF716" s="146"/>
    </row>
    <row r="717" spans="8:32" ht="20.25" customHeight="1" x14ac:dyDescent="0.15">
      <c r="AC717" s="147"/>
      <c r="AF717" s="146"/>
    </row>
    <row r="718" spans="8:32" ht="20.25" customHeight="1" x14ac:dyDescent="0.15">
      <c r="AC718" s="147"/>
      <c r="AF718" s="146"/>
    </row>
    <row r="719" spans="8:32" ht="20.25" customHeight="1" x14ac:dyDescent="0.15">
      <c r="AC719" s="147"/>
      <c r="AF719" s="146"/>
    </row>
    <row r="720" spans="8:32" ht="20.25" customHeight="1" x14ac:dyDescent="0.15">
      <c r="H720" s="447"/>
      <c r="AC720" s="147"/>
      <c r="AF720" s="146"/>
    </row>
    <row r="721" spans="1:32" ht="20.25" customHeight="1" x14ac:dyDescent="0.15">
      <c r="H721" s="447"/>
      <c r="AC721" s="147"/>
      <c r="AF721" s="146"/>
    </row>
    <row r="722" spans="1:32" ht="20.25" customHeight="1" x14ac:dyDescent="0.15">
      <c r="H722" s="447"/>
      <c r="AC722" s="147"/>
      <c r="AF722" s="146"/>
    </row>
    <row r="723" spans="1:32" ht="20.25" customHeight="1" x14ac:dyDescent="0.15">
      <c r="H723" s="447"/>
      <c r="AC723" s="147"/>
      <c r="AF723" s="146"/>
    </row>
    <row r="724" spans="1:32" ht="20.25" customHeight="1" x14ac:dyDescent="0.15">
      <c r="H724" s="447"/>
      <c r="AC724" s="147"/>
      <c r="AF724" s="146"/>
    </row>
    <row r="725" spans="1:32" ht="20.25" customHeight="1" x14ac:dyDescent="0.15">
      <c r="A725" s="420"/>
      <c r="B725" s="8"/>
      <c r="C725" s="8"/>
      <c r="D725" s="8"/>
      <c r="E725" s="8"/>
      <c r="F725" s="8"/>
      <c r="G725" s="93"/>
      <c r="H725" s="448"/>
      <c r="I725" s="148"/>
      <c r="J725" s="8"/>
      <c r="K725" s="8"/>
      <c r="L725" s="8"/>
      <c r="M725" s="8"/>
      <c r="N725" s="8"/>
      <c r="O725" s="8"/>
      <c r="P725" s="8"/>
      <c r="Q725" s="8"/>
      <c r="R725" s="8"/>
      <c r="S725" s="8"/>
      <c r="T725" s="8"/>
      <c r="U725" s="8"/>
      <c r="V725" s="8"/>
      <c r="W725" s="8"/>
      <c r="X725" s="8"/>
      <c r="Y725" s="8"/>
      <c r="Z725" s="8"/>
      <c r="AA725" s="8"/>
      <c r="AB725" s="93"/>
      <c r="AC725" s="148"/>
      <c r="AD725" s="8"/>
      <c r="AE725" s="8"/>
      <c r="AF725" s="93"/>
    </row>
    <row r="726" spans="1:32" ht="20.25" customHeight="1" x14ac:dyDescent="0.15">
      <c r="AC726" s="147"/>
      <c r="AF726" s="146"/>
    </row>
    <row r="727" spans="1:32" ht="20.25" customHeight="1" x14ac:dyDescent="0.15">
      <c r="AC727" s="147"/>
      <c r="AF727" s="146"/>
    </row>
    <row r="728" spans="1:32" ht="20.25" customHeight="1" x14ac:dyDescent="0.15">
      <c r="AC728" s="147"/>
      <c r="AF728" s="146"/>
    </row>
    <row r="729" spans="1:32" ht="20.25" customHeight="1" x14ac:dyDescent="0.15">
      <c r="AC729" s="147"/>
      <c r="AF729" s="146"/>
    </row>
    <row r="730" spans="1:32" ht="20.25" customHeight="1" x14ac:dyDescent="0.15">
      <c r="AC730" s="147"/>
      <c r="AF730" s="146"/>
    </row>
    <row r="731" spans="1:32" ht="20.25" customHeight="1" x14ac:dyDescent="0.15">
      <c r="AC731" s="147"/>
      <c r="AF731" s="146"/>
    </row>
    <row r="732" spans="1:32" ht="20.25" customHeight="1" x14ac:dyDescent="0.15">
      <c r="AC732" s="147"/>
      <c r="AF732" s="146"/>
    </row>
    <row r="733" spans="1:32" ht="20.25" customHeight="1" x14ac:dyDescent="0.15">
      <c r="AC733" s="147"/>
      <c r="AF733" s="146"/>
    </row>
    <row r="734" spans="1:32" ht="20.25" customHeight="1" x14ac:dyDescent="0.15">
      <c r="AC734" s="147"/>
      <c r="AF734" s="146"/>
    </row>
    <row r="735" spans="1:32" ht="20.25" customHeight="1" x14ac:dyDescent="0.15">
      <c r="AC735" s="147"/>
      <c r="AF735" s="146"/>
    </row>
    <row r="736" spans="1:32" ht="20.25" customHeight="1" x14ac:dyDescent="0.15">
      <c r="AC736" s="147"/>
      <c r="AF736" s="146"/>
    </row>
    <row r="737" spans="8:32" ht="20.25" customHeight="1" x14ac:dyDescent="0.15">
      <c r="AC737" s="147"/>
      <c r="AF737" s="146"/>
    </row>
    <row r="738" spans="8:32" ht="20.25" customHeight="1" x14ac:dyDescent="0.15">
      <c r="AC738" s="147"/>
      <c r="AF738" s="146"/>
    </row>
    <row r="739" spans="8:32" ht="20.25" customHeight="1" x14ac:dyDescent="0.15">
      <c r="AC739" s="147"/>
      <c r="AF739" s="146"/>
    </row>
    <row r="740" spans="8:32" ht="20.25" customHeight="1" x14ac:dyDescent="0.15">
      <c r="AC740" s="147"/>
      <c r="AF740" s="146"/>
    </row>
    <row r="741" spans="8:32" ht="20.25" customHeight="1" x14ac:dyDescent="0.15">
      <c r="AC741" s="147"/>
      <c r="AF741" s="146"/>
    </row>
    <row r="742" spans="8:32" ht="20.25" customHeight="1" x14ac:dyDescent="0.15">
      <c r="AC742" s="147"/>
      <c r="AF742" s="146"/>
    </row>
    <row r="743" spans="8:32" ht="20.25" customHeight="1" x14ac:dyDescent="0.15">
      <c r="AC743" s="147"/>
      <c r="AF743" s="146"/>
    </row>
    <row r="744" spans="8:32" ht="20.25" customHeight="1" x14ac:dyDescent="0.15">
      <c r="AC744" s="147"/>
      <c r="AF744" s="146"/>
    </row>
    <row r="745" spans="8:32" ht="20.25" customHeight="1" x14ac:dyDescent="0.15">
      <c r="AC745" s="147"/>
      <c r="AF745" s="146"/>
    </row>
    <row r="746" spans="8:32" ht="20.25" customHeight="1" x14ac:dyDescent="0.15">
      <c r="AC746" s="147"/>
      <c r="AF746" s="146"/>
    </row>
    <row r="747" spans="8:32" ht="20.25" customHeight="1" x14ac:dyDescent="0.15">
      <c r="AC747" s="147"/>
      <c r="AF747" s="146"/>
    </row>
    <row r="748" spans="8:32" ht="20.25" customHeight="1" x14ac:dyDescent="0.15">
      <c r="AC748" s="147"/>
      <c r="AF748" s="146"/>
    </row>
    <row r="749" spans="8:32" ht="20.25" customHeight="1" x14ac:dyDescent="0.15">
      <c r="H749" s="447"/>
      <c r="AC749" s="147"/>
      <c r="AF749" s="146"/>
    </row>
    <row r="750" spans="8:32" ht="20.25" customHeight="1" x14ac:dyDescent="0.15">
      <c r="H750" s="447"/>
      <c r="AC750" s="147"/>
      <c r="AF750" s="146"/>
    </row>
    <row r="751" spans="8:32" ht="20.25" customHeight="1" x14ac:dyDescent="0.15">
      <c r="H751" s="447"/>
      <c r="AC751" s="147"/>
      <c r="AF751" s="146"/>
    </row>
    <row r="752" spans="8:32" ht="20.25" customHeight="1" x14ac:dyDescent="0.15">
      <c r="H752" s="447"/>
      <c r="AC752" s="147"/>
      <c r="AF752" s="146"/>
    </row>
    <row r="753" spans="1:32" ht="20.25" customHeight="1" x14ac:dyDescent="0.15">
      <c r="H753" s="447"/>
      <c r="AC753" s="147"/>
      <c r="AF753" s="146"/>
    </row>
    <row r="754" spans="1:32" ht="20.25" customHeight="1" x14ac:dyDescent="0.15">
      <c r="A754" s="420"/>
      <c r="B754" s="8"/>
      <c r="C754" s="8"/>
      <c r="D754" s="8"/>
      <c r="E754" s="8"/>
      <c r="F754" s="8"/>
      <c r="G754" s="93"/>
      <c r="H754" s="448"/>
      <c r="I754" s="148"/>
      <c r="J754" s="8"/>
      <c r="K754" s="8"/>
      <c r="L754" s="8"/>
      <c r="M754" s="8"/>
      <c r="N754" s="8"/>
      <c r="O754" s="8"/>
      <c r="P754" s="8"/>
      <c r="Q754" s="8"/>
      <c r="R754" s="8"/>
      <c r="S754" s="8"/>
      <c r="T754" s="8"/>
      <c r="U754" s="8"/>
      <c r="V754" s="8"/>
      <c r="W754" s="8"/>
      <c r="X754" s="8"/>
      <c r="Y754" s="8"/>
      <c r="Z754" s="8"/>
      <c r="AA754" s="8"/>
      <c r="AB754" s="93"/>
      <c r="AC754" s="148"/>
      <c r="AD754" s="8"/>
      <c r="AE754" s="8"/>
      <c r="AF754" s="93"/>
    </row>
    <row r="755" spans="1:32" ht="20.25" customHeight="1" x14ac:dyDescent="0.15">
      <c r="AC755" s="147"/>
      <c r="AF755" s="146"/>
    </row>
    <row r="756" spans="1:32" ht="20.25" customHeight="1" x14ac:dyDescent="0.15">
      <c r="AC756" s="147"/>
      <c r="AF756" s="146"/>
    </row>
    <row r="757" spans="1:32" ht="20.25" customHeight="1" x14ac:dyDescent="0.15">
      <c r="AC757" s="147"/>
      <c r="AF757" s="146"/>
    </row>
    <row r="758" spans="1:32" ht="20.25" customHeight="1" x14ac:dyDescent="0.15">
      <c r="AC758" s="147"/>
      <c r="AF758" s="146"/>
    </row>
    <row r="759" spans="1:32" ht="20.25" customHeight="1" x14ac:dyDescent="0.15">
      <c r="AC759" s="147"/>
      <c r="AF759" s="146"/>
    </row>
    <row r="760" spans="1:32" ht="20.25" customHeight="1" x14ac:dyDescent="0.15">
      <c r="AC760" s="147"/>
      <c r="AF760" s="146"/>
    </row>
    <row r="761" spans="1:32" ht="20.25" customHeight="1" x14ac:dyDescent="0.15">
      <c r="AC761" s="147"/>
      <c r="AF761" s="146"/>
    </row>
    <row r="762" spans="1:32" ht="20.25" customHeight="1" x14ac:dyDescent="0.15">
      <c r="AC762" s="147"/>
      <c r="AF762" s="146"/>
    </row>
    <row r="763" spans="1:32" ht="20.25" customHeight="1" x14ac:dyDescent="0.15">
      <c r="AC763" s="147"/>
      <c r="AF763" s="146"/>
    </row>
    <row r="764" spans="1:32" ht="20.25" customHeight="1" x14ac:dyDescent="0.15">
      <c r="AC764" s="147"/>
      <c r="AF764" s="146"/>
    </row>
    <row r="765" spans="1:32" ht="20.25" customHeight="1" x14ac:dyDescent="0.15">
      <c r="AC765" s="147"/>
      <c r="AF765" s="146"/>
    </row>
    <row r="766" spans="1:32" ht="20.25" customHeight="1" x14ac:dyDescent="0.15">
      <c r="AC766" s="147"/>
      <c r="AF766" s="146"/>
    </row>
    <row r="767" spans="1:32" ht="20.25" customHeight="1" x14ac:dyDescent="0.15">
      <c r="AC767" s="147"/>
      <c r="AF767" s="146"/>
    </row>
    <row r="768" spans="1:32" ht="20.25" customHeight="1" x14ac:dyDescent="0.15">
      <c r="AC768" s="147"/>
      <c r="AF768" s="146"/>
    </row>
    <row r="769" spans="29:32" ht="20.25" customHeight="1" x14ac:dyDescent="0.15">
      <c r="AC769" s="147"/>
      <c r="AF769" s="146"/>
    </row>
    <row r="770" spans="29:32" ht="20.25" customHeight="1" x14ac:dyDescent="0.15">
      <c r="AC770" s="147"/>
      <c r="AF770" s="146"/>
    </row>
    <row r="771" spans="29:32" ht="20.25" customHeight="1" x14ac:dyDescent="0.15">
      <c r="AC771" s="147"/>
      <c r="AF771" s="146"/>
    </row>
    <row r="772" spans="29:32" ht="20.25" customHeight="1" x14ac:dyDescent="0.15">
      <c r="AC772" s="147"/>
      <c r="AF772" s="146"/>
    </row>
    <row r="773" spans="29:32" ht="20.25" customHeight="1" x14ac:dyDescent="0.15">
      <c r="AC773" s="147"/>
      <c r="AF773" s="146"/>
    </row>
    <row r="774" spans="29:32" ht="20.25" customHeight="1" x14ac:dyDescent="0.15">
      <c r="AC774" s="147"/>
      <c r="AF774" s="146"/>
    </row>
    <row r="775" spans="29:32" ht="20.25" customHeight="1" x14ac:dyDescent="0.15">
      <c r="AC775" s="147"/>
      <c r="AF775" s="146"/>
    </row>
    <row r="776" spans="29:32" ht="20.25" customHeight="1" x14ac:dyDescent="0.15">
      <c r="AC776" s="147"/>
      <c r="AF776" s="146"/>
    </row>
    <row r="777" spans="29:32" ht="20.25" customHeight="1" x14ac:dyDescent="0.15">
      <c r="AC777" s="147"/>
      <c r="AF777" s="146"/>
    </row>
    <row r="778" spans="29:32" ht="20.25" customHeight="1" x14ac:dyDescent="0.15">
      <c r="AC778" s="147"/>
      <c r="AF778" s="146"/>
    </row>
    <row r="779" spans="29:32" ht="20.25" customHeight="1" x14ac:dyDescent="0.15">
      <c r="AC779" s="147"/>
      <c r="AF779" s="146"/>
    </row>
    <row r="780" spans="29:32" ht="20.25" customHeight="1" x14ac:dyDescent="0.15">
      <c r="AC780" s="147"/>
      <c r="AF780" s="146"/>
    </row>
    <row r="781" spans="29:32" ht="20.25" customHeight="1" x14ac:dyDescent="0.15">
      <c r="AC781" s="147"/>
      <c r="AF781" s="146"/>
    </row>
    <row r="782" spans="29:32" ht="20.25" customHeight="1" x14ac:dyDescent="0.15">
      <c r="AC782" s="147"/>
      <c r="AF782" s="146"/>
    </row>
    <row r="783" spans="29:32" ht="20.25" customHeight="1" x14ac:dyDescent="0.15">
      <c r="AC783" s="147"/>
      <c r="AF783" s="146"/>
    </row>
    <row r="784" spans="29:32" ht="20.25" customHeight="1" x14ac:dyDescent="0.15">
      <c r="AC784" s="147"/>
      <c r="AF784" s="146"/>
    </row>
    <row r="785" spans="1:32" ht="20.25" customHeight="1" x14ac:dyDescent="0.15">
      <c r="AC785" s="147"/>
      <c r="AF785" s="146"/>
    </row>
    <row r="786" spans="1:32" ht="20.25" customHeight="1" x14ac:dyDescent="0.15">
      <c r="AC786" s="147"/>
      <c r="AF786" s="146"/>
    </row>
    <row r="787" spans="1:32" ht="20.25" customHeight="1" x14ac:dyDescent="0.15">
      <c r="AC787" s="147"/>
      <c r="AF787" s="146"/>
    </row>
    <row r="788" spans="1:32" ht="20.25" customHeight="1" x14ac:dyDescent="0.15">
      <c r="H788" s="447"/>
      <c r="AC788" s="147"/>
      <c r="AF788" s="146"/>
    </row>
    <row r="789" spans="1:32" ht="20.25" customHeight="1" x14ac:dyDescent="0.15">
      <c r="H789" s="447"/>
      <c r="AC789" s="147"/>
      <c r="AF789" s="146"/>
    </row>
    <row r="790" spans="1:32" ht="20.25" customHeight="1" x14ac:dyDescent="0.15">
      <c r="H790" s="447"/>
      <c r="AC790" s="147"/>
      <c r="AF790" s="146"/>
    </row>
    <row r="791" spans="1:32" ht="20.25" customHeight="1" x14ac:dyDescent="0.15">
      <c r="H791" s="447"/>
      <c r="AC791" s="147"/>
      <c r="AF791" s="146"/>
    </row>
    <row r="792" spans="1:32" ht="20.25" customHeight="1" x14ac:dyDescent="0.15">
      <c r="H792" s="447"/>
      <c r="AC792" s="147"/>
      <c r="AF792" s="146"/>
    </row>
    <row r="793" spans="1:32" ht="20.25" customHeight="1" x14ac:dyDescent="0.15">
      <c r="A793" s="420"/>
      <c r="B793" s="8"/>
      <c r="C793" s="8"/>
      <c r="D793" s="8"/>
      <c r="E793" s="8"/>
      <c r="F793" s="8"/>
      <c r="G793" s="93"/>
      <c r="H793" s="448"/>
      <c r="I793" s="148"/>
      <c r="J793" s="8"/>
      <c r="K793" s="8"/>
      <c r="L793" s="8"/>
      <c r="M793" s="8"/>
      <c r="N793" s="8"/>
      <c r="O793" s="8"/>
      <c r="P793" s="8"/>
      <c r="Q793" s="8"/>
      <c r="R793" s="8"/>
      <c r="S793" s="8"/>
      <c r="T793" s="8"/>
      <c r="U793" s="8"/>
      <c r="V793" s="8"/>
      <c r="W793" s="8"/>
      <c r="X793" s="8"/>
      <c r="Y793" s="8"/>
      <c r="Z793" s="8"/>
      <c r="AA793" s="8"/>
      <c r="AB793" s="93"/>
      <c r="AC793" s="148"/>
      <c r="AD793" s="8"/>
      <c r="AE793" s="8"/>
      <c r="AF793" s="93"/>
    </row>
    <row r="794" spans="1:32" ht="20.25" customHeight="1" x14ac:dyDescent="0.15">
      <c r="AC794" s="147"/>
      <c r="AF794" s="146"/>
    </row>
    <row r="795" spans="1:32" ht="20.25" customHeight="1" x14ac:dyDescent="0.15">
      <c r="AC795" s="147"/>
      <c r="AF795" s="146"/>
    </row>
    <row r="796" spans="1:32" ht="20.25" customHeight="1" x14ac:dyDescent="0.15">
      <c r="AC796" s="147"/>
      <c r="AF796" s="146"/>
    </row>
    <row r="797" spans="1:32" ht="20.25" customHeight="1" x14ac:dyDescent="0.15">
      <c r="AC797" s="147"/>
      <c r="AF797" s="146"/>
    </row>
    <row r="798" spans="1:32" ht="20.25" customHeight="1" x14ac:dyDescent="0.15">
      <c r="AC798" s="147"/>
      <c r="AF798" s="146"/>
    </row>
    <row r="799" spans="1:32" ht="20.25" customHeight="1" x14ac:dyDescent="0.15">
      <c r="AC799" s="147"/>
      <c r="AF799" s="146"/>
    </row>
    <row r="800" spans="1:32" ht="20.25" customHeight="1" x14ac:dyDescent="0.15">
      <c r="AC800" s="147"/>
      <c r="AF800" s="146"/>
    </row>
    <row r="801" spans="29:32" ht="20.25" customHeight="1" x14ac:dyDescent="0.15">
      <c r="AC801" s="147"/>
      <c r="AF801" s="146"/>
    </row>
    <row r="802" spans="29:32" ht="20.25" customHeight="1" x14ac:dyDescent="0.15">
      <c r="AC802" s="147"/>
      <c r="AF802" s="146"/>
    </row>
    <row r="803" spans="29:32" ht="20.25" customHeight="1" x14ac:dyDescent="0.15">
      <c r="AC803" s="147"/>
      <c r="AF803" s="146"/>
    </row>
    <row r="804" spans="29:32" ht="20.25" customHeight="1" x14ac:dyDescent="0.15">
      <c r="AC804" s="147"/>
      <c r="AF804" s="146"/>
    </row>
    <row r="805" spans="29:32" ht="20.25" customHeight="1" x14ac:dyDescent="0.15">
      <c r="AC805" s="147"/>
      <c r="AF805" s="146"/>
    </row>
    <row r="806" spans="29:32" ht="20.25" customHeight="1" x14ac:dyDescent="0.15">
      <c r="AC806" s="147"/>
      <c r="AF806" s="146"/>
    </row>
    <row r="807" spans="29:32" ht="20.25" customHeight="1" x14ac:dyDescent="0.15">
      <c r="AC807" s="147"/>
      <c r="AF807" s="146"/>
    </row>
    <row r="808" spans="29:32" ht="20.25" customHeight="1" x14ac:dyDescent="0.15">
      <c r="AC808" s="147"/>
      <c r="AF808" s="146"/>
    </row>
    <row r="809" spans="29:32" ht="20.25" customHeight="1" x14ac:dyDescent="0.15">
      <c r="AC809" s="147"/>
      <c r="AF809" s="146"/>
    </row>
    <row r="810" spans="29:32" ht="20.25" customHeight="1" x14ac:dyDescent="0.15">
      <c r="AC810" s="147"/>
      <c r="AF810" s="146"/>
    </row>
    <row r="811" spans="29:32" ht="20.25" customHeight="1" x14ac:dyDescent="0.15">
      <c r="AC811" s="147"/>
      <c r="AF811" s="146"/>
    </row>
    <row r="812" spans="29:32" ht="20.25" customHeight="1" x14ac:dyDescent="0.15">
      <c r="AC812" s="147"/>
      <c r="AF812" s="146"/>
    </row>
    <row r="813" spans="29:32" ht="20.25" customHeight="1" x14ac:dyDescent="0.15">
      <c r="AC813" s="147"/>
      <c r="AF813" s="146"/>
    </row>
    <row r="814" spans="29:32" ht="20.25" customHeight="1" x14ac:dyDescent="0.15">
      <c r="AC814" s="147"/>
      <c r="AF814" s="146"/>
    </row>
    <row r="815" spans="29:32" ht="20.25" customHeight="1" x14ac:dyDescent="0.15">
      <c r="AC815" s="147"/>
      <c r="AF815" s="146"/>
    </row>
    <row r="816" spans="29:32" ht="20.25" customHeight="1" x14ac:dyDescent="0.15">
      <c r="AC816" s="147"/>
      <c r="AF816" s="146"/>
    </row>
    <row r="817" spans="1:32" ht="20.25" customHeight="1" x14ac:dyDescent="0.15">
      <c r="AC817" s="147"/>
      <c r="AF817" s="146"/>
    </row>
    <row r="818" spans="1:32" ht="20.25" customHeight="1" x14ac:dyDescent="0.15">
      <c r="AC818" s="147"/>
      <c r="AF818" s="146"/>
    </row>
    <row r="819" spans="1:32" ht="20.25" customHeight="1" x14ac:dyDescent="0.15">
      <c r="AC819" s="147"/>
      <c r="AF819" s="146"/>
    </row>
    <row r="820" spans="1:32" ht="20.25" customHeight="1" x14ac:dyDescent="0.15">
      <c r="AC820" s="147"/>
      <c r="AF820" s="146"/>
    </row>
    <row r="821" spans="1:32" ht="20.25" customHeight="1" x14ac:dyDescent="0.15">
      <c r="AC821" s="147"/>
      <c r="AF821" s="146"/>
    </row>
    <row r="822" spans="1:32" ht="20.25" customHeight="1" x14ac:dyDescent="0.15">
      <c r="AC822" s="147"/>
      <c r="AF822" s="146"/>
    </row>
    <row r="823" spans="1:32" ht="20.25" customHeight="1" x14ac:dyDescent="0.15">
      <c r="AC823" s="147"/>
      <c r="AF823" s="146"/>
    </row>
    <row r="824" spans="1:32" ht="20.25" customHeight="1" x14ac:dyDescent="0.15">
      <c r="AC824" s="147"/>
      <c r="AF824" s="146"/>
    </row>
    <row r="825" spans="1:32" ht="20.25" customHeight="1" x14ac:dyDescent="0.15">
      <c r="AC825" s="147"/>
      <c r="AF825" s="146"/>
    </row>
    <row r="826" spans="1:32" ht="20.25" customHeight="1" x14ac:dyDescent="0.15">
      <c r="AC826" s="147"/>
      <c r="AF826" s="146"/>
    </row>
    <row r="827" spans="1:32" ht="20.25" customHeight="1" x14ac:dyDescent="0.15">
      <c r="H827" s="447"/>
      <c r="AC827" s="147"/>
      <c r="AF827" s="146"/>
    </row>
    <row r="828" spans="1:32" ht="20.25" customHeight="1" x14ac:dyDescent="0.15">
      <c r="H828" s="447"/>
      <c r="AC828" s="147"/>
      <c r="AF828" s="146"/>
    </row>
    <row r="829" spans="1:32" ht="20.25" customHeight="1" x14ac:dyDescent="0.15">
      <c r="H829" s="447"/>
      <c r="AC829" s="147"/>
      <c r="AF829" s="146"/>
    </row>
    <row r="830" spans="1:32" ht="20.25" customHeight="1" x14ac:dyDescent="0.15">
      <c r="H830" s="447"/>
      <c r="AC830" s="147"/>
      <c r="AF830" s="146"/>
    </row>
    <row r="831" spans="1:32" ht="20.25" customHeight="1" x14ac:dyDescent="0.15">
      <c r="H831" s="447"/>
      <c r="AC831" s="147"/>
      <c r="AF831" s="146"/>
    </row>
    <row r="832" spans="1:32" ht="20.25" customHeight="1" x14ac:dyDescent="0.15">
      <c r="A832" s="420"/>
      <c r="B832" s="8"/>
      <c r="C832" s="8"/>
      <c r="D832" s="8"/>
      <c r="E832" s="8"/>
      <c r="F832" s="8"/>
      <c r="G832" s="93"/>
      <c r="H832" s="448"/>
      <c r="I832" s="148"/>
      <c r="J832" s="8"/>
      <c r="K832" s="8"/>
      <c r="L832" s="8"/>
      <c r="M832" s="8"/>
      <c r="N832" s="8"/>
      <c r="O832" s="8"/>
      <c r="P832" s="8"/>
      <c r="Q832" s="8"/>
      <c r="R832" s="8"/>
      <c r="S832" s="8"/>
      <c r="T832" s="8"/>
      <c r="U832" s="8"/>
      <c r="V832" s="8"/>
      <c r="W832" s="8"/>
      <c r="X832" s="8"/>
      <c r="Y832" s="8"/>
      <c r="Z832" s="8"/>
      <c r="AA832" s="8"/>
      <c r="AB832" s="93"/>
      <c r="AC832" s="148"/>
      <c r="AD832" s="8"/>
      <c r="AE832" s="8"/>
      <c r="AF832" s="93"/>
    </row>
    <row r="833" spans="29:32" ht="20.25" customHeight="1" x14ac:dyDescent="0.15">
      <c r="AC833" s="147"/>
      <c r="AF833" s="146"/>
    </row>
    <row r="834" spans="29:32" ht="20.25" customHeight="1" x14ac:dyDescent="0.15">
      <c r="AC834" s="147"/>
      <c r="AF834" s="146"/>
    </row>
    <row r="835" spans="29:32" ht="20.25" customHeight="1" x14ac:dyDescent="0.15">
      <c r="AC835" s="147"/>
      <c r="AF835" s="146"/>
    </row>
    <row r="836" spans="29:32" ht="20.25" customHeight="1" x14ac:dyDescent="0.15">
      <c r="AC836" s="147"/>
      <c r="AF836" s="146"/>
    </row>
    <row r="837" spans="29:32" ht="20.25" customHeight="1" x14ac:dyDescent="0.15">
      <c r="AC837" s="147"/>
      <c r="AF837" s="146"/>
    </row>
    <row r="838" spans="29:32" ht="20.25" customHeight="1" x14ac:dyDescent="0.15">
      <c r="AC838" s="147"/>
      <c r="AF838" s="146"/>
    </row>
    <row r="839" spans="29:32" ht="20.25" customHeight="1" x14ac:dyDescent="0.15">
      <c r="AC839" s="147"/>
      <c r="AF839" s="146"/>
    </row>
    <row r="840" spans="29:32" ht="20.25" customHeight="1" x14ac:dyDescent="0.15">
      <c r="AC840" s="147"/>
      <c r="AF840" s="146"/>
    </row>
    <row r="841" spans="29:32" ht="20.25" customHeight="1" x14ac:dyDescent="0.15">
      <c r="AC841" s="147"/>
      <c r="AF841" s="146"/>
    </row>
    <row r="842" spans="29:32" ht="20.25" customHeight="1" x14ac:dyDescent="0.15">
      <c r="AC842" s="147"/>
      <c r="AF842" s="146"/>
    </row>
    <row r="843" spans="29:32" ht="20.25" customHeight="1" x14ac:dyDescent="0.15">
      <c r="AC843" s="147"/>
      <c r="AF843" s="146"/>
    </row>
    <row r="844" spans="29:32" ht="20.25" customHeight="1" x14ac:dyDescent="0.15">
      <c r="AC844" s="147"/>
      <c r="AF844" s="146"/>
    </row>
    <row r="845" spans="29:32" ht="20.25" customHeight="1" x14ac:dyDescent="0.15">
      <c r="AC845" s="147"/>
      <c r="AF845" s="146"/>
    </row>
    <row r="846" spans="29:32" ht="20.25" customHeight="1" x14ac:dyDescent="0.15">
      <c r="AC846" s="147"/>
      <c r="AF846" s="146"/>
    </row>
    <row r="847" spans="29:32" ht="20.25" customHeight="1" x14ac:dyDescent="0.15">
      <c r="AC847" s="147"/>
      <c r="AF847" s="146"/>
    </row>
    <row r="848" spans="29:32" ht="20.25" customHeight="1" x14ac:dyDescent="0.15">
      <c r="AC848" s="147"/>
      <c r="AF848" s="146"/>
    </row>
    <row r="849" spans="1:32" ht="20.25" customHeight="1" x14ac:dyDescent="0.15">
      <c r="AC849" s="147"/>
      <c r="AF849" s="146"/>
    </row>
    <row r="850" spans="1:32" ht="20.25" customHeight="1" x14ac:dyDescent="0.15">
      <c r="AC850" s="147"/>
      <c r="AF850" s="146"/>
    </row>
    <row r="851" spans="1:32" ht="20.25" customHeight="1" x14ac:dyDescent="0.15">
      <c r="AC851" s="147"/>
      <c r="AF851" s="146"/>
    </row>
    <row r="852" spans="1:32" ht="20.25" customHeight="1" x14ac:dyDescent="0.15">
      <c r="AC852" s="147"/>
      <c r="AF852" s="146"/>
    </row>
    <row r="853" spans="1:32" ht="20.25" customHeight="1" x14ac:dyDescent="0.15">
      <c r="AC853" s="147"/>
      <c r="AF853" s="146"/>
    </row>
    <row r="854" spans="1:32" ht="20.25" customHeight="1" x14ac:dyDescent="0.15">
      <c r="AC854" s="147"/>
      <c r="AF854" s="146"/>
    </row>
    <row r="855" spans="1:32" ht="20.25" customHeight="1" x14ac:dyDescent="0.15">
      <c r="H855" s="447"/>
      <c r="AC855" s="147"/>
      <c r="AF855" s="146"/>
    </row>
    <row r="856" spans="1:32" ht="20.25" customHeight="1" x14ac:dyDescent="0.15">
      <c r="H856" s="447"/>
      <c r="AC856" s="147"/>
      <c r="AF856" s="146"/>
    </row>
    <row r="857" spans="1:32" ht="20.25" customHeight="1" x14ac:dyDescent="0.15">
      <c r="H857" s="447"/>
      <c r="AC857" s="147"/>
      <c r="AF857" s="146"/>
    </row>
    <row r="858" spans="1:32" ht="20.25" customHeight="1" x14ac:dyDescent="0.15">
      <c r="H858" s="447"/>
      <c r="AC858" s="147"/>
      <c r="AF858" s="146"/>
    </row>
    <row r="859" spans="1:32" ht="20.25" customHeight="1" x14ac:dyDescent="0.15">
      <c r="H859" s="447"/>
      <c r="AC859" s="147"/>
      <c r="AF859" s="146"/>
    </row>
    <row r="860" spans="1:32" ht="20.25" customHeight="1" x14ac:dyDescent="0.15">
      <c r="A860" s="420"/>
      <c r="B860" s="8"/>
      <c r="C860" s="8"/>
      <c r="D860" s="8"/>
      <c r="E860" s="8"/>
      <c r="F860" s="8"/>
      <c r="G860" s="93"/>
      <c r="H860" s="448"/>
      <c r="I860" s="148"/>
      <c r="J860" s="8"/>
      <c r="K860" s="8"/>
      <c r="L860" s="8"/>
      <c r="M860" s="8"/>
      <c r="N860" s="8"/>
      <c r="O860" s="8"/>
      <c r="P860" s="8"/>
      <c r="Q860" s="8"/>
      <c r="R860" s="8"/>
      <c r="S860" s="8"/>
      <c r="T860" s="8"/>
      <c r="U860" s="8"/>
      <c r="V860" s="8"/>
      <c r="W860" s="8"/>
      <c r="X860" s="8"/>
      <c r="Y860" s="8"/>
      <c r="Z860" s="8"/>
      <c r="AA860" s="8"/>
      <c r="AB860" s="93"/>
      <c r="AC860" s="148"/>
      <c r="AD860" s="8"/>
      <c r="AE860" s="8"/>
      <c r="AF860" s="93"/>
    </row>
    <row r="861" spans="1:32" ht="20.25" customHeight="1" x14ac:dyDescent="0.15">
      <c r="AC861" s="147"/>
      <c r="AF861" s="146"/>
    </row>
    <row r="862" spans="1:32" ht="20.25" customHeight="1" x14ac:dyDescent="0.15">
      <c r="AC862" s="147"/>
      <c r="AF862" s="146"/>
    </row>
    <row r="863" spans="1:32" ht="20.25" customHeight="1" x14ac:dyDescent="0.15">
      <c r="AC863" s="147"/>
      <c r="AF863" s="146"/>
    </row>
    <row r="864" spans="1:32" ht="20.25" customHeight="1" x14ac:dyDescent="0.15">
      <c r="AC864" s="147"/>
      <c r="AF864" s="146"/>
    </row>
    <row r="865" spans="29:32" ht="20.25" customHeight="1" x14ac:dyDescent="0.15">
      <c r="AC865" s="147"/>
      <c r="AF865" s="146"/>
    </row>
    <row r="866" spans="29:32" ht="20.25" customHeight="1" x14ac:dyDescent="0.15">
      <c r="AC866" s="147"/>
      <c r="AF866" s="146"/>
    </row>
    <row r="867" spans="29:32" ht="20.25" customHeight="1" x14ac:dyDescent="0.15">
      <c r="AC867" s="147"/>
      <c r="AF867" s="146"/>
    </row>
    <row r="868" spans="29:32" ht="20.25" customHeight="1" x14ac:dyDescent="0.15">
      <c r="AC868" s="147"/>
      <c r="AF868" s="146"/>
    </row>
    <row r="869" spans="29:32" ht="20.25" customHeight="1" x14ac:dyDescent="0.15">
      <c r="AC869" s="147"/>
      <c r="AF869" s="146"/>
    </row>
    <row r="870" spans="29:32" ht="20.25" customHeight="1" x14ac:dyDescent="0.15">
      <c r="AC870" s="147"/>
      <c r="AF870" s="146"/>
    </row>
    <row r="871" spans="29:32" ht="20.25" customHeight="1" x14ac:dyDescent="0.15">
      <c r="AC871" s="147"/>
      <c r="AF871" s="146"/>
    </row>
    <row r="872" spans="29:32" ht="20.25" customHeight="1" x14ac:dyDescent="0.15">
      <c r="AC872" s="147"/>
      <c r="AF872" s="146"/>
    </row>
    <row r="873" spans="29:32" ht="20.25" customHeight="1" x14ac:dyDescent="0.15">
      <c r="AC873" s="147"/>
      <c r="AF873" s="146"/>
    </row>
    <row r="874" spans="29:32" ht="20.25" customHeight="1" x14ac:dyDescent="0.15">
      <c r="AC874" s="147"/>
      <c r="AF874" s="146"/>
    </row>
    <row r="875" spans="29:32" ht="20.25" customHeight="1" x14ac:dyDescent="0.15">
      <c r="AC875" s="147"/>
      <c r="AF875" s="146"/>
    </row>
    <row r="876" spans="29:32" ht="20.25" customHeight="1" x14ac:dyDescent="0.15">
      <c r="AC876" s="147"/>
      <c r="AF876" s="146"/>
    </row>
    <row r="877" spans="29:32" ht="20.25" customHeight="1" x14ac:dyDescent="0.15">
      <c r="AC877" s="147"/>
      <c r="AF877" s="146"/>
    </row>
    <row r="878" spans="29:32" ht="20.25" customHeight="1" x14ac:dyDescent="0.15">
      <c r="AC878" s="147"/>
      <c r="AF878" s="146"/>
    </row>
    <row r="879" spans="29:32" ht="20.25" customHeight="1" x14ac:dyDescent="0.15">
      <c r="AC879" s="147"/>
      <c r="AF879" s="146"/>
    </row>
    <row r="880" spans="29:32" ht="20.25" customHeight="1" x14ac:dyDescent="0.15">
      <c r="AC880" s="147"/>
      <c r="AF880" s="146"/>
    </row>
    <row r="881" spans="8:32" ht="20.25" customHeight="1" x14ac:dyDescent="0.15">
      <c r="AC881" s="147"/>
      <c r="AF881" s="146"/>
    </row>
    <row r="882" spans="8:32" ht="20.25" customHeight="1" x14ac:dyDescent="0.15">
      <c r="AC882" s="147"/>
      <c r="AF882" s="146"/>
    </row>
    <row r="883" spans="8:32" ht="20.25" customHeight="1" x14ac:dyDescent="0.15">
      <c r="AC883" s="147"/>
      <c r="AF883" s="146"/>
    </row>
    <row r="884" spans="8:32" ht="20.25" customHeight="1" x14ac:dyDescent="0.15">
      <c r="AC884" s="147"/>
      <c r="AF884" s="146"/>
    </row>
    <row r="885" spans="8:32" ht="20.25" customHeight="1" x14ac:dyDescent="0.15">
      <c r="AC885" s="147"/>
      <c r="AF885" s="146"/>
    </row>
    <row r="886" spans="8:32" ht="20.25" customHeight="1" x14ac:dyDescent="0.15">
      <c r="AC886" s="147"/>
      <c r="AF886" s="146"/>
    </row>
    <row r="887" spans="8:32" ht="20.25" customHeight="1" x14ac:dyDescent="0.15">
      <c r="AC887" s="147"/>
      <c r="AF887" s="146"/>
    </row>
    <row r="888" spans="8:32" ht="20.25" customHeight="1" x14ac:dyDescent="0.15">
      <c r="AC888" s="147"/>
      <c r="AF888" s="146"/>
    </row>
    <row r="889" spans="8:32" ht="20.25" customHeight="1" x14ac:dyDescent="0.15">
      <c r="AC889" s="147"/>
      <c r="AF889" s="146"/>
    </row>
    <row r="890" spans="8:32" ht="20.25" customHeight="1" x14ac:dyDescent="0.15">
      <c r="AC890" s="147"/>
      <c r="AF890" s="146"/>
    </row>
    <row r="891" spans="8:32" ht="20.25" customHeight="1" x14ac:dyDescent="0.15">
      <c r="AC891" s="147"/>
      <c r="AF891" s="146"/>
    </row>
    <row r="892" spans="8:32" ht="20.25" customHeight="1" x14ac:dyDescent="0.15">
      <c r="AC892" s="147"/>
      <c r="AF892" s="146"/>
    </row>
    <row r="893" spans="8:32" ht="20.25" customHeight="1" x14ac:dyDescent="0.15">
      <c r="AC893" s="147"/>
      <c r="AF893" s="146"/>
    </row>
    <row r="894" spans="8:32" ht="20.25" customHeight="1" x14ac:dyDescent="0.15">
      <c r="AC894" s="147"/>
      <c r="AF894" s="146"/>
    </row>
    <row r="895" spans="8:32" ht="20.25" customHeight="1" x14ac:dyDescent="0.15">
      <c r="H895" s="447"/>
      <c r="AC895" s="147"/>
      <c r="AF895" s="146"/>
    </row>
    <row r="896" spans="8:32" ht="20.25" customHeight="1" x14ac:dyDescent="0.15">
      <c r="H896" s="447"/>
      <c r="AC896" s="147"/>
      <c r="AF896" s="146"/>
    </row>
    <row r="897" spans="1:32" ht="20.25" customHeight="1" x14ac:dyDescent="0.15">
      <c r="H897" s="447"/>
      <c r="AC897" s="147"/>
      <c r="AF897" s="146"/>
    </row>
    <row r="898" spans="1:32" ht="20.25" customHeight="1" x14ac:dyDescent="0.15">
      <c r="H898" s="447"/>
      <c r="AC898" s="147"/>
      <c r="AF898" s="146"/>
    </row>
    <row r="899" spans="1:32" ht="20.25" customHeight="1" x14ac:dyDescent="0.15">
      <c r="H899" s="447"/>
      <c r="AC899" s="147"/>
      <c r="AF899" s="146"/>
    </row>
    <row r="900" spans="1:32" ht="20.25" customHeight="1" x14ac:dyDescent="0.15">
      <c r="A900" s="420"/>
      <c r="B900" s="8"/>
      <c r="C900" s="8"/>
      <c r="D900" s="8"/>
      <c r="E900" s="8"/>
      <c r="F900" s="8"/>
      <c r="G900" s="93"/>
      <c r="H900" s="448"/>
      <c r="I900" s="148"/>
      <c r="J900" s="8"/>
      <c r="K900" s="8"/>
      <c r="L900" s="8"/>
      <c r="M900" s="8"/>
      <c r="N900" s="8"/>
      <c r="O900" s="8"/>
      <c r="P900" s="8"/>
      <c r="Q900" s="8"/>
      <c r="R900" s="8"/>
      <c r="S900" s="8"/>
      <c r="T900" s="8"/>
      <c r="U900" s="8"/>
      <c r="V900" s="8"/>
      <c r="W900" s="8"/>
      <c r="X900" s="8"/>
      <c r="Y900" s="8"/>
      <c r="Z900" s="8"/>
      <c r="AA900" s="8"/>
      <c r="AB900" s="93"/>
      <c r="AC900" s="148"/>
      <c r="AD900" s="8"/>
      <c r="AE900" s="8"/>
      <c r="AF900" s="93"/>
    </row>
    <row r="901" spans="1:32" ht="20.25" customHeight="1" x14ac:dyDescent="0.15">
      <c r="AC901" s="147"/>
      <c r="AF901" s="146"/>
    </row>
    <row r="902" spans="1:32" ht="20.25" customHeight="1" x14ac:dyDescent="0.15">
      <c r="AC902" s="147"/>
      <c r="AF902" s="146"/>
    </row>
    <row r="903" spans="1:32" ht="20.25" customHeight="1" x14ac:dyDescent="0.15">
      <c r="AC903" s="147"/>
      <c r="AF903" s="146"/>
    </row>
    <row r="904" spans="1:32" ht="20.25" customHeight="1" x14ac:dyDescent="0.15">
      <c r="AC904" s="147"/>
      <c r="AF904" s="146"/>
    </row>
    <row r="905" spans="1:32" ht="20.25" customHeight="1" x14ac:dyDescent="0.15">
      <c r="AC905" s="147"/>
      <c r="AF905" s="146"/>
    </row>
    <row r="906" spans="1:32" ht="20.25" customHeight="1" x14ac:dyDescent="0.15">
      <c r="AC906" s="147"/>
      <c r="AF906" s="146"/>
    </row>
    <row r="907" spans="1:32" ht="20.25" customHeight="1" x14ac:dyDescent="0.15">
      <c r="AC907" s="147"/>
      <c r="AF907" s="146"/>
    </row>
    <row r="908" spans="1:32" ht="20.25" customHeight="1" x14ac:dyDescent="0.15">
      <c r="AC908" s="147"/>
      <c r="AF908" s="146"/>
    </row>
    <row r="909" spans="1:32" ht="20.25" customHeight="1" x14ac:dyDescent="0.15">
      <c r="AC909" s="147"/>
      <c r="AF909" s="146"/>
    </row>
    <row r="910" spans="1:32" ht="20.25" customHeight="1" x14ac:dyDescent="0.15">
      <c r="AC910" s="147"/>
      <c r="AF910" s="146"/>
    </row>
    <row r="911" spans="1:32" ht="20.25" customHeight="1" x14ac:dyDescent="0.15">
      <c r="AC911" s="147"/>
      <c r="AF911" s="146"/>
    </row>
    <row r="912" spans="1:32" ht="20.25" customHeight="1" x14ac:dyDescent="0.15">
      <c r="AC912" s="147"/>
      <c r="AF912" s="146"/>
    </row>
    <row r="913" spans="29:32" ht="20.25" customHeight="1" x14ac:dyDescent="0.15">
      <c r="AC913" s="147"/>
      <c r="AF913" s="146"/>
    </row>
    <row r="914" spans="29:32" ht="20.25" customHeight="1" x14ac:dyDescent="0.15">
      <c r="AC914" s="147"/>
      <c r="AF914" s="146"/>
    </row>
    <row r="915" spans="29:32" ht="20.25" customHeight="1" x14ac:dyDescent="0.15">
      <c r="AC915" s="147"/>
      <c r="AF915" s="146"/>
    </row>
    <row r="916" spans="29:32" ht="20.25" customHeight="1" x14ac:dyDescent="0.15">
      <c r="AC916" s="147"/>
      <c r="AF916" s="146"/>
    </row>
    <row r="917" spans="29:32" ht="20.25" customHeight="1" x14ac:dyDescent="0.15">
      <c r="AC917" s="147"/>
      <c r="AF917" s="146"/>
    </row>
    <row r="918" spans="29:32" ht="20.25" customHeight="1" x14ac:dyDescent="0.15">
      <c r="AC918" s="147"/>
      <c r="AF918" s="146"/>
    </row>
    <row r="919" spans="29:32" ht="20.25" customHeight="1" x14ac:dyDescent="0.15">
      <c r="AC919" s="147"/>
      <c r="AF919" s="146"/>
    </row>
    <row r="920" spans="29:32" ht="20.25" customHeight="1" x14ac:dyDescent="0.15">
      <c r="AC920" s="147"/>
      <c r="AF920" s="146"/>
    </row>
    <row r="921" spans="29:32" ht="20.25" customHeight="1" x14ac:dyDescent="0.15">
      <c r="AC921" s="147"/>
      <c r="AF921" s="146"/>
    </row>
    <row r="922" spans="29:32" ht="20.25" customHeight="1" x14ac:dyDescent="0.15">
      <c r="AC922" s="147"/>
      <c r="AF922" s="146"/>
    </row>
    <row r="923" spans="29:32" ht="20.25" customHeight="1" x14ac:dyDescent="0.15">
      <c r="AC923" s="147"/>
      <c r="AF923" s="146"/>
    </row>
    <row r="924" spans="29:32" ht="20.25" customHeight="1" x14ac:dyDescent="0.15">
      <c r="AC924" s="147"/>
      <c r="AF924" s="146"/>
    </row>
    <row r="925" spans="29:32" ht="20.25" customHeight="1" x14ac:dyDescent="0.15">
      <c r="AC925" s="147"/>
      <c r="AF925" s="146"/>
    </row>
    <row r="926" spans="29:32" ht="20.25" customHeight="1" x14ac:dyDescent="0.15">
      <c r="AC926" s="147"/>
      <c r="AF926" s="146"/>
    </row>
    <row r="927" spans="29:32" ht="20.25" customHeight="1" x14ac:dyDescent="0.15">
      <c r="AC927" s="147"/>
      <c r="AF927" s="146"/>
    </row>
    <row r="928" spans="29:32" ht="20.25" customHeight="1" x14ac:dyDescent="0.15">
      <c r="AC928" s="147"/>
      <c r="AF928" s="146"/>
    </row>
    <row r="929" spans="1:32" ht="20.25" customHeight="1" x14ac:dyDescent="0.15">
      <c r="AC929" s="147"/>
      <c r="AF929" s="146"/>
    </row>
    <row r="930" spans="1:32" ht="20.25" customHeight="1" x14ac:dyDescent="0.15">
      <c r="AC930" s="147"/>
      <c r="AF930" s="146"/>
    </row>
    <row r="931" spans="1:32" ht="20.25" customHeight="1" x14ac:dyDescent="0.15">
      <c r="AC931" s="147"/>
      <c r="AF931" s="146"/>
    </row>
    <row r="932" spans="1:32" ht="20.25" customHeight="1" x14ac:dyDescent="0.15">
      <c r="AC932" s="147"/>
      <c r="AF932" s="146"/>
    </row>
    <row r="933" spans="1:32" ht="20.25" customHeight="1" x14ac:dyDescent="0.15">
      <c r="AC933" s="147"/>
      <c r="AF933" s="146"/>
    </row>
    <row r="934" spans="1:32" ht="20.25" customHeight="1" x14ac:dyDescent="0.15">
      <c r="AC934" s="147"/>
      <c r="AF934" s="146"/>
    </row>
    <row r="935" spans="1:32" ht="20.25" customHeight="1" x14ac:dyDescent="0.15">
      <c r="H935" s="447"/>
      <c r="AC935" s="147"/>
      <c r="AF935" s="146"/>
    </row>
    <row r="936" spans="1:32" ht="20.25" customHeight="1" x14ac:dyDescent="0.15">
      <c r="H936" s="447"/>
      <c r="AC936" s="147"/>
      <c r="AF936" s="146"/>
    </row>
    <row r="937" spans="1:32" ht="20.25" customHeight="1" x14ac:dyDescent="0.15">
      <c r="H937" s="447"/>
      <c r="AC937" s="147"/>
      <c r="AF937" s="146"/>
    </row>
    <row r="938" spans="1:32" ht="20.25" customHeight="1" x14ac:dyDescent="0.15">
      <c r="H938" s="447"/>
      <c r="AC938" s="147"/>
      <c r="AF938" s="146"/>
    </row>
    <row r="939" spans="1:32" ht="20.25" customHeight="1" x14ac:dyDescent="0.15">
      <c r="H939" s="447"/>
      <c r="AC939" s="147"/>
      <c r="AF939" s="146"/>
    </row>
    <row r="940" spans="1:32" ht="20.25" customHeight="1" x14ac:dyDescent="0.15">
      <c r="A940" s="420"/>
      <c r="B940" s="8"/>
      <c r="C940" s="8"/>
      <c r="D940" s="8"/>
      <c r="E940" s="8"/>
      <c r="F940" s="8"/>
      <c r="G940" s="93"/>
      <c r="H940" s="448"/>
      <c r="I940" s="148"/>
      <c r="J940" s="8"/>
      <c r="K940" s="8"/>
      <c r="L940" s="8"/>
      <c r="M940" s="8"/>
      <c r="N940" s="8"/>
      <c r="O940" s="8"/>
      <c r="P940" s="8"/>
      <c r="Q940" s="8"/>
      <c r="R940" s="8"/>
      <c r="S940" s="8"/>
      <c r="T940" s="8"/>
      <c r="U940" s="8"/>
      <c r="V940" s="8"/>
      <c r="W940" s="8"/>
      <c r="X940" s="8"/>
      <c r="Y940" s="8"/>
      <c r="Z940" s="8"/>
      <c r="AA940" s="8"/>
      <c r="AB940" s="93"/>
      <c r="AC940" s="148"/>
      <c r="AD940" s="8"/>
      <c r="AE940" s="8"/>
      <c r="AF940" s="93"/>
    </row>
    <row r="941" spans="1:32" ht="20.25" customHeight="1" x14ac:dyDescent="0.15">
      <c r="AC941" s="147"/>
      <c r="AF941" s="146"/>
    </row>
    <row r="942" spans="1:32" ht="20.25" customHeight="1" x14ac:dyDescent="0.15">
      <c r="AC942" s="147"/>
      <c r="AF942" s="146"/>
    </row>
    <row r="943" spans="1:32" ht="20.25" customHeight="1" x14ac:dyDescent="0.15">
      <c r="AC943" s="147"/>
      <c r="AF943" s="146"/>
    </row>
    <row r="944" spans="1:32" ht="20.25" customHeight="1" x14ac:dyDescent="0.15">
      <c r="AC944" s="147"/>
      <c r="AF944" s="146"/>
    </row>
    <row r="945" spans="29:32" ht="20.25" customHeight="1" x14ac:dyDescent="0.15">
      <c r="AC945" s="147"/>
      <c r="AF945" s="146"/>
    </row>
    <row r="946" spans="29:32" ht="20.25" customHeight="1" x14ac:dyDescent="0.15">
      <c r="AC946" s="147"/>
      <c r="AF946" s="146"/>
    </row>
    <row r="947" spans="29:32" ht="20.25" customHeight="1" x14ac:dyDescent="0.15">
      <c r="AC947" s="147"/>
      <c r="AF947" s="146"/>
    </row>
    <row r="948" spans="29:32" ht="20.25" customHeight="1" x14ac:dyDescent="0.15">
      <c r="AC948" s="147"/>
      <c r="AF948" s="146"/>
    </row>
    <row r="949" spans="29:32" ht="20.25" customHeight="1" x14ac:dyDescent="0.15">
      <c r="AC949" s="147"/>
      <c r="AF949" s="146"/>
    </row>
    <row r="950" spans="29:32" ht="20.25" customHeight="1" x14ac:dyDescent="0.15">
      <c r="AC950" s="147"/>
      <c r="AF950" s="146"/>
    </row>
    <row r="951" spans="29:32" ht="20.25" customHeight="1" x14ac:dyDescent="0.15">
      <c r="AC951" s="147"/>
      <c r="AF951" s="146"/>
    </row>
    <row r="952" spans="29:32" ht="20.25" customHeight="1" x14ac:dyDescent="0.15">
      <c r="AC952" s="147"/>
      <c r="AF952" s="146"/>
    </row>
    <row r="953" spans="29:32" ht="20.25" customHeight="1" x14ac:dyDescent="0.15">
      <c r="AC953" s="147"/>
      <c r="AF953" s="146"/>
    </row>
    <row r="954" spans="29:32" ht="20.25" customHeight="1" x14ac:dyDescent="0.15">
      <c r="AC954" s="147"/>
      <c r="AF954" s="146"/>
    </row>
    <row r="955" spans="29:32" ht="20.25" customHeight="1" x14ac:dyDescent="0.15">
      <c r="AC955" s="147"/>
      <c r="AF955" s="146"/>
    </row>
    <row r="956" spans="29:32" ht="20.25" customHeight="1" x14ac:dyDescent="0.15">
      <c r="AC956" s="147"/>
      <c r="AF956" s="146"/>
    </row>
    <row r="957" spans="29:32" ht="20.25" customHeight="1" x14ac:dyDescent="0.15">
      <c r="AC957" s="147"/>
      <c r="AF957" s="146"/>
    </row>
    <row r="958" spans="29:32" ht="20.25" customHeight="1" x14ac:dyDescent="0.15">
      <c r="AC958" s="147"/>
      <c r="AF958" s="146"/>
    </row>
    <row r="959" spans="29:32" ht="20.25" customHeight="1" x14ac:dyDescent="0.15">
      <c r="AC959" s="147"/>
      <c r="AF959" s="146"/>
    </row>
    <row r="960" spans="29:32" ht="20.25" customHeight="1" x14ac:dyDescent="0.15">
      <c r="AC960" s="147"/>
      <c r="AF960" s="146"/>
    </row>
    <row r="961" spans="1:32" ht="20.25" customHeight="1" x14ac:dyDescent="0.15">
      <c r="AC961" s="147"/>
      <c r="AF961" s="146"/>
    </row>
    <row r="962" spans="1:32" ht="20.25" customHeight="1" x14ac:dyDescent="0.15">
      <c r="AC962" s="147"/>
      <c r="AF962" s="146"/>
    </row>
    <row r="963" spans="1:32" ht="20.25" customHeight="1" x14ac:dyDescent="0.15">
      <c r="AC963" s="147"/>
      <c r="AF963" s="146"/>
    </row>
    <row r="964" spans="1:32" ht="20.25" customHeight="1" x14ac:dyDescent="0.15">
      <c r="H964" s="447"/>
      <c r="AC964" s="147"/>
      <c r="AF964" s="146"/>
    </row>
    <row r="965" spans="1:32" ht="20.25" customHeight="1" x14ac:dyDescent="0.15">
      <c r="H965" s="447"/>
      <c r="AC965" s="147"/>
      <c r="AF965" s="146"/>
    </row>
    <row r="966" spans="1:32" ht="20.25" customHeight="1" x14ac:dyDescent="0.15">
      <c r="H966" s="447"/>
      <c r="AC966" s="147"/>
      <c r="AF966" s="146"/>
    </row>
    <row r="967" spans="1:32" ht="20.25" customHeight="1" x14ac:dyDescent="0.15">
      <c r="H967" s="447"/>
      <c r="AC967" s="147"/>
      <c r="AF967" s="146"/>
    </row>
    <row r="968" spans="1:32" ht="20.25" customHeight="1" x14ac:dyDescent="0.15">
      <c r="H968" s="447"/>
      <c r="AC968" s="147"/>
      <c r="AF968" s="146"/>
    </row>
    <row r="969" spans="1:32" ht="20.25" customHeight="1" x14ac:dyDescent="0.15">
      <c r="A969" s="420"/>
      <c r="B969" s="8"/>
      <c r="C969" s="8"/>
      <c r="D969" s="8"/>
      <c r="E969" s="8"/>
      <c r="F969" s="8"/>
      <c r="G969" s="93"/>
      <c r="H969" s="448"/>
      <c r="I969" s="148"/>
      <c r="J969" s="8"/>
      <c r="K969" s="8"/>
      <c r="L969" s="8"/>
      <c r="M969" s="8"/>
      <c r="N969" s="8"/>
      <c r="O969" s="8"/>
      <c r="P969" s="8"/>
      <c r="Q969" s="8"/>
      <c r="R969" s="8"/>
      <c r="S969" s="8"/>
      <c r="T969" s="8"/>
      <c r="U969" s="8"/>
      <c r="V969" s="8"/>
      <c r="W969" s="8"/>
      <c r="X969" s="8"/>
      <c r="Y969" s="8"/>
      <c r="Z969" s="8"/>
      <c r="AA969" s="8"/>
      <c r="AB969" s="93"/>
      <c r="AC969" s="148"/>
      <c r="AD969" s="8"/>
      <c r="AE969" s="8"/>
      <c r="AF969" s="93"/>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Y123"/>
  <sheetViews>
    <sheetView view="pageBreakPreview" zoomScale="95" zoomScaleNormal="100" zoomScaleSheetLayoutView="95" workbookViewId="0">
      <selection activeCell="D25" sqref="D25"/>
    </sheetView>
  </sheetViews>
  <sheetFormatPr defaultColWidth="4" defaultRowHeight="13.5" x14ac:dyDescent="0.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x14ac:dyDescent="0.15"/>
    <row r="2" spans="2:25" x14ac:dyDescent="0.15">
      <c r="B2" s="1" t="s">
        <v>187</v>
      </c>
    </row>
    <row r="3" spans="2:25" ht="15.75" customHeight="1" x14ac:dyDescent="0.15">
      <c r="P3" s="45" t="s">
        <v>73</v>
      </c>
      <c r="Q3" s="523"/>
      <c r="R3" s="523"/>
      <c r="S3" s="12" t="s">
        <v>74</v>
      </c>
      <c r="T3" s="523"/>
      <c r="U3" s="523"/>
      <c r="V3" s="12" t="s">
        <v>142</v>
      </c>
      <c r="W3" s="523"/>
      <c r="X3" s="523"/>
      <c r="Y3" s="12" t="s">
        <v>143</v>
      </c>
    </row>
    <row r="4" spans="2:25" ht="6" customHeight="1" x14ac:dyDescent="0.15"/>
    <row r="5" spans="2:25" ht="27.75" customHeight="1" x14ac:dyDescent="0.15">
      <c r="B5" s="686" t="s">
        <v>156</v>
      </c>
      <c r="C5" s="523"/>
      <c r="D5" s="523"/>
      <c r="E5" s="523"/>
      <c r="F5" s="523"/>
      <c r="G5" s="523"/>
      <c r="H5" s="523"/>
      <c r="I5" s="523"/>
      <c r="J5" s="523"/>
      <c r="K5" s="523"/>
      <c r="L5" s="523"/>
      <c r="M5" s="523"/>
      <c r="N5" s="523"/>
      <c r="O5" s="523"/>
      <c r="P5" s="523"/>
      <c r="Q5" s="523"/>
      <c r="R5" s="523"/>
      <c r="S5" s="523"/>
      <c r="T5" s="523"/>
      <c r="U5" s="523"/>
      <c r="V5" s="523"/>
      <c r="W5" s="523"/>
      <c r="X5" s="523"/>
      <c r="Y5" s="523"/>
    </row>
    <row r="6" spans="2:25" ht="5.25" customHeight="1" x14ac:dyDescent="0.15"/>
    <row r="7" spans="2:25" ht="23.25" customHeight="1" x14ac:dyDescent="0.15">
      <c r="B7" s="528" t="s">
        <v>155</v>
      </c>
      <c r="C7" s="529"/>
      <c r="D7" s="529"/>
      <c r="E7" s="529"/>
      <c r="F7" s="530"/>
      <c r="G7" s="687"/>
      <c r="H7" s="688"/>
      <c r="I7" s="688"/>
      <c r="J7" s="688"/>
      <c r="K7" s="688"/>
      <c r="L7" s="688"/>
      <c r="M7" s="688"/>
      <c r="N7" s="688"/>
      <c r="O7" s="688"/>
      <c r="P7" s="688"/>
      <c r="Q7" s="688"/>
      <c r="R7" s="688"/>
      <c r="S7" s="688"/>
      <c r="T7" s="688"/>
      <c r="U7" s="688"/>
      <c r="V7" s="688"/>
      <c r="W7" s="688"/>
      <c r="X7" s="688"/>
      <c r="Y7" s="689"/>
    </row>
    <row r="8" spans="2:25" ht="23.25" customHeight="1" x14ac:dyDescent="0.15">
      <c r="B8" s="528" t="s">
        <v>150</v>
      </c>
      <c r="C8" s="529"/>
      <c r="D8" s="529"/>
      <c r="E8" s="529"/>
      <c r="F8" s="530"/>
      <c r="G8" s="88" t="s">
        <v>9</v>
      </c>
      <c r="H8" s="149" t="s">
        <v>144</v>
      </c>
      <c r="I8" s="149"/>
      <c r="J8" s="149"/>
      <c r="K8" s="149"/>
      <c r="L8" s="90" t="s">
        <v>9</v>
      </c>
      <c r="M8" s="149" t="s">
        <v>145</v>
      </c>
      <c r="N8" s="149"/>
      <c r="O8" s="149"/>
      <c r="P8" s="149"/>
      <c r="Q8" s="90" t="s">
        <v>9</v>
      </c>
      <c r="R8" s="149" t="s">
        <v>146</v>
      </c>
      <c r="S8" s="149"/>
      <c r="T8" s="149"/>
      <c r="U8" s="22"/>
      <c r="V8" s="22"/>
      <c r="W8" s="22"/>
      <c r="X8" s="22"/>
      <c r="Y8" s="23"/>
    </row>
    <row r="9" spans="2:25" ht="23.25" customHeight="1" x14ac:dyDescent="0.15">
      <c r="B9" s="690" t="s">
        <v>157</v>
      </c>
      <c r="C9" s="691"/>
      <c r="D9" s="691"/>
      <c r="E9" s="691"/>
      <c r="F9" s="692"/>
      <c r="G9" s="90" t="s">
        <v>9</v>
      </c>
      <c r="H9" s="7" t="s">
        <v>152</v>
      </c>
      <c r="I9" s="7"/>
      <c r="J9" s="22"/>
      <c r="K9" s="22"/>
      <c r="L9" s="22"/>
      <c r="M9" s="22"/>
      <c r="N9" s="22"/>
      <c r="O9" s="90" t="s">
        <v>9</v>
      </c>
      <c r="P9" s="7" t="s">
        <v>153</v>
      </c>
      <c r="Q9" s="22"/>
      <c r="R9" s="22"/>
      <c r="S9" s="22"/>
      <c r="T9" s="22"/>
      <c r="U9" s="22"/>
      <c r="V9" s="22"/>
      <c r="W9" s="22"/>
      <c r="X9" s="22"/>
      <c r="Y9" s="23"/>
    </row>
    <row r="10" spans="2:25" ht="23.25" customHeight="1" x14ac:dyDescent="0.15">
      <c r="B10" s="693"/>
      <c r="C10" s="523"/>
      <c r="D10" s="523"/>
      <c r="E10" s="523"/>
      <c r="F10" s="694"/>
      <c r="G10" s="90" t="s">
        <v>9</v>
      </c>
      <c r="H10" s="1" t="s">
        <v>154</v>
      </c>
      <c r="I10" s="2"/>
      <c r="J10" s="2"/>
      <c r="K10" s="2"/>
      <c r="L10" s="2"/>
      <c r="M10" s="2"/>
      <c r="N10" s="2"/>
      <c r="O10" s="90" t="s">
        <v>9</v>
      </c>
      <c r="P10" s="1" t="s">
        <v>158</v>
      </c>
      <c r="Q10" s="2"/>
      <c r="R10" s="2"/>
      <c r="S10" s="2"/>
      <c r="T10" s="2"/>
      <c r="U10" s="2"/>
      <c r="V10" s="2"/>
      <c r="W10" s="2"/>
      <c r="X10" s="2"/>
      <c r="Y10" s="85"/>
    </row>
    <row r="11" spans="2:25" ht="23.25" customHeight="1" x14ac:dyDescent="0.15">
      <c r="B11" s="598"/>
      <c r="C11" s="599"/>
      <c r="D11" s="599"/>
      <c r="E11" s="599"/>
      <c r="F11" s="600"/>
      <c r="G11" s="91" t="s">
        <v>9</v>
      </c>
      <c r="H11" s="8" t="s">
        <v>159</v>
      </c>
      <c r="I11" s="151"/>
      <c r="J11" s="151"/>
      <c r="K11" s="151"/>
      <c r="L11" s="151"/>
      <c r="M11" s="151"/>
      <c r="N11" s="151"/>
      <c r="O11" s="151"/>
      <c r="P11" s="151"/>
      <c r="Q11" s="151"/>
      <c r="R11" s="151"/>
      <c r="S11" s="151"/>
      <c r="T11" s="151"/>
      <c r="U11" s="151"/>
      <c r="V11" s="151"/>
      <c r="W11" s="151"/>
      <c r="X11" s="151"/>
      <c r="Y11" s="153"/>
    </row>
    <row r="13" spans="2:25" ht="6" customHeight="1" x14ac:dyDescent="0.15">
      <c r="B13" s="6"/>
      <c r="C13" s="7"/>
      <c r="D13" s="7"/>
      <c r="E13" s="7"/>
      <c r="F13" s="7"/>
      <c r="G13" s="7"/>
      <c r="H13" s="7"/>
      <c r="I13" s="7"/>
      <c r="J13" s="7"/>
      <c r="K13" s="7"/>
      <c r="L13" s="7"/>
      <c r="M13" s="7"/>
      <c r="N13" s="7"/>
      <c r="O13" s="7"/>
      <c r="P13" s="7"/>
      <c r="Q13" s="7"/>
      <c r="R13" s="7"/>
      <c r="S13" s="7"/>
      <c r="T13" s="7"/>
      <c r="U13" s="6"/>
      <c r="V13" s="7"/>
      <c r="W13" s="7"/>
      <c r="X13" s="7"/>
      <c r="Y13" s="4"/>
    </row>
    <row r="14" spans="2:25" x14ac:dyDescent="0.15">
      <c r="B14" s="147" t="s">
        <v>160</v>
      </c>
      <c r="U14" s="147"/>
      <c r="V14" s="87" t="s">
        <v>147</v>
      </c>
      <c r="W14" s="87" t="s">
        <v>148</v>
      </c>
      <c r="X14" s="87" t="s">
        <v>149</v>
      </c>
      <c r="Y14" s="146"/>
    </row>
    <row r="15" spans="2:25" ht="6.75" customHeight="1" x14ac:dyDescent="0.15">
      <c r="B15" s="147"/>
      <c r="U15" s="147"/>
      <c r="Y15" s="146"/>
    </row>
    <row r="16" spans="2:25" ht="18" customHeight="1" x14ac:dyDescent="0.15">
      <c r="B16" s="147"/>
      <c r="C16" s="1" t="s">
        <v>203</v>
      </c>
      <c r="U16" s="86"/>
      <c r="V16" s="90"/>
      <c r="W16" s="90"/>
      <c r="X16" s="90"/>
      <c r="Y16" s="85"/>
    </row>
    <row r="17" spans="2:25" ht="6.75" customHeight="1" x14ac:dyDescent="0.15">
      <c r="B17" s="147"/>
      <c r="U17" s="143"/>
      <c r="V17" s="12"/>
      <c r="W17" s="12"/>
      <c r="X17" s="12"/>
      <c r="Y17" s="144"/>
    </row>
    <row r="18" spans="2:25" ht="14.25" customHeight="1" x14ac:dyDescent="0.15">
      <c r="B18" s="147"/>
      <c r="C18" s="1" t="s">
        <v>161</v>
      </c>
      <c r="D18" s="528" t="s">
        <v>162</v>
      </c>
      <c r="E18" s="529"/>
      <c r="F18" s="529"/>
      <c r="G18" s="529"/>
      <c r="H18" s="530"/>
      <c r="I18" s="9" t="s">
        <v>163</v>
      </c>
      <c r="J18" s="10"/>
      <c r="K18" s="10"/>
      <c r="L18" s="529"/>
      <c r="M18" s="529"/>
      <c r="N18" s="529"/>
      <c r="O18" s="145" t="s">
        <v>151</v>
      </c>
      <c r="U18" s="143"/>
      <c r="V18" s="12"/>
      <c r="W18" s="12"/>
      <c r="X18" s="12"/>
      <c r="Y18" s="144"/>
    </row>
    <row r="19" spans="2:25" ht="7.5" customHeight="1" x14ac:dyDescent="0.15">
      <c r="B19" s="147"/>
      <c r="U19" s="143"/>
      <c r="V19" s="12"/>
      <c r="W19" s="12"/>
      <c r="X19" s="12"/>
      <c r="Y19" s="144"/>
    </row>
    <row r="20" spans="2:25" ht="18" customHeight="1" x14ac:dyDescent="0.15">
      <c r="B20" s="147"/>
      <c r="C20" s="1" t="s">
        <v>204</v>
      </c>
      <c r="U20" s="143"/>
      <c r="V20" s="12"/>
      <c r="W20" s="12"/>
      <c r="X20" s="12"/>
      <c r="Y20" s="144"/>
    </row>
    <row r="21" spans="2:25" ht="6.75" customHeight="1" x14ac:dyDescent="0.15">
      <c r="B21" s="147"/>
      <c r="U21" s="143"/>
      <c r="V21" s="12"/>
      <c r="W21" s="12"/>
      <c r="X21" s="12"/>
      <c r="Y21" s="144"/>
    </row>
    <row r="22" spans="2:25" ht="14.25" customHeight="1" x14ac:dyDescent="0.15">
      <c r="B22" s="147"/>
      <c r="C22" s="1" t="s">
        <v>161</v>
      </c>
      <c r="D22" s="528" t="s">
        <v>164</v>
      </c>
      <c r="E22" s="529"/>
      <c r="F22" s="529"/>
      <c r="G22" s="529"/>
      <c r="H22" s="530"/>
      <c r="I22" s="9" t="s">
        <v>163</v>
      </c>
      <c r="J22" s="10"/>
      <c r="K22" s="10"/>
      <c r="L22" s="529"/>
      <c r="M22" s="529"/>
      <c r="N22" s="529"/>
      <c r="O22" s="145" t="s">
        <v>151</v>
      </c>
      <c r="U22" s="143"/>
      <c r="V22" s="12"/>
      <c r="W22" s="12"/>
      <c r="X22" s="12"/>
      <c r="Y22" s="144"/>
    </row>
    <row r="23" spans="2:25" ht="7.5" customHeight="1" x14ac:dyDescent="0.15">
      <c r="B23" s="147"/>
      <c r="U23" s="143"/>
      <c r="V23" s="12"/>
      <c r="W23" s="12"/>
      <c r="X23" s="12"/>
      <c r="Y23" s="144"/>
    </row>
    <row r="24" spans="2:25" ht="18" customHeight="1" x14ac:dyDescent="0.15">
      <c r="B24" s="147"/>
      <c r="C24" s="1" t="s">
        <v>205</v>
      </c>
      <c r="U24" s="86"/>
      <c r="V24" s="90" t="s">
        <v>9</v>
      </c>
      <c r="W24" s="90" t="s">
        <v>148</v>
      </c>
      <c r="X24" s="90" t="s">
        <v>9</v>
      </c>
      <c r="Y24" s="85"/>
    </row>
    <row r="25" spans="2:25" ht="18" customHeight="1" x14ac:dyDescent="0.15">
      <c r="B25" s="147"/>
      <c r="C25" s="1" t="s">
        <v>165</v>
      </c>
      <c r="U25" s="86"/>
      <c r="V25" s="2"/>
      <c r="W25" s="2"/>
      <c r="X25" s="2"/>
      <c r="Y25" s="85"/>
    </row>
    <row r="26" spans="2:25" ht="18" customHeight="1" x14ac:dyDescent="0.15">
      <c r="B26" s="147"/>
      <c r="C26" s="1" t="s">
        <v>206</v>
      </c>
      <c r="T26" s="1" t="s">
        <v>166</v>
      </c>
      <c r="U26" s="86"/>
      <c r="V26" s="90" t="s">
        <v>9</v>
      </c>
      <c r="W26" s="90" t="s">
        <v>148</v>
      </c>
      <c r="X26" s="90" t="s">
        <v>9</v>
      </c>
      <c r="Y26" s="85"/>
    </row>
    <row r="27" spans="2:25" ht="18" customHeight="1" x14ac:dyDescent="0.15">
      <c r="B27" s="147"/>
      <c r="C27" s="1" t="s">
        <v>207</v>
      </c>
      <c r="U27" s="86"/>
      <c r="V27" s="90" t="s">
        <v>9</v>
      </c>
      <c r="W27" s="90" t="s">
        <v>148</v>
      </c>
      <c r="X27" s="90" t="s">
        <v>9</v>
      </c>
      <c r="Y27" s="85"/>
    </row>
    <row r="28" spans="2:25" ht="18" customHeight="1" x14ac:dyDescent="0.15">
      <c r="B28" s="147"/>
      <c r="C28" s="1" t="s">
        <v>167</v>
      </c>
      <c r="U28" s="86"/>
      <c r="V28" s="2"/>
      <c r="W28" s="2"/>
      <c r="X28" s="2"/>
      <c r="Y28" s="85"/>
    </row>
    <row r="29" spans="2:25" ht="18" customHeight="1" x14ac:dyDescent="0.15">
      <c r="B29" s="147"/>
      <c r="C29" s="1" t="s">
        <v>208</v>
      </c>
      <c r="U29" s="86"/>
      <c r="V29" s="90" t="s">
        <v>9</v>
      </c>
      <c r="W29" s="90" t="s">
        <v>148</v>
      </c>
      <c r="X29" s="90" t="s">
        <v>9</v>
      </c>
      <c r="Y29" s="85"/>
    </row>
    <row r="30" spans="2:25" ht="18" customHeight="1" x14ac:dyDescent="0.15">
      <c r="B30" s="147"/>
      <c r="C30" s="1" t="s">
        <v>209</v>
      </c>
      <c r="U30" s="86"/>
      <c r="V30" s="90" t="s">
        <v>9</v>
      </c>
      <c r="W30" s="90" t="s">
        <v>148</v>
      </c>
      <c r="X30" s="90" t="s">
        <v>9</v>
      </c>
      <c r="Y30" s="85"/>
    </row>
    <row r="31" spans="2:25" ht="18" customHeight="1" x14ac:dyDescent="0.15">
      <c r="B31" s="147"/>
      <c r="C31" s="1" t="s">
        <v>168</v>
      </c>
      <c r="U31" s="86"/>
      <c r="V31" s="2"/>
      <c r="W31" s="2"/>
      <c r="X31" s="2"/>
      <c r="Y31" s="85"/>
    </row>
    <row r="32" spans="2:25" ht="18" customHeight="1" x14ac:dyDescent="0.15">
      <c r="B32" s="147"/>
      <c r="C32" s="1" t="s">
        <v>280</v>
      </c>
      <c r="U32" s="86"/>
      <c r="V32" s="90" t="s">
        <v>9</v>
      </c>
      <c r="W32" s="90" t="s">
        <v>148</v>
      </c>
      <c r="X32" s="90" t="s">
        <v>9</v>
      </c>
      <c r="Y32" s="85"/>
    </row>
    <row r="33" spans="2:25" ht="18" customHeight="1" x14ac:dyDescent="0.15">
      <c r="B33" s="147"/>
      <c r="C33" s="1" t="s">
        <v>210</v>
      </c>
      <c r="U33" s="86"/>
      <c r="V33" s="90"/>
      <c r="W33" s="90"/>
      <c r="X33" s="90"/>
      <c r="Y33" s="85"/>
    </row>
    <row r="34" spans="2:25" ht="18" customHeight="1" x14ac:dyDescent="0.15">
      <c r="B34" s="147"/>
      <c r="C34" s="1" t="s">
        <v>211</v>
      </c>
      <c r="U34" s="86"/>
      <c r="V34" s="90"/>
      <c r="W34" s="90"/>
      <c r="X34" s="90"/>
      <c r="Y34" s="85"/>
    </row>
    <row r="35" spans="2:25" ht="18" customHeight="1" x14ac:dyDescent="0.15">
      <c r="B35" s="147"/>
      <c r="C35" s="1" t="s">
        <v>281</v>
      </c>
      <c r="U35" s="86"/>
      <c r="V35" s="90" t="s">
        <v>9</v>
      </c>
      <c r="W35" s="90" t="s">
        <v>148</v>
      </c>
      <c r="X35" s="90" t="s">
        <v>9</v>
      </c>
      <c r="Y35" s="85"/>
    </row>
    <row r="36" spans="2:25" ht="18" customHeight="1" x14ac:dyDescent="0.15">
      <c r="B36" s="147"/>
      <c r="C36" s="1" t="s">
        <v>212</v>
      </c>
      <c r="U36" s="86"/>
      <c r="V36" s="2"/>
      <c r="W36" s="2"/>
      <c r="X36" s="2"/>
      <c r="Y36" s="85"/>
    </row>
    <row r="37" spans="2:25" ht="18" customHeight="1" x14ac:dyDescent="0.15">
      <c r="B37" s="147"/>
      <c r="D37" s="1" t="s">
        <v>213</v>
      </c>
      <c r="U37" s="86"/>
      <c r="V37" s="90" t="s">
        <v>9</v>
      </c>
      <c r="W37" s="90" t="s">
        <v>148</v>
      </c>
      <c r="X37" s="90" t="s">
        <v>9</v>
      </c>
      <c r="Y37" s="85"/>
    </row>
    <row r="38" spans="2:25" ht="18" customHeight="1" x14ac:dyDescent="0.15">
      <c r="B38" s="147"/>
      <c r="D38" s="1" t="s">
        <v>214</v>
      </c>
      <c r="U38" s="86"/>
      <c r="V38" s="90" t="s">
        <v>9</v>
      </c>
      <c r="W38" s="90" t="s">
        <v>148</v>
      </c>
      <c r="X38" s="90" t="s">
        <v>9</v>
      </c>
      <c r="Y38" s="85"/>
    </row>
    <row r="39" spans="2:25" ht="18" customHeight="1" x14ac:dyDescent="0.15">
      <c r="B39" s="147"/>
      <c r="C39" s="1" t="s">
        <v>215</v>
      </c>
      <c r="U39" s="86"/>
      <c r="V39" s="154"/>
      <c r="W39" s="12" t="s">
        <v>148</v>
      </c>
      <c r="X39" s="154"/>
      <c r="Y39" s="85"/>
    </row>
    <row r="40" spans="2:25" ht="18" customHeight="1" x14ac:dyDescent="0.15">
      <c r="B40" s="147"/>
      <c r="C40" s="1" t="s">
        <v>169</v>
      </c>
      <c r="U40" s="86"/>
      <c r="V40" s="2"/>
      <c r="W40" s="2"/>
      <c r="X40" s="2"/>
      <c r="Y40" s="85"/>
    </row>
    <row r="41" spans="2:25" ht="18" customHeight="1" x14ac:dyDescent="0.15">
      <c r="B41" s="147"/>
      <c r="C41" s="1" t="s">
        <v>216</v>
      </c>
      <c r="U41" s="86"/>
      <c r="V41" s="90" t="s">
        <v>9</v>
      </c>
      <c r="W41" s="90" t="s">
        <v>148</v>
      </c>
      <c r="X41" s="90" t="s">
        <v>9</v>
      </c>
      <c r="Y41" s="85"/>
    </row>
    <row r="42" spans="2:25" ht="18" customHeight="1" x14ac:dyDescent="0.15">
      <c r="B42" s="147"/>
      <c r="C42" s="1" t="s">
        <v>170</v>
      </c>
      <c r="U42" s="143"/>
      <c r="V42" s="12"/>
      <c r="W42" s="12"/>
      <c r="X42" s="12"/>
      <c r="Y42" s="144"/>
    </row>
    <row r="43" spans="2:25" ht="18" customHeight="1" x14ac:dyDescent="0.15">
      <c r="B43" s="147"/>
      <c r="C43" s="1" t="s">
        <v>217</v>
      </c>
      <c r="U43" s="86"/>
      <c r="V43" s="90" t="s">
        <v>9</v>
      </c>
      <c r="W43" s="90" t="s">
        <v>148</v>
      </c>
      <c r="X43" s="90" t="s">
        <v>9</v>
      </c>
      <c r="Y43" s="85"/>
    </row>
    <row r="44" spans="2:25" ht="18" customHeight="1" x14ac:dyDescent="0.15">
      <c r="B44" s="147"/>
      <c r="C44" s="1" t="s">
        <v>171</v>
      </c>
      <c r="U44" s="143"/>
      <c r="V44" s="12"/>
      <c r="W44" s="12"/>
      <c r="X44" s="12"/>
      <c r="Y44" s="144"/>
    </row>
    <row r="45" spans="2:25" ht="18" customHeight="1" x14ac:dyDescent="0.15">
      <c r="B45" s="147"/>
      <c r="C45" s="1" t="s">
        <v>218</v>
      </c>
      <c r="U45" s="143"/>
      <c r="V45" s="12"/>
      <c r="W45" s="12"/>
      <c r="X45" s="12"/>
      <c r="Y45" s="144"/>
    </row>
    <row r="46" spans="2:25" ht="15" customHeight="1" x14ac:dyDescent="0.15">
      <c r="B46" s="147"/>
      <c r="U46" s="147"/>
      <c r="Y46" s="146"/>
    </row>
    <row r="47" spans="2:25" ht="15" customHeight="1" x14ac:dyDescent="0.15">
      <c r="B47" s="147" t="s">
        <v>172</v>
      </c>
      <c r="U47" s="143"/>
      <c r="V47" s="87" t="s">
        <v>147</v>
      </c>
      <c r="W47" s="87" t="s">
        <v>148</v>
      </c>
      <c r="X47" s="87" t="s">
        <v>149</v>
      </c>
      <c r="Y47" s="144"/>
    </row>
    <row r="48" spans="2:25" ht="6.75" customHeight="1" x14ac:dyDescent="0.15">
      <c r="B48" s="147"/>
      <c r="U48" s="143"/>
      <c r="V48" s="12"/>
      <c r="W48" s="12"/>
      <c r="X48" s="12"/>
      <c r="Y48" s="144"/>
    </row>
    <row r="49" spans="2:25" ht="18" customHeight="1" x14ac:dyDescent="0.15">
      <c r="B49" s="147"/>
      <c r="C49" s="1" t="s">
        <v>173</v>
      </c>
      <c r="U49" s="86"/>
      <c r="V49" s="90" t="s">
        <v>9</v>
      </c>
      <c r="W49" s="90" t="s">
        <v>148</v>
      </c>
      <c r="X49" s="90" t="s">
        <v>9</v>
      </c>
      <c r="Y49" s="85"/>
    </row>
    <row r="50" spans="2:25" ht="18" customHeight="1" x14ac:dyDescent="0.15">
      <c r="B50" s="147"/>
      <c r="C50" s="1" t="s">
        <v>174</v>
      </c>
      <c r="U50" s="147"/>
      <c r="Y50" s="146"/>
    </row>
    <row r="51" spans="2:25" ht="18" customHeight="1" x14ac:dyDescent="0.15">
      <c r="B51" s="147"/>
      <c r="C51" s="1" t="s">
        <v>219</v>
      </c>
      <c r="U51" s="86"/>
      <c r="V51" s="90" t="s">
        <v>9</v>
      </c>
      <c r="W51" s="90" t="s">
        <v>148</v>
      </c>
      <c r="X51" s="90" t="s">
        <v>9</v>
      </c>
      <c r="Y51" s="85"/>
    </row>
    <row r="52" spans="2:25" ht="18" customHeight="1" x14ac:dyDescent="0.15">
      <c r="B52" s="147"/>
      <c r="D52" s="550" t="s">
        <v>175</v>
      </c>
      <c r="E52" s="550"/>
      <c r="F52" s="550"/>
      <c r="G52" s="550"/>
      <c r="H52" s="550"/>
      <c r="I52" s="550"/>
      <c r="J52" s="550"/>
      <c r="K52" s="550"/>
      <c r="L52" s="550"/>
      <c r="M52" s="550"/>
      <c r="N52" s="550"/>
      <c r="O52" s="550"/>
      <c r="P52" s="550"/>
      <c r="Q52" s="550"/>
      <c r="R52" s="550"/>
      <c r="S52" s="550"/>
      <c r="T52" s="551"/>
      <c r="U52" s="86"/>
      <c r="V52" s="90"/>
      <c r="W52" s="90"/>
      <c r="X52" s="90"/>
      <c r="Y52" s="85"/>
    </row>
    <row r="53" spans="2:25" ht="18" customHeight="1" x14ac:dyDescent="0.15">
      <c r="B53" s="147"/>
      <c r="D53" s="550" t="s">
        <v>176</v>
      </c>
      <c r="E53" s="550"/>
      <c r="F53" s="550"/>
      <c r="G53" s="550"/>
      <c r="H53" s="550"/>
      <c r="I53" s="550"/>
      <c r="J53" s="550"/>
      <c r="K53" s="550"/>
      <c r="L53" s="550"/>
      <c r="M53" s="550"/>
      <c r="N53" s="550"/>
      <c r="O53" s="550"/>
      <c r="P53" s="550"/>
      <c r="Q53" s="550"/>
      <c r="R53" s="550"/>
      <c r="S53" s="550"/>
      <c r="T53" s="551"/>
      <c r="U53" s="86"/>
      <c r="V53" s="90"/>
      <c r="W53" s="90"/>
      <c r="X53" s="90"/>
      <c r="Y53" s="85"/>
    </row>
    <row r="54" spans="2:25" ht="18" customHeight="1" x14ac:dyDescent="0.15">
      <c r="B54" s="147"/>
      <c r="D54" s="550" t="s">
        <v>177</v>
      </c>
      <c r="E54" s="550"/>
      <c r="F54" s="550"/>
      <c r="G54" s="550"/>
      <c r="H54" s="550"/>
      <c r="I54" s="550"/>
      <c r="J54" s="550"/>
      <c r="K54" s="550"/>
      <c r="L54" s="550"/>
      <c r="M54" s="550"/>
      <c r="N54" s="550"/>
      <c r="O54" s="550"/>
      <c r="P54" s="550"/>
      <c r="Q54" s="550"/>
      <c r="R54" s="550"/>
      <c r="S54" s="550"/>
      <c r="T54" s="551"/>
      <c r="U54" s="86"/>
      <c r="V54" s="90"/>
      <c r="W54" s="90"/>
      <c r="X54" s="90"/>
      <c r="Y54" s="85"/>
    </row>
    <row r="55" spans="2:25" ht="18" customHeight="1" x14ac:dyDescent="0.15">
      <c r="B55" s="147"/>
      <c r="D55" s="550" t="s">
        <v>178</v>
      </c>
      <c r="E55" s="550"/>
      <c r="F55" s="550"/>
      <c r="G55" s="550"/>
      <c r="H55" s="550"/>
      <c r="I55" s="550"/>
      <c r="J55" s="550"/>
      <c r="K55" s="550"/>
      <c r="L55" s="550"/>
      <c r="M55" s="550"/>
      <c r="N55" s="550"/>
      <c r="O55" s="550"/>
      <c r="P55" s="550"/>
      <c r="Q55" s="550"/>
      <c r="R55" s="550"/>
      <c r="S55" s="550"/>
      <c r="T55" s="551"/>
      <c r="U55" s="86"/>
      <c r="V55" s="90"/>
      <c r="W55" s="90"/>
      <c r="X55" s="90"/>
      <c r="Y55" s="85"/>
    </row>
    <row r="56" spans="2:25" ht="18" customHeight="1" x14ac:dyDescent="0.15">
      <c r="B56" s="147"/>
      <c r="D56" s="550" t="s">
        <v>179</v>
      </c>
      <c r="E56" s="550"/>
      <c r="F56" s="550"/>
      <c r="G56" s="550"/>
      <c r="H56" s="550"/>
      <c r="I56" s="550"/>
      <c r="J56" s="550"/>
      <c r="K56" s="550"/>
      <c r="L56" s="550"/>
      <c r="M56" s="550"/>
      <c r="N56" s="550"/>
      <c r="O56" s="550"/>
      <c r="P56" s="550"/>
      <c r="Q56" s="550"/>
      <c r="R56" s="550"/>
      <c r="S56" s="550"/>
      <c r="T56" s="551"/>
      <c r="U56" s="86"/>
      <c r="V56" s="90"/>
      <c r="W56" s="90"/>
      <c r="X56" s="90"/>
      <c r="Y56" s="85"/>
    </row>
    <row r="57" spans="2:25" ht="18" customHeight="1" x14ac:dyDescent="0.15">
      <c r="B57" s="147"/>
      <c r="C57" s="1" t="s">
        <v>180</v>
      </c>
      <c r="U57" s="86"/>
      <c r="V57" s="90" t="s">
        <v>9</v>
      </c>
      <c r="W57" s="90" t="s">
        <v>148</v>
      </c>
      <c r="X57" s="90" t="s">
        <v>9</v>
      </c>
      <c r="Y57" s="85"/>
    </row>
    <row r="58" spans="2:25" ht="8.25" customHeight="1" x14ac:dyDescent="0.15">
      <c r="B58" s="148"/>
      <c r="C58" s="8"/>
      <c r="D58" s="8"/>
      <c r="E58" s="8"/>
      <c r="F58" s="8"/>
      <c r="G58" s="8"/>
      <c r="H58" s="8"/>
      <c r="I58" s="8"/>
      <c r="J58" s="8"/>
      <c r="K58" s="8"/>
      <c r="L58" s="8"/>
      <c r="M58" s="8"/>
      <c r="N58" s="8"/>
      <c r="O58" s="8"/>
      <c r="P58" s="8"/>
      <c r="Q58" s="8"/>
      <c r="R58" s="8"/>
      <c r="S58" s="8"/>
      <c r="T58" s="8"/>
      <c r="U58" s="598"/>
      <c r="V58" s="599"/>
      <c r="W58" s="599"/>
      <c r="X58" s="599"/>
      <c r="Y58" s="600"/>
    </row>
    <row r="59" spans="2:25" x14ac:dyDescent="0.15">
      <c r="B59" s="1" t="s">
        <v>181</v>
      </c>
    </row>
    <row r="60" spans="2:25" ht="14.25" customHeight="1" x14ac:dyDescent="0.15">
      <c r="B60" s="1" t="s">
        <v>182</v>
      </c>
    </row>
    <row r="61" spans="2:25" ht="9" customHeight="1" x14ac:dyDescent="0.15">
      <c r="B61" s="6"/>
      <c r="C61" s="7"/>
      <c r="D61" s="7"/>
      <c r="E61" s="7"/>
      <c r="F61" s="7"/>
      <c r="G61" s="7"/>
      <c r="H61" s="7"/>
      <c r="I61" s="7"/>
      <c r="J61" s="7"/>
      <c r="K61" s="7"/>
      <c r="L61" s="7"/>
      <c r="M61" s="7"/>
      <c r="N61" s="7"/>
      <c r="O61" s="7"/>
      <c r="P61" s="7"/>
      <c r="Q61" s="7"/>
      <c r="R61" s="7"/>
      <c r="S61" s="7"/>
      <c r="T61" s="7"/>
      <c r="U61" s="6"/>
      <c r="V61" s="7"/>
      <c r="W61" s="7"/>
      <c r="X61" s="7"/>
      <c r="Y61" s="4"/>
    </row>
    <row r="62" spans="2:25" x14ac:dyDescent="0.15">
      <c r="B62" s="147" t="s">
        <v>183</v>
      </c>
      <c r="U62" s="147"/>
      <c r="V62" s="87" t="s">
        <v>147</v>
      </c>
      <c r="W62" s="87" t="s">
        <v>148</v>
      </c>
      <c r="X62" s="87" t="s">
        <v>149</v>
      </c>
      <c r="Y62" s="146"/>
    </row>
    <row r="63" spans="2:25" ht="6.75" customHeight="1" x14ac:dyDescent="0.15">
      <c r="B63" s="147"/>
      <c r="U63" s="147"/>
      <c r="Y63" s="146"/>
    </row>
    <row r="64" spans="2:25" ht="18" customHeight="1" x14ac:dyDescent="0.15">
      <c r="B64" s="147"/>
      <c r="C64" s="1" t="s">
        <v>184</v>
      </c>
      <c r="U64" s="86"/>
      <c r="V64" s="90" t="s">
        <v>9</v>
      </c>
      <c r="W64" s="90" t="s">
        <v>148</v>
      </c>
      <c r="X64" s="90" t="s">
        <v>9</v>
      </c>
      <c r="Y64" s="85"/>
    </row>
    <row r="65" spans="2:25" ht="18" customHeight="1" x14ac:dyDescent="0.15">
      <c r="B65" s="147"/>
      <c r="C65" s="1" t="s">
        <v>185</v>
      </c>
      <c r="U65" s="147"/>
      <c r="Y65" s="146"/>
    </row>
    <row r="66" spans="2:25" ht="18" customHeight="1" x14ac:dyDescent="0.15">
      <c r="B66" s="147"/>
      <c r="C66" s="1" t="s">
        <v>186</v>
      </c>
      <c r="U66" s="147"/>
      <c r="Y66" s="146"/>
    </row>
    <row r="67" spans="2:25" ht="6" customHeight="1" x14ac:dyDescent="0.15">
      <c r="B67" s="148"/>
      <c r="C67" s="8"/>
      <c r="D67" s="8"/>
      <c r="E67" s="8"/>
      <c r="F67" s="8"/>
      <c r="G67" s="8"/>
      <c r="H67" s="8"/>
      <c r="I67" s="8"/>
      <c r="J67" s="8"/>
      <c r="K67" s="8"/>
      <c r="L67" s="8"/>
      <c r="M67" s="8"/>
      <c r="N67" s="8"/>
      <c r="O67" s="8"/>
      <c r="P67" s="8"/>
      <c r="Q67" s="8"/>
      <c r="R67" s="8"/>
      <c r="S67" s="8"/>
      <c r="T67" s="8"/>
      <c r="U67" s="148"/>
      <c r="V67" s="8"/>
      <c r="W67" s="8"/>
      <c r="X67" s="8"/>
      <c r="Y67" s="93"/>
    </row>
    <row r="122" spans="3:7" x14ac:dyDescent="0.15">
      <c r="C122" s="8"/>
      <c r="D122" s="8"/>
      <c r="E122" s="8"/>
      <c r="F122" s="8"/>
      <c r="G122" s="8"/>
    </row>
    <row r="123" spans="3:7" x14ac:dyDescent="0.15">
      <c r="C123" s="7"/>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xr:uid="{00000000-0002-0000-0400-000000000000}">
      <formula1>"□,■"</formula1>
    </dataValidation>
  </dataValidations>
  <pageMargins left="0.7" right="0.7" top="0.75" bottom="0.75" header="0.3" footer="0.3"/>
  <pageSetup paperSize="9" scale="76" orientation="portrait" r:id="rId1"/>
  <rowBreaks count="1" manualBreakCount="1">
    <brk id="6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122"/>
  <sheetViews>
    <sheetView view="pageBreakPreview" zoomScaleNormal="100" zoomScaleSheetLayoutView="100" workbookViewId="0">
      <selection activeCell="A2" sqref="A2"/>
    </sheetView>
  </sheetViews>
  <sheetFormatPr defaultColWidth="4" defaultRowHeight="13.5" x14ac:dyDescent="0.15"/>
  <cols>
    <col min="1" max="1" width="2.125" style="1" customWidth="1"/>
    <col min="2" max="2" width="1.625" style="1" customWidth="1"/>
    <col min="3" max="19" width="3.875" style="1" customWidth="1"/>
    <col min="20" max="20" width="7.75" style="1" customWidth="1"/>
    <col min="21" max="25" width="3.25" style="1" customWidth="1"/>
    <col min="26" max="26" width="2.125" style="1" customWidth="1"/>
    <col min="27" max="16384" width="4" style="1"/>
  </cols>
  <sheetData>
    <row r="1" spans="2:25" ht="6.75" customHeight="1" x14ac:dyDescent="0.15"/>
    <row r="2" spans="2:25" x14ac:dyDescent="0.15">
      <c r="B2" s="1" t="s">
        <v>277</v>
      </c>
    </row>
    <row r="3" spans="2:25" ht="15.75" customHeight="1" x14ac:dyDescent="0.15">
      <c r="P3" s="45" t="s">
        <v>73</v>
      </c>
      <c r="Q3" s="523"/>
      <c r="R3" s="523"/>
      <c r="S3" s="12" t="s">
        <v>74</v>
      </c>
      <c r="T3" s="523"/>
      <c r="U3" s="523"/>
      <c r="V3" s="12" t="s">
        <v>142</v>
      </c>
      <c r="W3" s="523"/>
      <c r="X3" s="523"/>
      <c r="Y3" s="12" t="s">
        <v>143</v>
      </c>
    </row>
    <row r="4" spans="2:25" ht="10.5" customHeight="1" x14ac:dyDescent="0.15"/>
    <row r="5" spans="2:25" ht="27.75" customHeight="1" x14ac:dyDescent="0.15">
      <c r="B5" s="686" t="s">
        <v>256</v>
      </c>
      <c r="C5" s="686"/>
      <c r="D5" s="686"/>
      <c r="E5" s="686"/>
      <c r="F5" s="686"/>
      <c r="G5" s="686"/>
      <c r="H5" s="686"/>
      <c r="I5" s="686"/>
      <c r="J5" s="686"/>
      <c r="K5" s="686"/>
      <c r="L5" s="686"/>
      <c r="M5" s="686"/>
      <c r="N5" s="686"/>
      <c r="O5" s="686"/>
      <c r="P5" s="686"/>
      <c r="Q5" s="686"/>
      <c r="R5" s="686"/>
      <c r="S5" s="686"/>
      <c r="T5" s="686"/>
      <c r="U5" s="686"/>
      <c r="V5" s="686"/>
      <c r="W5" s="686"/>
      <c r="X5" s="686"/>
      <c r="Y5" s="686"/>
    </row>
    <row r="7" spans="2:25" ht="23.25" customHeight="1" x14ac:dyDescent="0.15">
      <c r="B7" s="528" t="s">
        <v>257</v>
      </c>
      <c r="C7" s="528"/>
      <c r="D7" s="528"/>
      <c r="E7" s="528"/>
      <c r="F7" s="528"/>
      <c r="G7" s="528"/>
      <c r="H7" s="528"/>
      <c r="I7" s="528"/>
      <c r="J7" s="528"/>
      <c r="K7" s="528"/>
      <c r="L7" s="528"/>
      <c r="M7" s="528"/>
      <c r="N7" s="528"/>
      <c r="O7" s="528"/>
      <c r="P7" s="528"/>
      <c r="Q7" s="528"/>
      <c r="R7" s="528"/>
      <c r="S7" s="528"/>
      <c r="T7" s="528"/>
      <c r="U7" s="528"/>
      <c r="V7" s="528"/>
      <c r="W7" s="528"/>
      <c r="X7" s="528"/>
      <c r="Y7" s="695"/>
    </row>
    <row r="8" spans="2:25" ht="23.25" customHeight="1" x14ac:dyDescent="0.15">
      <c r="B8" s="695" t="s">
        <v>258</v>
      </c>
      <c r="C8" s="695"/>
      <c r="D8" s="695"/>
      <c r="E8" s="695"/>
      <c r="F8" s="695"/>
      <c r="G8" s="695"/>
      <c r="H8" s="695"/>
      <c r="I8" s="696"/>
      <c r="J8" s="696"/>
      <c r="K8" s="696"/>
      <c r="L8" s="696"/>
      <c r="M8" s="696"/>
      <c r="N8" s="696"/>
      <c r="O8" s="696"/>
      <c r="P8" s="696"/>
      <c r="Q8" s="696"/>
      <c r="R8" s="696"/>
      <c r="S8" s="696"/>
      <c r="T8" s="696"/>
      <c r="U8" s="696"/>
      <c r="V8" s="696"/>
      <c r="W8" s="696"/>
      <c r="X8" s="696"/>
      <c r="Y8" s="696"/>
    </row>
    <row r="9" spans="2:25" ht="23.25" customHeight="1" x14ac:dyDescent="0.15">
      <c r="B9" s="695" t="s">
        <v>259</v>
      </c>
      <c r="C9" s="695"/>
      <c r="D9" s="695"/>
      <c r="E9" s="695"/>
      <c r="F9" s="695"/>
      <c r="G9" s="695"/>
      <c r="H9" s="695"/>
      <c r="I9" s="88" t="s">
        <v>9</v>
      </c>
      <c r="J9" s="149" t="s">
        <v>144</v>
      </c>
      <c r="K9" s="149"/>
      <c r="L9" s="149"/>
      <c r="M9" s="149"/>
      <c r="N9" s="89" t="s">
        <v>9</v>
      </c>
      <c r="O9" s="149" t="s">
        <v>145</v>
      </c>
      <c r="P9" s="149"/>
      <c r="Q9" s="149"/>
      <c r="R9" s="149"/>
      <c r="S9" s="89" t="s">
        <v>9</v>
      </c>
      <c r="T9" s="149" t="s">
        <v>146</v>
      </c>
      <c r="U9" s="149"/>
      <c r="V9" s="149"/>
      <c r="W9" s="149"/>
      <c r="X9" s="149"/>
      <c r="Y9" s="152"/>
    </row>
    <row r="11" spans="2:25" ht="6" customHeight="1" x14ac:dyDescent="0.15">
      <c r="B11" s="6"/>
      <c r="C11" s="7"/>
      <c r="D11" s="7"/>
      <c r="E11" s="7"/>
      <c r="F11" s="7"/>
      <c r="G11" s="7"/>
      <c r="H11" s="7"/>
      <c r="I11" s="7"/>
      <c r="J11" s="7"/>
      <c r="K11" s="7"/>
      <c r="L11" s="7"/>
      <c r="M11" s="7"/>
      <c r="N11" s="7"/>
      <c r="O11" s="7"/>
      <c r="P11" s="7"/>
      <c r="Q11" s="7"/>
      <c r="R11" s="7"/>
      <c r="S11" s="7"/>
      <c r="T11" s="7"/>
      <c r="U11" s="6"/>
      <c r="V11" s="7"/>
      <c r="W11" s="7"/>
      <c r="X11" s="7"/>
      <c r="Y11" s="4"/>
    </row>
    <row r="12" spans="2:25" x14ac:dyDescent="0.15">
      <c r="B12" s="147" t="s">
        <v>260</v>
      </c>
      <c r="U12" s="147"/>
      <c r="V12" s="87" t="s">
        <v>147</v>
      </c>
      <c r="W12" s="87" t="s">
        <v>148</v>
      </c>
      <c r="X12" s="87" t="s">
        <v>149</v>
      </c>
      <c r="Y12" s="146"/>
    </row>
    <row r="13" spans="2:25" ht="6" customHeight="1" x14ac:dyDescent="0.15">
      <c r="B13" s="147"/>
      <c r="U13" s="147"/>
      <c r="Y13" s="146"/>
    </row>
    <row r="14" spans="2:25" ht="18" customHeight="1" x14ac:dyDescent="0.15">
      <c r="B14" s="147"/>
      <c r="C14" s="1" t="s">
        <v>261</v>
      </c>
      <c r="U14" s="86"/>
      <c r="V14" s="90" t="s">
        <v>9</v>
      </c>
      <c r="W14" s="90" t="s">
        <v>148</v>
      </c>
      <c r="X14" s="90" t="s">
        <v>9</v>
      </c>
      <c r="Y14" s="85"/>
    </row>
    <row r="15" spans="2:25" ht="18" customHeight="1" x14ac:dyDescent="0.15">
      <c r="B15" s="147"/>
      <c r="C15" s="1" t="s">
        <v>262</v>
      </c>
      <c r="U15" s="86"/>
      <c r="V15" s="2"/>
      <c r="W15" s="2"/>
      <c r="X15" s="2"/>
      <c r="Y15" s="85"/>
    </row>
    <row r="16" spans="2:25" ht="18" customHeight="1" x14ac:dyDescent="0.15">
      <c r="B16" s="147"/>
      <c r="U16" s="86"/>
      <c r="V16" s="2"/>
      <c r="W16" s="2"/>
      <c r="X16" s="2"/>
      <c r="Y16" s="85"/>
    </row>
    <row r="17" spans="2:25" ht="18" customHeight="1" x14ac:dyDescent="0.15">
      <c r="B17" s="147"/>
      <c r="C17" s="1" t="s">
        <v>161</v>
      </c>
      <c r="D17" s="528" t="s">
        <v>164</v>
      </c>
      <c r="E17" s="528"/>
      <c r="F17" s="528"/>
      <c r="G17" s="528"/>
      <c r="H17" s="528"/>
      <c r="I17" s="9" t="s">
        <v>163</v>
      </c>
      <c r="J17" s="10"/>
      <c r="K17" s="10"/>
      <c r="L17" s="529"/>
      <c r="M17" s="529"/>
      <c r="N17" s="529"/>
      <c r="O17" s="145" t="s">
        <v>151</v>
      </c>
      <c r="U17" s="143"/>
      <c r="V17" s="12"/>
      <c r="W17" s="12"/>
      <c r="X17" s="12"/>
      <c r="Y17" s="144"/>
    </row>
    <row r="18" spans="2:25" ht="18" customHeight="1" x14ac:dyDescent="0.15">
      <c r="B18" s="147"/>
      <c r="C18" s="1" t="s">
        <v>161</v>
      </c>
      <c r="D18" s="528" t="s">
        <v>164</v>
      </c>
      <c r="E18" s="528"/>
      <c r="F18" s="528"/>
      <c r="G18" s="528"/>
      <c r="H18" s="528"/>
      <c r="I18" s="9" t="s">
        <v>263</v>
      </c>
      <c r="J18" s="10"/>
      <c r="K18" s="10"/>
      <c r="L18" s="529"/>
      <c r="M18" s="529"/>
      <c r="N18" s="529"/>
      <c r="O18" s="145" t="s">
        <v>151</v>
      </c>
      <c r="U18" s="143"/>
      <c r="V18" s="12"/>
      <c r="W18" s="12"/>
      <c r="X18" s="12"/>
      <c r="Y18" s="144"/>
    </row>
    <row r="19" spans="2:25" ht="18" customHeight="1" x14ac:dyDescent="0.15">
      <c r="B19" s="147"/>
      <c r="D19" s="12"/>
      <c r="E19" s="12"/>
      <c r="F19" s="12"/>
      <c r="G19" s="12"/>
      <c r="H19" s="12"/>
      <c r="O19" s="12"/>
      <c r="U19" s="143"/>
      <c r="V19" s="12"/>
      <c r="W19" s="12"/>
      <c r="X19" s="12"/>
      <c r="Y19" s="144"/>
    </row>
    <row r="20" spans="2:25" ht="18" customHeight="1" x14ac:dyDescent="0.15">
      <c r="B20" s="147"/>
      <c r="C20" s="1" t="s">
        <v>264</v>
      </c>
      <c r="U20" s="86"/>
      <c r="V20" s="90" t="s">
        <v>9</v>
      </c>
      <c r="W20" s="90" t="s">
        <v>148</v>
      </c>
      <c r="X20" s="90" t="s">
        <v>9</v>
      </c>
      <c r="Y20" s="85"/>
    </row>
    <row r="21" spans="2:25" ht="18" customHeight="1" x14ac:dyDescent="0.15">
      <c r="B21" s="147"/>
      <c r="C21" s="1" t="s">
        <v>265</v>
      </c>
      <c r="U21" s="86"/>
      <c r="V21" s="2"/>
      <c r="W21" s="2"/>
      <c r="X21" s="2"/>
      <c r="Y21" s="85"/>
    </row>
    <row r="22" spans="2:25" ht="18" customHeight="1" x14ac:dyDescent="0.15">
      <c r="B22" s="147"/>
      <c r="C22" s="1" t="s">
        <v>266</v>
      </c>
      <c r="T22" s="1" t="s">
        <v>166</v>
      </c>
      <c r="U22" s="86"/>
      <c r="V22" s="90" t="s">
        <v>9</v>
      </c>
      <c r="W22" s="90" t="s">
        <v>148</v>
      </c>
      <c r="X22" s="90" t="s">
        <v>9</v>
      </c>
      <c r="Y22" s="85"/>
    </row>
    <row r="23" spans="2:25" ht="18" customHeight="1" x14ac:dyDescent="0.15">
      <c r="B23" s="147"/>
      <c r="C23" s="1" t="s">
        <v>267</v>
      </c>
      <c r="U23" s="86"/>
      <c r="V23" s="90" t="s">
        <v>9</v>
      </c>
      <c r="W23" s="90" t="s">
        <v>148</v>
      </c>
      <c r="X23" s="90" t="s">
        <v>9</v>
      </c>
      <c r="Y23" s="85"/>
    </row>
    <row r="24" spans="2:25" ht="18" customHeight="1" x14ac:dyDescent="0.15">
      <c r="B24" s="147"/>
      <c r="C24" s="1" t="s">
        <v>268</v>
      </c>
      <c r="U24" s="86"/>
      <c r="V24" s="90" t="s">
        <v>9</v>
      </c>
      <c r="W24" s="90" t="s">
        <v>148</v>
      </c>
      <c r="X24" s="90" t="s">
        <v>9</v>
      </c>
      <c r="Y24" s="85"/>
    </row>
    <row r="25" spans="2:25" ht="18" customHeight="1" x14ac:dyDescent="0.15">
      <c r="B25" s="147"/>
      <c r="C25" s="1" t="s">
        <v>269</v>
      </c>
      <c r="U25" s="86"/>
      <c r="V25" s="2"/>
      <c r="W25" s="2"/>
      <c r="X25" s="2"/>
      <c r="Y25" s="85"/>
    </row>
    <row r="26" spans="2:25" ht="18" customHeight="1" x14ac:dyDescent="0.15">
      <c r="B26" s="147"/>
      <c r="C26" s="1" t="s">
        <v>278</v>
      </c>
      <c r="U26" s="86"/>
      <c r="V26" s="90" t="s">
        <v>9</v>
      </c>
      <c r="W26" s="90" t="s">
        <v>148</v>
      </c>
      <c r="X26" s="90" t="s">
        <v>9</v>
      </c>
      <c r="Y26" s="85"/>
    </row>
    <row r="27" spans="2:25" ht="18" customHeight="1" x14ac:dyDescent="0.15">
      <c r="B27" s="147"/>
      <c r="C27" s="1" t="s">
        <v>210</v>
      </c>
      <c r="U27" s="86"/>
      <c r="V27" s="90"/>
      <c r="W27" s="90"/>
      <c r="X27" s="90"/>
      <c r="Y27" s="85"/>
    </row>
    <row r="28" spans="2:25" ht="18" customHeight="1" x14ac:dyDescent="0.15">
      <c r="B28" s="147"/>
      <c r="C28" s="1" t="s">
        <v>211</v>
      </c>
      <c r="U28" s="86"/>
      <c r="V28" s="90"/>
      <c r="W28" s="90"/>
      <c r="X28" s="90"/>
      <c r="Y28" s="85"/>
    </row>
    <row r="29" spans="2:25" ht="18" customHeight="1" x14ac:dyDescent="0.15">
      <c r="B29" s="147"/>
      <c r="C29" s="1" t="s">
        <v>279</v>
      </c>
      <c r="U29" s="86"/>
      <c r="V29" s="90" t="s">
        <v>9</v>
      </c>
      <c r="W29" s="90" t="s">
        <v>148</v>
      </c>
      <c r="X29" s="90" t="s">
        <v>9</v>
      </c>
      <c r="Y29" s="85"/>
    </row>
    <row r="30" spans="2:25" ht="18" customHeight="1" x14ac:dyDescent="0.15">
      <c r="B30" s="147"/>
      <c r="C30" s="1" t="s">
        <v>270</v>
      </c>
      <c r="U30" s="86"/>
      <c r="V30" s="2"/>
      <c r="W30" s="2"/>
      <c r="X30" s="2"/>
      <c r="Y30" s="85"/>
    </row>
    <row r="31" spans="2:25" ht="18" customHeight="1" x14ac:dyDescent="0.15">
      <c r="B31" s="147"/>
      <c r="D31" s="1" t="s">
        <v>213</v>
      </c>
      <c r="U31" s="86"/>
      <c r="V31" s="90" t="s">
        <v>9</v>
      </c>
      <c r="W31" s="90" t="s">
        <v>148</v>
      </c>
      <c r="X31" s="90" t="s">
        <v>9</v>
      </c>
      <c r="Y31" s="85"/>
    </row>
    <row r="32" spans="2:25" ht="18" customHeight="1" x14ac:dyDescent="0.15">
      <c r="B32" s="147"/>
      <c r="D32" s="1" t="s">
        <v>214</v>
      </c>
      <c r="U32" s="86"/>
      <c r="V32" s="90" t="s">
        <v>9</v>
      </c>
      <c r="W32" s="90" t="s">
        <v>148</v>
      </c>
      <c r="X32" s="90" t="s">
        <v>9</v>
      </c>
      <c r="Y32" s="85"/>
    </row>
    <row r="33" spans="2:25" ht="18" customHeight="1" x14ac:dyDescent="0.15">
      <c r="B33" s="147"/>
      <c r="C33" s="1" t="s">
        <v>271</v>
      </c>
      <c r="U33" s="86"/>
      <c r="V33" s="90" t="s">
        <v>9</v>
      </c>
      <c r="W33" s="90" t="s">
        <v>148</v>
      </c>
      <c r="X33" s="90" t="s">
        <v>9</v>
      </c>
      <c r="Y33" s="85"/>
    </row>
    <row r="34" spans="2:25" ht="18" customHeight="1" x14ac:dyDescent="0.15">
      <c r="B34" s="147"/>
      <c r="C34" s="1" t="s">
        <v>272</v>
      </c>
      <c r="U34" s="86"/>
      <c r="V34" s="2"/>
      <c r="W34" s="2"/>
      <c r="X34" s="2"/>
      <c r="Y34" s="85"/>
    </row>
    <row r="35" spans="2:25" ht="18" customHeight="1" x14ac:dyDescent="0.15">
      <c r="B35" s="147"/>
      <c r="C35" s="1" t="s">
        <v>273</v>
      </c>
      <c r="U35" s="86"/>
      <c r="V35" s="90" t="s">
        <v>9</v>
      </c>
      <c r="W35" s="90" t="s">
        <v>148</v>
      </c>
      <c r="X35" s="90" t="s">
        <v>9</v>
      </c>
      <c r="Y35" s="85"/>
    </row>
    <row r="36" spans="2:25" ht="18" customHeight="1" x14ac:dyDescent="0.15">
      <c r="B36" s="147"/>
      <c r="C36" s="1" t="s">
        <v>274</v>
      </c>
      <c r="U36" s="86"/>
      <c r="V36" s="2"/>
      <c r="W36" s="2"/>
      <c r="X36" s="2"/>
      <c r="Y36" s="85"/>
    </row>
    <row r="37" spans="2:25" ht="18" customHeight="1" x14ac:dyDescent="0.15">
      <c r="B37" s="147"/>
      <c r="C37" s="1" t="s">
        <v>275</v>
      </c>
      <c r="U37" s="86"/>
      <c r="V37" s="90" t="s">
        <v>9</v>
      </c>
      <c r="W37" s="90" t="s">
        <v>148</v>
      </c>
      <c r="X37" s="90" t="s">
        <v>9</v>
      </c>
      <c r="Y37" s="85"/>
    </row>
    <row r="38" spans="2:25" ht="18" customHeight="1" x14ac:dyDescent="0.15">
      <c r="B38" s="147"/>
      <c r="C38" s="1" t="s">
        <v>171</v>
      </c>
      <c r="U38" s="86"/>
      <c r="V38" s="2"/>
      <c r="W38" s="2"/>
      <c r="X38" s="2"/>
      <c r="Y38" s="85"/>
    </row>
    <row r="39" spans="2:25" ht="18" customHeight="1" x14ac:dyDescent="0.15">
      <c r="B39" s="148"/>
      <c r="C39" s="8" t="s">
        <v>276</v>
      </c>
      <c r="D39" s="8"/>
      <c r="E39" s="8"/>
      <c r="F39" s="8"/>
      <c r="G39" s="8"/>
      <c r="H39" s="8"/>
      <c r="I39" s="8"/>
      <c r="J39" s="8"/>
      <c r="K39" s="8"/>
      <c r="L39" s="8"/>
      <c r="M39" s="8"/>
      <c r="N39" s="8"/>
      <c r="O39" s="8"/>
      <c r="P39" s="8"/>
      <c r="Q39" s="8"/>
      <c r="R39" s="8"/>
      <c r="S39" s="8"/>
      <c r="T39" s="8"/>
      <c r="U39" s="150"/>
      <c r="V39" s="151"/>
      <c r="W39" s="151"/>
      <c r="X39" s="151"/>
      <c r="Y39" s="153"/>
    </row>
    <row r="40" spans="2:25" x14ac:dyDescent="0.15">
      <c r="B40" s="1" t="s">
        <v>181</v>
      </c>
    </row>
    <row r="41" spans="2:25" ht="14.25" customHeight="1" x14ac:dyDescent="0.15">
      <c r="B41" s="1" t="s">
        <v>182</v>
      </c>
    </row>
    <row r="43" spans="2:25" ht="14.25" customHeight="1" x14ac:dyDescent="0.15"/>
    <row r="121" spans="3:7" x14ac:dyDescent="0.15">
      <c r="C121" s="8"/>
      <c r="D121" s="8"/>
      <c r="E121" s="8"/>
      <c r="F121" s="8"/>
      <c r="G121" s="8"/>
    </row>
    <row r="122" spans="3:7" x14ac:dyDescent="0.15">
      <c r="C122" s="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00000000-0002-0000-0500-000000000000}">
      <formula1>"□,■"</formula1>
    </dataValidation>
  </dataValidations>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7"/>
  <sheetViews>
    <sheetView view="pageBreakPreview" zoomScaleNormal="100" zoomScaleSheetLayoutView="100" workbookViewId="0">
      <selection activeCell="B5" sqref="B5"/>
    </sheetView>
  </sheetViews>
  <sheetFormatPr defaultColWidth="7.25" defaultRowHeight="13.5" x14ac:dyDescent="0.15"/>
  <cols>
    <col min="1" max="16" width="5.25" style="288" customWidth="1"/>
    <col min="17" max="17" width="7" style="288" customWidth="1"/>
    <col min="18" max="18" width="2.875" style="288" customWidth="1"/>
    <col min="19" max="19" width="2.5" style="288" customWidth="1"/>
    <col min="20" max="20" width="75.5" style="288" customWidth="1"/>
    <col min="21" max="16384" width="7.25" style="288"/>
  </cols>
  <sheetData>
    <row r="1" spans="1:18" ht="15.95" customHeight="1" x14ac:dyDescent="0.15">
      <c r="O1" s="319"/>
    </row>
    <row r="2" spans="1:18" ht="26.25" customHeight="1" x14ac:dyDescent="0.15">
      <c r="A2" s="289"/>
      <c r="B2" s="289"/>
      <c r="C2" s="318" t="s">
        <v>498</v>
      </c>
      <c r="D2" s="289"/>
      <c r="E2" s="289"/>
      <c r="F2" s="289"/>
      <c r="G2" s="289"/>
      <c r="H2" s="289"/>
      <c r="I2" s="289"/>
      <c r="J2" s="289"/>
      <c r="K2" s="289"/>
      <c r="L2" s="289"/>
      <c r="M2" s="289"/>
      <c r="N2" s="289"/>
      <c r="O2" s="289"/>
      <c r="P2" s="289"/>
      <c r="Q2" s="289"/>
      <c r="R2" s="289"/>
    </row>
    <row r="3" spans="1:18" ht="18.75" customHeight="1" x14ac:dyDescent="0.15">
      <c r="A3" s="289"/>
      <c r="B3" s="289"/>
      <c r="C3" s="289"/>
      <c r="D3" s="289"/>
      <c r="E3" s="289"/>
      <c r="F3" s="289"/>
      <c r="G3" s="289"/>
      <c r="H3" s="289"/>
      <c r="I3" s="289"/>
      <c r="J3" s="289"/>
      <c r="K3" s="289" t="s">
        <v>73</v>
      </c>
      <c r="L3" s="289"/>
      <c r="M3" s="289" t="s">
        <v>74</v>
      </c>
      <c r="N3" s="289"/>
      <c r="O3" s="289" t="s">
        <v>188</v>
      </c>
      <c r="P3" s="289"/>
      <c r="Q3" s="289" t="s">
        <v>75</v>
      </c>
      <c r="R3" s="289"/>
    </row>
    <row r="4" spans="1:18" ht="18.75" customHeight="1" x14ac:dyDescent="0.15">
      <c r="A4" s="289"/>
      <c r="B4" s="700" t="s">
        <v>627</v>
      </c>
      <c r="C4" s="700"/>
      <c r="D4" s="700"/>
      <c r="E4" s="700"/>
      <c r="F4" s="289"/>
      <c r="G4" s="289"/>
      <c r="H4" s="289"/>
      <c r="I4" s="289"/>
      <c r="J4" s="289"/>
      <c r="K4" s="289"/>
      <c r="L4" s="289"/>
      <c r="M4" s="289"/>
      <c r="N4" s="289"/>
      <c r="O4" s="289"/>
      <c r="P4" s="289"/>
      <c r="Q4" s="289"/>
      <c r="R4" s="289"/>
    </row>
    <row r="5" spans="1:18" ht="17.25" customHeight="1" x14ac:dyDescent="0.15">
      <c r="A5" s="307" t="s">
        <v>497</v>
      </c>
      <c r="B5" s="310"/>
      <c r="C5" s="310"/>
      <c r="D5" s="310"/>
      <c r="E5" s="310"/>
      <c r="F5" s="310"/>
      <c r="G5" s="309"/>
      <c r="H5" s="706">
        <v>40</v>
      </c>
      <c r="I5" s="707"/>
      <c r="J5" s="707"/>
      <c r="K5" s="707"/>
      <c r="L5" s="707"/>
      <c r="M5" s="707"/>
      <c r="N5" s="707"/>
      <c r="O5" s="707"/>
      <c r="P5" s="707"/>
      <c r="Q5" s="708"/>
      <c r="R5" s="289"/>
    </row>
    <row r="6" spans="1:18" ht="21.95" customHeight="1" x14ac:dyDescent="0.15">
      <c r="A6" s="307" t="s">
        <v>496</v>
      </c>
      <c r="B6" s="310"/>
      <c r="C6" s="310"/>
      <c r="D6" s="310"/>
      <c r="E6" s="310"/>
      <c r="F6" s="310"/>
      <c r="G6" s="309"/>
      <c r="H6" s="307"/>
      <c r="I6" s="310"/>
      <c r="J6" s="310"/>
      <c r="K6" s="310"/>
      <c r="L6" s="310"/>
      <c r="M6" s="310"/>
      <c r="N6" s="310"/>
      <c r="O6" s="310"/>
      <c r="P6" s="310"/>
      <c r="Q6" s="309"/>
      <c r="R6" s="289"/>
    </row>
    <row r="7" spans="1:18" ht="17.25" customHeight="1" x14ac:dyDescent="0.15">
      <c r="A7" s="289"/>
      <c r="B7" s="289"/>
      <c r="C7" s="289"/>
      <c r="D7" s="289"/>
      <c r="E7" s="289"/>
      <c r="F7" s="289"/>
      <c r="G7" s="289"/>
      <c r="H7" s="289"/>
      <c r="I7" s="289"/>
      <c r="J7" s="289"/>
      <c r="K7" s="289"/>
      <c r="L7" s="289"/>
      <c r="M7" s="289"/>
      <c r="N7" s="289"/>
      <c r="O7" s="289"/>
      <c r="P7" s="289"/>
      <c r="Q7" s="289"/>
      <c r="R7" s="289"/>
    </row>
    <row r="8" spans="1:18" ht="17.25" customHeight="1" x14ac:dyDescent="0.15">
      <c r="A8" s="298" t="s">
        <v>562</v>
      </c>
      <c r="B8" s="297"/>
      <c r="C8" s="297"/>
      <c r="D8" s="297"/>
      <c r="E8" s="297"/>
      <c r="F8" s="297"/>
      <c r="G8" s="297"/>
      <c r="H8" s="297"/>
      <c r="I8" s="317"/>
      <c r="J8" s="315" t="s">
        <v>495</v>
      </c>
      <c r="K8" s="315" t="s">
        <v>494</v>
      </c>
      <c r="L8" s="315" t="s">
        <v>493</v>
      </c>
      <c r="M8" s="315" t="s">
        <v>492</v>
      </c>
      <c r="N8" s="315" t="s">
        <v>491</v>
      </c>
      <c r="O8" s="315" t="s">
        <v>490</v>
      </c>
      <c r="P8" s="315" t="s">
        <v>489</v>
      </c>
      <c r="Q8" s="701" t="s">
        <v>454</v>
      </c>
      <c r="R8" s="289"/>
    </row>
    <row r="9" spans="1:18" x14ac:dyDescent="0.15">
      <c r="A9" s="316"/>
      <c r="B9" s="294"/>
      <c r="C9" s="294"/>
      <c r="D9" s="294"/>
      <c r="E9" s="294"/>
      <c r="F9" s="294"/>
      <c r="G9" s="294"/>
      <c r="H9" s="294"/>
      <c r="I9" s="301"/>
      <c r="J9" s="315" t="s">
        <v>488</v>
      </c>
      <c r="K9" s="315" t="s">
        <v>487</v>
      </c>
      <c r="L9" s="315" t="s">
        <v>486</v>
      </c>
      <c r="M9" s="315" t="s">
        <v>485</v>
      </c>
      <c r="N9" s="315" t="s">
        <v>484</v>
      </c>
      <c r="O9" s="315" t="s">
        <v>483</v>
      </c>
      <c r="P9" s="315" t="s">
        <v>482</v>
      </c>
      <c r="Q9" s="702"/>
      <c r="R9" s="289"/>
    </row>
    <row r="10" spans="1:18" ht="17.25" customHeight="1" thickBot="1" x14ac:dyDescent="0.2">
      <c r="A10" s="298" t="s">
        <v>481</v>
      </c>
      <c r="B10" s="297"/>
      <c r="C10" s="297"/>
      <c r="D10" s="297"/>
      <c r="E10" s="297"/>
      <c r="F10" s="297"/>
      <c r="G10" s="297"/>
      <c r="H10" s="297"/>
      <c r="I10" s="297"/>
      <c r="J10" s="297"/>
      <c r="K10" s="308"/>
      <c r="L10" s="308"/>
      <c r="M10" s="308"/>
      <c r="N10" s="308"/>
      <c r="O10" s="308"/>
      <c r="P10" s="308"/>
      <c r="Q10" s="314"/>
      <c r="R10" s="289"/>
    </row>
    <row r="11" spans="1:18" ht="17.25" customHeight="1" thickBot="1" x14ac:dyDescent="0.2">
      <c r="A11" s="703" t="s">
        <v>480</v>
      </c>
      <c r="B11" s="312" t="s">
        <v>466</v>
      </c>
      <c r="C11" s="310"/>
      <c r="D11" s="310"/>
      <c r="E11" s="310"/>
      <c r="F11" s="310"/>
      <c r="G11" s="310"/>
      <c r="H11" s="310"/>
      <c r="I11" s="310"/>
      <c r="J11" s="309"/>
      <c r="K11" s="308"/>
      <c r="L11" s="308"/>
      <c r="M11" s="308"/>
      <c r="N11" s="308"/>
      <c r="O11" s="308"/>
      <c r="P11" s="307"/>
      <c r="Q11" s="306"/>
      <c r="R11" s="305" t="s">
        <v>479</v>
      </c>
    </row>
    <row r="12" spans="1:18" ht="17.25" customHeight="1" thickBot="1" x14ac:dyDescent="0.2">
      <c r="A12" s="704"/>
      <c r="B12" s="311" t="s">
        <v>464</v>
      </c>
      <c r="C12" s="297"/>
      <c r="D12" s="297"/>
      <c r="E12" s="297"/>
      <c r="F12" s="297"/>
      <c r="G12" s="297"/>
      <c r="H12" s="310"/>
      <c r="I12" s="310"/>
      <c r="J12" s="309"/>
      <c r="K12" s="308"/>
      <c r="L12" s="308"/>
      <c r="M12" s="308"/>
      <c r="N12" s="308"/>
      <c r="O12" s="308"/>
      <c r="P12" s="307"/>
      <c r="Q12" s="306"/>
      <c r="R12" s="305" t="s">
        <v>478</v>
      </c>
    </row>
    <row r="13" spans="1:18" ht="17.25" customHeight="1" x14ac:dyDescent="0.15">
      <c r="A13" s="704"/>
      <c r="B13" s="304" t="s">
        <v>462</v>
      </c>
      <c r="C13" s="303"/>
      <c r="D13" s="303"/>
      <c r="E13" s="303"/>
      <c r="F13" s="303"/>
      <c r="G13" s="302"/>
      <c r="H13" s="297"/>
      <c r="I13" s="297"/>
      <c r="J13" s="297"/>
      <c r="K13" s="297"/>
      <c r="L13" s="297"/>
      <c r="M13" s="297"/>
      <c r="N13" s="297"/>
      <c r="O13" s="297"/>
      <c r="P13" s="297"/>
      <c r="Q13" s="300"/>
      <c r="R13" s="289"/>
    </row>
    <row r="14" spans="1:18" ht="17.25" customHeight="1" x14ac:dyDescent="0.15">
      <c r="A14" s="704"/>
      <c r="B14" s="304" t="s">
        <v>461</v>
      </c>
      <c r="C14" s="303"/>
      <c r="D14" s="303"/>
      <c r="E14" s="303"/>
      <c r="F14" s="303"/>
      <c r="G14" s="302"/>
      <c r="H14" s="303" t="s">
        <v>477</v>
      </c>
      <c r="I14" s="303"/>
      <c r="J14" s="303"/>
      <c r="K14" s="303"/>
      <c r="L14" s="303"/>
      <c r="M14" s="303"/>
      <c r="N14" s="303"/>
      <c r="O14" s="303"/>
      <c r="P14" s="303"/>
      <c r="Q14" s="302"/>
      <c r="R14" s="289"/>
    </row>
    <row r="15" spans="1:18" ht="18.75" customHeight="1" x14ac:dyDescent="0.15">
      <c r="A15" s="704"/>
      <c r="B15" s="304" t="s">
        <v>460</v>
      </c>
      <c r="C15" s="303"/>
      <c r="D15" s="303"/>
      <c r="E15" s="303"/>
      <c r="F15" s="303"/>
      <c r="G15" s="302"/>
      <c r="H15" s="303"/>
      <c r="I15" s="303"/>
      <c r="J15" s="303"/>
      <c r="K15" s="303"/>
      <c r="L15" s="303"/>
      <c r="M15" s="303"/>
      <c r="N15" s="303"/>
      <c r="O15" s="303"/>
      <c r="P15" s="303"/>
      <c r="Q15" s="302"/>
      <c r="R15" s="289"/>
    </row>
    <row r="16" spans="1:18" ht="18.75" customHeight="1" thickBot="1" x14ac:dyDescent="0.2">
      <c r="A16" s="704"/>
      <c r="B16" s="295" t="s">
        <v>459</v>
      </c>
      <c r="C16" s="289"/>
      <c r="D16" s="289"/>
      <c r="E16" s="294"/>
      <c r="F16" s="294"/>
      <c r="G16" s="301"/>
      <c r="H16" s="294"/>
      <c r="I16" s="294"/>
      <c r="J16" s="294"/>
      <c r="K16" s="294"/>
      <c r="L16" s="294"/>
      <c r="M16" s="294"/>
      <c r="N16" s="294"/>
      <c r="O16" s="294"/>
      <c r="P16" s="294"/>
      <c r="Q16" s="300"/>
      <c r="R16" s="289"/>
    </row>
    <row r="17" spans="1:18" ht="18.75" customHeight="1" thickBot="1" x14ac:dyDescent="0.2">
      <c r="A17" s="704"/>
      <c r="B17" s="298" t="s">
        <v>476</v>
      </c>
      <c r="C17" s="297"/>
      <c r="D17" s="297"/>
      <c r="E17" s="297"/>
      <c r="F17" s="297"/>
      <c r="G17" s="297"/>
      <c r="H17" s="297"/>
      <c r="I17" s="297"/>
      <c r="J17" s="297"/>
      <c r="K17" s="297"/>
      <c r="L17" s="297"/>
      <c r="M17" s="297"/>
      <c r="N17" s="297"/>
      <c r="O17" s="297" t="s">
        <v>457</v>
      </c>
      <c r="P17" s="297"/>
      <c r="Q17" s="299"/>
      <c r="R17" s="289"/>
    </row>
    <row r="18" spans="1:18" ht="18.75" customHeight="1" x14ac:dyDescent="0.15">
      <c r="A18" s="704"/>
      <c r="B18" s="298" t="s">
        <v>456</v>
      </c>
      <c r="C18" s="297"/>
      <c r="D18" s="297"/>
      <c r="E18" s="297"/>
      <c r="F18" s="297"/>
      <c r="G18" s="297"/>
      <c r="H18" s="297"/>
      <c r="I18" s="297"/>
      <c r="J18" s="297"/>
      <c r="K18" s="297"/>
      <c r="L18" s="297"/>
      <c r="M18" s="297"/>
      <c r="N18" s="297"/>
      <c r="O18" s="297"/>
      <c r="P18" s="297"/>
      <c r="Q18" s="296" t="s">
        <v>455</v>
      </c>
      <c r="R18" s="289"/>
    </row>
    <row r="19" spans="1:18" ht="18.75" customHeight="1" thickBot="1" x14ac:dyDescent="0.2">
      <c r="A19" s="705"/>
      <c r="B19" s="295" t="s">
        <v>546</v>
      </c>
      <c r="C19" s="294"/>
      <c r="D19" s="294"/>
      <c r="E19" s="294"/>
      <c r="F19" s="294"/>
      <c r="G19" s="294"/>
      <c r="H19" s="294"/>
      <c r="I19" s="294"/>
      <c r="J19" s="294"/>
      <c r="K19" s="294"/>
      <c r="L19" s="294"/>
      <c r="M19" s="294"/>
      <c r="N19" s="294"/>
      <c r="O19" s="294"/>
      <c r="P19" s="294"/>
      <c r="Q19" s="313"/>
      <c r="R19" s="289"/>
    </row>
    <row r="20" spans="1:18" ht="18.75" customHeight="1" thickBot="1" x14ac:dyDescent="0.2">
      <c r="A20" s="697" t="s">
        <v>475</v>
      </c>
      <c r="B20" s="312" t="s">
        <v>466</v>
      </c>
      <c r="C20" s="310"/>
      <c r="D20" s="310"/>
      <c r="E20" s="310"/>
      <c r="F20" s="310"/>
      <c r="G20" s="310"/>
      <c r="H20" s="310"/>
      <c r="I20" s="310"/>
      <c r="J20" s="309"/>
      <c r="K20" s="308"/>
      <c r="L20" s="308"/>
      <c r="M20" s="308"/>
      <c r="N20" s="308"/>
      <c r="O20" s="308"/>
      <c r="P20" s="307"/>
      <c r="Q20" s="306"/>
      <c r="R20" s="305" t="s">
        <v>474</v>
      </c>
    </row>
    <row r="21" spans="1:18" ht="18.75" customHeight="1" thickBot="1" x14ac:dyDescent="0.2">
      <c r="A21" s="698"/>
      <c r="B21" s="311" t="s">
        <v>464</v>
      </c>
      <c r="C21" s="297"/>
      <c r="D21" s="297"/>
      <c r="E21" s="297"/>
      <c r="F21" s="297"/>
      <c r="G21" s="297"/>
      <c r="H21" s="310"/>
      <c r="I21" s="310"/>
      <c r="J21" s="309"/>
      <c r="K21" s="308"/>
      <c r="L21" s="308"/>
      <c r="M21" s="308"/>
      <c r="N21" s="308"/>
      <c r="O21" s="308"/>
      <c r="P21" s="307"/>
      <c r="Q21" s="306"/>
      <c r="R21" s="305" t="s">
        <v>473</v>
      </c>
    </row>
    <row r="22" spans="1:18" ht="18.75" customHeight="1" x14ac:dyDescent="0.15">
      <c r="A22" s="698"/>
      <c r="B22" s="304" t="s">
        <v>462</v>
      </c>
      <c r="C22" s="303"/>
      <c r="D22" s="303"/>
      <c r="E22" s="303"/>
      <c r="F22" s="303"/>
      <c r="G22" s="302"/>
      <c r="H22" s="297"/>
      <c r="I22" s="297"/>
      <c r="J22" s="297"/>
      <c r="K22" s="297"/>
      <c r="L22" s="297"/>
      <c r="M22" s="297"/>
      <c r="N22" s="297"/>
      <c r="O22" s="297"/>
      <c r="P22" s="297"/>
      <c r="Q22" s="300"/>
      <c r="R22" s="289"/>
    </row>
    <row r="23" spans="1:18" ht="18.75" customHeight="1" x14ac:dyDescent="0.15">
      <c r="A23" s="698"/>
      <c r="B23" s="304" t="s">
        <v>461</v>
      </c>
      <c r="C23" s="303"/>
      <c r="D23" s="303"/>
      <c r="E23" s="303"/>
      <c r="F23" s="303"/>
      <c r="G23" s="302"/>
      <c r="H23" s="303"/>
      <c r="I23" s="303"/>
      <c r="J23" s="303"/>
      <c r="K23" s="303"/>
      <c r="L23" s="303"/>
      <c r="M23" s="303"/>
      <c r="N23" s="303"/>
      <c r="O23" s="303"/>
      <c r="P23" s="303"/>
      <c r="Q23" s="302"/>
      <c r="R23" s="289"/>
    </row>
    <row r="24" spans="1:18" ht="18.75" customHeight="1" x14ac:dyDescent="0.15">
      <c r="A24" s="698"/>
      <c r="B24" s="304" t="s">
        <v>460</v>
      </c>
      <c r="C24" s="303"/>
      <c r="D24" s="303"/>
      <c r="E24" s="303"/>
      <c r="F24" s="303"/>
      <c r="G24" s="302"/>
      <c r="H24" s="303"/>
      <c r="I24" s="303"/>
      <c r="J24" s="303"/>
      <c r="K24" s="303"/>
      <c r="L24" s="303"/>
      <c r="M24" s="303"/>
      <c r="N24" s="303"/>
      <c r="O24" s="303"/>
      <c r="P24" s="303"/>
      <c r="Q24" s="302"/>
      <c r="R24" s="289"/>
    </row>
    <row r="25" spans="1:18" ht="18.75" customHeight="1" thickBot="1" x14ac:dyDescent="0.2">
      <c r="A25" s="698"/>
      <c r="B25" s="295" t="s">
        <v>459</v>
      </c>
      <c r="C25" s="289"/>
      <c r="D25" s="289"/>
      <c r="E25" s="294"/>
      <c r="F25" s="294"/>
      <c r="G25" s="301"/>
      <c r="H25" s="294"/>
      <c r="I25" s="294"/>
      <c r="J25" s="294"/>
      <c r="K25" s="294"/>
      <c r="L25" s="294"/>
      <c r="M25" s="294"/>
      <c r="N25" s="294"/>
      <c r="O25" s="294"/>
      <c r="P25" s="294"/>
      <c r="Q25" s="300"/>
      <c r="R25" s="289"/>
    </row>
    <row r="26" spans="1:18" ht="16.5" customHeight="1" thickBot="1" x14ac:dyDescent="0.2">
      <c r="A26" s="698"/>
      <c r="B26" s="298" t="s">
        <v>472</v>
      </c>
      <c r="C26" s="297"/>
      <c r="D26" s="297"/>
      <c r="E26" s="297"/>
      <c r="F26" s="297"/>
      <c r="G26" s="297"/>
      <c r="H26" s="297"/>
      <c r="I26" s="297"/>
      <c r="J26" s="297"/>
      <c r="K26" s="297"/>
      <c r="L26" s="297"/>
      <c r="M26" s="297"/>
      <c r="N26" s="297"/>
      <c r="O26" s="297" t="s">
        <v>457</v>
      </c>
      <c r="P26" s="297"/>
      <c r="Q26" s="299"/>
      <c r="R26" s="289"/>
    </row>
    <row r="27" spans="1:18" ht="18.75" customHeight="1" x14ac:dyDescent="0.15">
      <c r="A27" s="698"/>
      <c r="B27" s="298" t="s">
        <v>456</v>
      </c>
      <c r="C27" s="297"/>
      <c r="D27" s="297"/>
      <c r="E27" s="297"/>
      <c r="F27" s="297"/>
      <c r="G27" s="297"/>
      <c r="H27" s="297"/>
      <c r="I27" s="297"/>
      <c r="J27" s="297"/>
      <c r="K27" s="297"/>
      <c r="L27" s="297"/>
      <c r="M27" s="297"/>
      <c r="N27" s="297"/>
      <c r="O27" s="297"/>
      <c r="P27" s="297"/>
      <c r="Q27" s="296" t="s">
        <v>455</v>
      </c>
      <c r="R27" s="289"/>
    </row>
    <row r="28" spans="1:18" ht="18.75" customHeight="1" thickBot="1" x14ac:dyDescent="0.2">
      <c r="A28" s="699"/>
      <c r="B28" s="295" t="s">
        <v>546</v>
      </c>
      <c r="C28" s="294"/>
      <c r="D28" s="294"/>
      <c r="E28" s="294"/>
      <c r="F28" s="294"/>
      <c r="G28" s="294"/>
      <c r="H28" s="294"/>
      <c r="I28" s="294"/>
      <c r="J28" s="294"/>
      <c r="K28" s="294"/>
      <c r="L28" s="294"/>
      <c r="M28" s="294"/>
      <c r="N28" s="294"/>
      <c r="O28" s="294"/>
      <c r="P28" s="294"/>
      <c r="Q28" s="313"/>
      <c r="R28" s="289"/>
    </row>
    <row r="29" spans="1:18" ht="18.75" customHeight="1" thickBot="1" x14ac:dyDescent="0.2">
      <c r="A29" s="697" t="s">
        <v>471</v>
      </c>
      <c r="B29" s="312" t="s">
        <v>466</v>
      </c>
      <c r="C29" s="310"/>
      <c r="D29" s="310"/>
      <c r="E29" s="310"/>
      <c r="F29" s="310"/>
      <c r="G29" s="310"/>
      <c r="H29" s="310"/>
      <c r="I29" s="310"/>
      <c r="J29" s="309"/>
      <c r="K29" s="308"/>
      <c r="L29" s="308"/>
      <c r="M29" s="308"/>
      <c r="N29" s="308"/>
      <c r="O29" s="308"/>
      <c r="P29" s="307"/>
      <c r="Q29" s="306"/>
      <c r="R29" s="305" t="s">
        <v>470</v>
      </c>
    </row>
    <row r="30" spans="1:18" ht="18.75" customHeight="1" thickBot="1" x14ac:dyDescent="0.2">
      <c r="A30" s="698"/>
      <c r="B30" s="311" t="s">
        <v>464</v>
      </c>
      <c r="C30" s="297"/>
      <c r="D30" s="297"/>
      <c r="E30" s="297"/>
      <c r="F30" s="297"/>
      <c r="G30" s="297"/>
      <c r="H30" s="310"/>
      <c r="I30" s="310"/>
      <c r="J30" s="309"/>
      <c r="K30" s="308"/>
      <c r="L30" s="308"/>
      <c r="M30" s="308"/>
      <c r="N30" s="308"/>
      <c r="O30" s="308"/>
      <c r="P30" s="307"/>
      <c r="Q30" s="306"/>
      <c r="R30" s="305" t="s">
        <v>469</v>
      </c>
    </row>
    <row r="31" spans="1:18" ht="18.75" customHeight="1" x14ac:dyDescent="0.15">
      <c r="A31" s="698"/>
      <c r="B31" s="304" t="s">
        <v>462</v>
      </c>
      <c r="C31" s="303"/>
      <c r="D31" s="303"/>
      <c r="E31" s="303"/>
      <c r="F31" s="303"/>
      <c r="G31" s="302"/>
      <c r="H31" s="297"/>
      <c r="I31" s="297"/>
      <c r="J31" s="297"/>
      <c r="K31" s="297"/>
      <c r="L31" s="297"/>
      <c r="M31" s="297"/>
      <c r="N31" s="297"/>
      <c r="O31" s="297"/>
      <c r="P31" s="297"/>
      <c r="Q31" s="300"/>
      <c r="R31" s="289"/>
    </row>
    <row r="32" spans="1:18" ht="18.75" customHeight="1" x14ac:dyDescent="0.15">
      <c r="A32" s="698"/>
      <c r="B32" s="304" t="s">
        <v>461</v>
      </c>
      <c r="C32" s="303"/>
      <c r="D32" s="303"/>
      <c r="E32" s="303"/>
      <c r="F32" s="303"/>
      <c r="G32" s="302"/>
      <c r="H32" s="303"/>
      <c r="I32" s="303"/>
      <c r="J32" s="303"/>
      <c r="K32" s="303"/>
      <c r="L32" s="303"/>
      <c r="M32" s="303"/>
      <c r="N32" s="303"/>
      <c r="O32" s="303"/>
      <c r="P32" s="303"/>
      <c r="Q32" s="302"/>
      <c r="R32" s="289"/>
    </row>
    <row r="33" spans="1:18" ht="18.75" customHeight="1" x14ac:dyDescent="0.15">
      <c r="A33" s="698"/>
      <c r="B33" s="304" t="s">
        <v>460</v>
      </c>
      <c r="C33" s="303"/>
      <c r="D33" s="303"/>
      <c r="E33" s="303"/>
      <c r="F33" s="303"/>
      <c r="G33" s="302"/>
      <c r="H33" s="303"/>
      <c r="I33" s="303"/>
      <c r="J33" s="303"/>
      <c r="K33" s="303"/>
      <c r="L33" s="303"/>
      <c r="M33" s="303"/>
      <c r="N33" s="303"/>
      <c r="O33" s="303"/>
      <c r="P33" s="303"/>
      <c r="Q33" s="302"/>
      <c r="R33" s="289"/>
    </row>
    <row r="34" spans="1:18" ht="18.75" customHeight="1" thickBot="1" x14ac:dyDescent="0.2">
      <c r="A34" s="698"/>
      <c r="B34" s="295" t="s">
        <v>459</v>
      </c>
      <c r="C34" s="289"/>
      <c r="D34" s="289"/>
      <c r="E34" s="294"/>
      <c r="F34" s="294"/>
      <c r="G34" s="301"/>
      <c r="H34" s="294"/>
      <c r="I34" s="294"/>
      <c r="J34" s="294"/>
      <c r="K34" s="294"/>
      <c r="L34" s="294"/>
      <c r="M34" s="294"/>
      <c r="N34" s="294"/>
      <c r="O34" s="294"/>
      <c r="P34" s="294"/>
      <c r="Q34" s="300"/>
      <c r="R34" s="289"/>
    </row>
    <row r="35" spans="1:18" ht="18.75" customHeight="1" thickBot="1" x14ac:dyDescent="0.2">
      <c r="A35" s="698"/>
      <c r="B35" s="298" t="s">
        <v>468</v>
      </c>
      <c r="C35" s="297"/>
      <c r="D35" s="297"/>
      <c r="E35" s="297"/>
      <c r="F35" s="297"/>
      <c r="G35" s="297"/>
      <c r="H35" s="297"/>
      <c r="I35" s="297"/>
      <c r="J35" s="297"/>
      <c r="K35" s="297"/>
      <c r="L35" s="297"/>
      <c r="M35" s="297"/>
      <c r="N35" s="297"/>
      <c r="O35" s="297" t="s">
        <v>457</v>
      </c>
      <c r="P35" s="297"/>
      <c r="Q35" s="299"/>
      <c r="R35" s="289"/>
    </row>
    <row r="36" spans="1:18" ht="16.5" customHeight="1" x14ac:dyDescent="0.15">
      <c r="A36" s="698"/>
      <c r="B36" s="298" t="s">
        <v>456</v>
      </c>
      <c r="C36" s="297"/>
      <c r="D36" s="297"/>
      <c r="E36" s="297"/>
      <c r="F36" s="297"/>
      <c r="G36" s="297"/>
      <c r="H36" s="297"/>
      <c r="I36" s="297"/>
      <c r="J36" s="297"/>
      <c r="K36" s="297"/>
      <c r="L36" s="297"/>
      <c r="M36" s="297"/>
      <c r="N36" s="297"/>
      <c r="O36" s="297"/>
      <c r="P36" s="297"/>
      <c r="Q36" s="296" t="s">
        <v>455</v>
      </c>
      <c r="R36" s="289"/>
    </row>
    <row r="37" spans="1:18" ht="18.75" customHeight="1" thickBot="1" x14ac:dyDescent="0.2">
      <c r="A37" s="699"/>
      <c r="B37" s="295" t="s">
        <v>546</v>
      </c>
      <c r="C37" s="294"/>
      <c r="D37" s="294"/>
      <c r="E37" s="294"/>
      <c r="F37" s="294"/>
      <c r="G37" s="294"/>
      <c r="H37" s="294"/>
      <c r="I37" s="294"/>
      <c r="J37" s="294"/>
      <c r="K37" s="294"/>
      <c r="L37" s="294"/>
      <c r="M37" s="294"/>
      <c r="N37" s="294"/>
      <c r="O37" s="294"/>
      <c r="P37" s="294"/>
      <c r="Q37" s="313"/>
      <c r="R37" s="289"/>
    </row>
    <row r="38" spans="1:18" ht="18.75" customHeight="1" thickBot="1" x14ac:dyDescent="0.2">
      <c r="A38" s="697" t="s">
        <v>467</v>
      </c>
      <c r="B38" s="312" t="s">
        <v>466</v>
      </c>
      <c r="C38" s="310"/>
      <c r="D38" s="310"/>
      <c r="E38" s="310"/>
      <c r="F38" s="310"/>
      <c r="G38" s="310"/>
      <c r="H38" s="310"/>
      <c r="I38" s="310"/>
      <c r="J38" s="309"/>
      <c r="K38" s="308"/>
      <c r="L38" s="308"/>
      <c r="M38" s="308"/>
      <c r="N38" s="308"/>
      <c r="O38" s="308"/>
      <c r="P38" s="307"/>
      <c r="Q38" s="306"/>
      <c r="R38" s="305" t="s">
        <v>465</v>
      </c>
    </row>
    <row r="39" spans="1:18" ht="18.75" customHeight="1" thickBot="1" x14ac:dyDescent="0.2">
      <c r="A39" s="698"/>
      <c r="B39" s="311" t="s">
        <v>464</v>
      </c>
      <c r="C39" s="297"/>
      <c r="D39" s="297"/>
      <c r="E39" s="297"/>
      <c r="F39" s="297"/>
      <c r="G39" s="297"/>
      <c r="H39" s="310"/>
      <c r="I39" s="310"/>
      <c r="J39" s="309"/>
      <c r="K39" s="308"/>
      <c r="L39" s="308"/>
      <c r="M39" s="308"/>
      <c r="N39" s="308"/>
      <c r="O39" s="308"/>
      <c r="P39" s="307"/>
      <c r="Q39" s="306"/>
      <c r="R39" s="305" t="s">
        <v>463</v>
      </c>
    </row>
    <row r="40" spans="1:18" ht="18.75" customHeight="1" x14ac:dyDescent="0.15">
      <c r="A40" s="698"/>
      <c r="B40" s="304" t="s">
        <v>462</v>
      </c>
      <c r="C40" s="303"/>
      <c r="D40" s="303"/>
      <c r="E40" s="303"/>
      <c r="F40" s="303"/>
      <c r="G40" s="302"/>
      <c r="H40" s="297"/>
      <c r="I40" s="297"/>
      <c r="J40" s="297"/>
      <c r="K40" s="297"/>
      <c r="L40" s="297"/>
      <c r="M40" s="297"/>
      <c r="N40" s="297"/>
      <c r="O40" s="297"/>
      <c r="P40" s="297"/>
      <c r="Q40" s="300"/>
      <c r="R40" s="289"/>
    </row>
    <row r="41" spans="1:18" ht="18.75" customHeight="1" x14ac:dyDescent="0.15">
      <c r="A41" s="698"/>
      <c r="B41" s="304" t="s">
        <v>461</v>
      </c>
      <c r="C41" s="303"/>
      <c r="D41" s="303"/>
      <c r="E41" s="303"/>
      <c r="F41" s="303"/>
      <c r="G41" s="302"/>
      <c r="H41" s="303"/>
      <c r="I41" s="303"/>
      <c r="J41" s="303"/>
      <c r="K41" s="303"/>
      <c r="L41" s="303"/>
      <c r="M41" s="303"/>
      <c r="N41" s="303"/>
      <c r="O41" s="303"/>
      <c r="P41" s="303"/>
      <c r="Q41" s="302"/>
      <c r="R41" s="289"/>
    </row>
    <row r="42" spans="1:18" ht="16.5" customHeight="1" x14ac:dyDescent="0.15">
      <c r="A42" s="698"/>
      <c r="B42" s="304" t="s">
        <v>460</v>
      </c>
      <c r="C42" s="303"/>
      <c r="D42" s="303"/>
      <c r="E42" s="303"/>
      <c r="F42" s="303"/>
      <c r="G42" s="302"/>
      <c r="H42" s="303"/>
      <c r="I42" s="303"/>
      <c r="J42" s="303"/>
      <c r="K42" s="303"/>
      <c r="L42" s="303"/>
      <c r="M42" s="303"/>
      <c r="N42" s="303"/>
      <c r="O42" s="303"/>
      <c r="P42" s="303"/>
      <c r="Q42" s="302"/>
      <c r="R42" s="289"/>
    </row>
    <row r="43" spans="1:18" ht="18.75" customHeight="1" thickBot="1" x14ac:dyDescent="0.2">
      <c r="A43" s="698"/>
      <c r="B43" s="295" t="s">
        <v>459</v>
      </c>
      <c r="C43" s="289"/>
      <c r="D43" s="289"/>
      <c r="E43" s="294"/>
      <c r="F43" s="294"/>
      <c r="G43" s="301"/>
      <c r="H43" s="294"/>
      <c r="I43" s="294"/>
      <c r="J43" s="294"/>
      <c r="K43" s="294"/>
      <c r="L43" s="294"/>
      <c r="M43" s="294"/>
      <c r="N43" s="294"/>
      <c r="O43" s="294"/>
      <c r="P43" s="294"/>
      <c r="Q43" s="300"/>
      <c r="R43" s="289"/>
    </row>
    <row r="44" spans="1:18" ht="14.25" thickBot="1" x14ac:dyDescent="0.2">
      <c r="A44" s="698"/>
      <c r="B44" s="298" t="s">
        <v>458</v>
      </c>
      <c r="C44" s="297"/>
      <c r="D44" s="297"/>
      <c r="E44" s="297"/>
      <c r="F44" s="297"/>
      <c r="G44" s="297"/>
      <c r="H44" s="297"/>
      <c r="I44" s="297"/>
      <c r="J44" s="297"/>
      <c r="K44" s="297"/>
      <c r="L44" s="297"/>
      <c r="M44" s="297"/>
      <c r="N44" s="297"/>
      <c r="O44" s="297" t="s">
        <v>457</v>
      </c>
      <c r="P44" s="297"/>
      <c r="Q44" s="299"/>
      <c r="R44" s="289"/>
    </row>
    <row r="45" spans="1:18" ht="18.75" customHeight="1" x14ac:dyDescent="0.15">
      <c r="A45" s="698"/>
      <c r="B45" s="298" t="s">
        <v>456</v>
      </c>
      <c r="C45" s="297"/>
      <c r="D45" s="297"/>
      <c r="E45" s="297"/>
      <c r="F45" s="297"/>
      <c r="G45" s="297"/>
      <c r="H45" s="297"/>
      <c r="I45" s="297"/>
      <c r="J45" s="297"/>
      <c r="K45" s="297"/>
      <c r="L45" s="297"/>
      <c r="M45" s="297"/>
      <c r="N45" s="297"/>
      <c r="O45" s="297"/>
      <c r="P45" s="297"/>
      <c r="Q45" s="296" t="s">
        <v>455</v>
      </c>
      <c r="R45" s="289"/>
    </row>
    <row r="46" spans="1:18" ht="18.75" customHeight="1" thickBot="1" x14ac:dyDescent="0.2">
      <c r="A46" s="699"/>
      <c r="B46" s="295" t="s">
        <v>546</v>
      </c>
      <c r="C46" s="294"/>
      <c r="D46" s="294"/>
      <c r="E46" s="294"/>
      <c r="F46" s="294"/>
      <c r="G46" s="294"/>
      <c r="H46" s="294"/>
      <c r="I46" s="294"/>
      <c r="J46" s="294"/>
      <c r="K46" s="294"/>
      <c r="L46" s="294"/>
      <c r="M46" s="294"/>
      <c r="N46" s="294"/>
      <c r="O46" s="294"/>
      <c r="P46" s="293"/>
      <c r="Q46" s="292"/>
      <c r="R46" s="289"/>
    </row>
    <row r="47" spans="1:18" ht="18.75" customHeight="1" x14ac:dyDescent="0.15">
      <c r="A47" s="291"/>
      <c r="B47" s="290"/>
      <c r="C47" s="289"/>
      <c r="D47" s="289"/>
      <c r="E47" s="289"/>
      <c r="F47" s="289"/>
      <c r="G47" s="289"/>
      <c r="H47" s="289"/>
      <c r="I47" s="289"/>
      <c r="J47" s="289"/>
      <c r="K47" s="289"/>
      <c r="L47" s="289"/>
      <c r="M47" s="289"/>
      <c r="N47" s="289"/>
      <c r="O47" s="289"/>
      <c r="P47" s="289"/>
      <c r="Q47" s="289"/>
      <c r="R47" s="289"/>
    </row>
  </sheetData>
  <mergeCells count="7">
    <mergeCell ref="A38:A46"/>
    <mergeCell ref="B4:E4"/>
    <mergeCell ref="Q8:Q9"/>
    <mergeCell ref="A11:A19"/>
    <mergeCell ref="A20:A28"/>
    <mergeCell ref="A29:A37"/>
    <mergeCell ref="H5:Q5"/>
  </mergeCells>
  <phoneticPr fontId="2"/>
  <pageMargins left="0.70866141732283472" right="0.70866141732283472" top="0.55118110236220474" bottom="0.47244094488188981" header="0.31496062992125984" footer="0.31496062992125984"/>
  <pageSetup paperSize="9" scale="94" orientation="portrait" r:id="rId1"/>
  <headerFooter alignWithMargins="0">
    <oddHeader>&amp;R&amp;A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7"/>
  <sheetViews>
    <sheetView showWhiteSpace="0" view="pageBreakPreview" zoomScaleNormal="100" zoomScaleSheetLayoutView="100" workbookViewId="0">
      <selection activeCell="C14" sqref="C14:I14"/>
    </sheetView>
  </sheetViews>
  <sheetFormatPr defaultColWidth="7.25" defaultRowHeight="13.5" x14ac:dyDescent="0.15"/>
  <cols>
    <col min="1" max="1" width="4" style="288" customWidth="1"/>
    <col min="2" max="2" width="5.5" style="288" customWidth="1"/>
    <col min="3" max="8" width="5.25" style="288" customWidth="1"/>
    <col min="9" max="9" width="18.5" style="288" customWidth="1"/>
    <col min="10" max="16" width="5.25" style="288" customWidth="1"/>
    <col min="17" max="17" width="6.875" style="288" customWidth="1"/>
    <col min="18" max="18" width="4.625" style="288" customWidth="1"/>
    <col min="19" max="19" width="5.25" style="288" customWidth="1"/>
    <col min="20" max="16384" width="7.25" style="288"/>
  </cols>
  <sheetData>
    <row r="1" spans="1:18" x14ac:dyDescent="0.15">
      <c r="A1" s="321"/>
      <c r="B1" s="321"/>
      <c r="C1" s="321"/>
      <c r="D1" s="321"/>
      <c r="E1" s="321"/>
      <c r="F1" s="321"/>
      <c r="G1" s="321"/>
      <c r="H1" s="321"/>
      <c r="I1" s="321"/>
      <c r="J1" s="321"/>
      <c r="K1" s="321"/>
      <c r="L1" s="321"/>
      <c r="M1" s="321"/>
      <c r="N1" s="321"/>
      <c r="O1" s="319"/>
      <c r="P1" s="319"/>
      <c r="R1" s="321"/>
    </row>
    <row r="2" spans="1:18" ht="19.5" customHeight="1" x14ac:dyDescent="0.15">
      <c r="A2" s="729" t="s">
        <v>547</v>
      </c>
      <c r="B2" s="729"/>
      <c r="C2" s="729"/>
      <c r="D2" s="729"/>
      <c r="E2" s="729"/>
      <c r="F2" s="729"/>
      <c r="G2" s="729"/>
      <c r="H2" s="729"/>
      <c r="I2" s="729"/>
      <c r="J2" s="729"/>
      <c r="K2" s="729"/>
      <c r="L2" s="729"/>
      <c r="M2" s="729"/>
      <c r="N2" s="729"/>
      <c r="O2" s="729"/>
      <c r="P2" s="729"/>
      <c r="Q2" s="729"/>
      <c r="R2" s="729"/>
    </row>
    <row r="3" spans="1:18" ht="12.75" customHeight="1" x14ac:dyDescent="0.15">
      <c r="A3" s="715" t="s">
        <v>515</v>
      </c>
      <c r="B3" s="715"/>
      <c r="C3" s="715"/>
      <c r="D3" s="715"/>
      <c r="E3" s="715"/>
      <c r="F3" s="715"/>
      <c r="G3" s="715"/>
      <c r="H3" s="715"/>
      <c r="I3" s="715"/>
      <c r="J3" s="715"/>
      <c r="K3" s="715"/>
      <c r="L3" s="715"/>
      <c r="M3" s="715"/>
      <c r="N3" s="715"/>
      <c r="O3" s="715"/>
      <c r="P3" s="715"/>
      <c r="Q3" s="715"/>
      <c r="R3" s="321"/>
    </row>
    <row r="4" spans="1:18" ht="25.5" customHeight="1" x14ac:dyDescent="0.15">
      <c r="A4" s="716" t="s">
        <v>548</v>
      </c>
      <c r="B4" s="717"/>
      <c r="C4" s="717"/>
      <c r="D4" s="717"/>
      <c r="E4" s="717"/>
      <c r="F4" s="717"/>
      <c r="G4" s="717"/>
      <c r="H4" s="717"/>
      <c r="I4" s="717"/>
      <c r="J4" s="717"/>
      <c r="K4" s="717"/>
      <c r="L4" s="717"/>
      <c r="M4" s="717"/>
      <c r="N4" s="717"/>
      <c r="O4" s="717"/>
      <c r="P4" s="717"/>
      <c r="Q4" s="717"/>
      <c r="R4" s="718"/>
    </row>
    <row r="5" spans="1:18" ht="25.5" customHeight="1" x14ac:dyDescent="0.15">
      <c r="A5" s="719"/>
      <c r="B5" s="720"/>
      <c r="C5" s="720"/>
      <c r="D5" s="720"/>
      <c r="E5" s="720"/>
      <c r="F5" s="720"/>
      <c r="G5" s="720"/>
      <c r="H5" s="720"/>
      <c r="I5" s="720"/>
      <c r="J5" s="720"/>
      <c r="K5" s="720"/>
      <c r="L5" s="720"/>
      <c r="M5" s="720"/>
      <c r="N5" s="720"/>
      <c r="O5" s="720"/>
      <c r="P5" s="720"/>
      <c r="Q5" s="720"/>
      <c r="R5" s="721"/>
    </row>
    <row r="6" spans="1:18" ht="25.5" customHeight="1" x14ac:dyDescent="0.15">
      <c r="A6" s="722"/>
      <c r="B6" s="723"/>
      <c r="C6" s="723"/>
      <c r="D6" s="723"/>
      <c r="E6" s="723"/>
      <c r="F6" s="723"/>
      <c r="G6" s="723"/>
      <c r="H6" s="723"/>
      <c r="I6" s="723"/>
      <c r="J6" s="723"/>
      <c r="K6" s="723"/>
      <c r="L6" s="723"/>
      <c r="M6" s="723"/>
      <c r="N6" s="723"/>
      <c r="O6" s="723"/>
      <c r="P6" s="723"/>
      <c r="Q6" s="723"/>
      <c r="R6" s="724"/>
    </row>
    <row r="7" spans="1:18" ht="12.75" customHeight="1" thickBot="1" x14ac:dyDescent="0.2">
      <c r="A7" s="382"/>
      <c r="B7" s="382"/>
      <c r="C7" s="382"/>
      <c r="D7" s="382"/>
      <c r="E7" s="382"/>
      <c r="F7" s="382"/>
      <c r="G7" s="382"/>
      <c r="H7" s="382"/>
      <c r="I7" s="382"/>
      <c r="J7" s="382"/>
      <c r="K7" s="382"/>
      <c r="L7" s="382"/>
      <c r="M7" s="382"/>
      <c r="N7" s="382"/>
      <c r="O7" s="382"/>
      <c r="P7" s="382"/>
      <c r="Q7" s="382"/>
      <c r="R7" s="382"/>
    </row>
    <row r="8" spans="1:18" ht="27.2" customHeight="1" thickBot="1" x14ac:dyDescent="0.2">
      <c r="A8" s="381" t="s">
        <v>514</v>
      </c>
      <c r="B8" s="380"/>
      <c r="C8" s="730"/>
      <c r="D8" s="730"/>
      <c r="E8" s="730"/>
      <c r="F8" s="730"/>
      <c r="G8" s="730"/>
      <c r="H8" s="730"/>
      <c r="I8" s="731"/>
      <c r="J8" s="379" t="s">
        <v>513</v>
      </c>
      <c r="K8" s="378"/>
      <c r="L8" s="378"/>
      <c r="M8" s="378"/>
      <c r="N8" s="378"/>
      <c r="O8" s="378"/>
      <c r="P8" s="378"/>
      <c r="Q8" s="378"/>
      <c r="R8" s="377"/>
    </row>
    <row r="9" spans="1:18" ht="15.95" customHeight="1" x14ac:dyDescent="0.15">
      <c r="A9" s="321"/>
      <c r="B9" s="321"/>
      <c r="C9" s="321"/>
      <c r="D9" s="321"/>
      <c r="E9" s="321"/>
      <c r="F9" s="321"/>
      <c r="G9" s="321"/>
      <c r="H9" s="376"/>
      <c r="I9" s="321"/>
      <c r="J9" s="321"/>
      <c r="K9" s="321"/>
      <c r="L9" s="321"/>
      <c r="M9" s="321"/>
      <c r="N9" s="321"/>
      <c r="O9" s="321"/>
      <c r="P9" s="321"/>
      <c r="Q9" s="321"/>
      <c r="R9" s="321"/>
    </row>
    <row r="10" spans="1:18" ht="16.5" customHeight="1" x14ac:dyDescent="0.15">
      <c r="A10" s="709" t="s">
        <v>512</v>
      </c>
      <c r="B10" s="709"/>
      <c r="C10" s="709"/>
      <c r="D10" s="709"/>
      <c r="E10" s="709"/>
      <c r="F10" s="709"/>
      <c r="G10" s="709"/>
      <c r="H10" s="709"/>
      <c r="I10" s="709"/>
      <c r="J10" s="363" t="s">
        <v>495</v>
      </c>
      <c r="K10" s="363" t="s">
        <v>494</v>
      </c>
      <c r="L10" s="363" t="s">
        <v>493</v>
      </c>
      <c r="M10" s="363" t="s">
        <v>492</v>
      </c>
      <c r="N10" s="363" t="s">
        <v>491</v>
      </c>
      <c r="O10" s="363" t="s">
        <v>490</v>
      </c>
      <c r="P10" s="363" t="s">
        <v>489</v>
      </c>
      <c r="Q10" s="363" t="s">
        <v>505</v>
      </c>
      <c r="R10" s="321"/>
    </row>
    <row r="11" spans="1:18" ht="16.5" customHeight="1" x14ac:dyDescent="0.15">
      <c r="A11" s="709"/>
      <c r="B11" s="709"/>
      <c r="C11" s="709"/>
      <c r="D11" s="709"/>
      <c r="E11" s="709"/>
      <c r="F11" s="709"/>
      <c r="G11" s="709"/>
      <c r="H11" s="709"/>
      <c r="I11" s="709"/>
      <c r="J11" s="363" t="s">
        <v>488</v>
      </c>
      <c r="K11" s="363" t="s">
        <v>487</v>
      </c>
      <c r="L11" s="363" t="s">
        <v>486</v>
      </c>
      <c r="M11" s="363" t="s">
        <v>485</v>
      </c>
      <c r="N11" s="363" t="s">
        <v>484</v>
      </c>
      <c r="O11" s="363" t="s">
        <v>483</v>
      </c>
      <c r="P11" s="363" t="s">
        <v>482</v>
      </c>
      <c r="Q11" s="363" t="s">
        <v>505</v>
      </c>
      <c r="R11" s="321"/>
    </row>
    <row r="12" spans="1:18" ht="25.5" customHeight="1" x14ac:dyDescent="0.15">
      <c r="A12" s="712" t="s">
        <v>504</v>
      </c>
      <c r="B12" s="710"/>
      <c r="C12" s="374" t="s">
        <v>503</v>
      </c>
      <c r="D12" s="361"/>
      <c r="E12" s="361"/>
      <c r="F12" s="361"/>
      <c r="G12" s="361"/>
      <c r="H12" s="361"/>
      <c r="I12" s="361"/>
      <c r="J12" s="361"/>
      <c r="K12" s="346"/>
      <c r="L12" s="360"/>
      <c r="M12" s="346"/>
      <c r="N12" s="346"/>
      <c r="O12" s="346"/>
      <c r="P12" s="346"/>
      <c r="Q12" s="359"/>
      <c r="R12" s="321"/>
    </row>
    <row r="13" spans="1:18" ht="25.5" customHeight="1" thickBot="1" x14ac:dyDescent="0.2">
      <c r="A13" s="712"/>
      <c r="B13" s="710"/>
      <c r="C13" s="373" t="s">
        <v>502</v>
      </c>
      <c r="D13" s="356"/>
      <c r="E13" s="356"/>
      <c r="F13" s="356"/>
      <c r="G13" s="356"/>
      <c r="H13" s="356"/>
      <c r="I13" s="356"/>
      <c r="J13" s="356"/>
      <c r="K13" s="342"/>
      <c r="L13" s="355"/>
      <c r="M13" s="354"/>
      <c r="N13" s="354"/>
      <c r="O13" s="354"/>
      <c r="P13" s="354"/>
      <c r="Q13" s="342"/>
      <c r="R13" s="358"/>
    </row>
    <row r="14" spans="1:18" ht="25.5" customHeight="1" thickBot="1" x14ac:dyDescent="0.2">
      <c r="A14" s="712"/>
      <c r="B14" s="710"/>
      <c r="C14" s="725" t="s">
        <v>510</v>
      </c>
      <c r="D14" s="725"/>
      <c r="E14" s="725"/>
      <c r="F14" s="725"/>
      <c r="G14" s="725"/>
      <c r="H14" s="725"/>
      <c r="I14" s="725"/>
      <c r="J14" s="372"/>
      <c r="K14" s="352"/>
      <c r="L14" s="351"/>
      <c r="M14" s="350"/>
      <c r="N14" s="350"/>
      <c r="O14" s="350"/>
      <c r="P14" s="350"/>
      <c r="Q14" s="349"/>
    </row>
    <row r="15" spans="1:18" ht="25.5" customHeight="1" thickBot="1" x14ac:dyDescent="0.2">
      <c r="A15" s="712"/>
      <c r="B15" s="710"/>
      <c r="C15" s="735" t="s">
        <v>509</v>
      </c>
      <c r="D15" s="735"/>
      <c r="E15" s="735"/>
      <c r="F15" s="735"/>
      <c r="G15" s="735"/>
      <c r="H15" s="735"/>
      <c r="I15" s="735"/>
      <c r="J15" s="375"/>
      <c r="K15" s="361"/>
      <c r="L15" s="346"/>
      <c r="M15" s="346"/>
      <c r="N15" s="346"/>
      <c r="O15" s="346"/>
      <c r="P15" s="345"/>
      <c r="Q15" s="344"/>
      <c r="R15" s="339" t="s">
        <v>479</v>
      </c>
    </row>
    <row r="16" spans="1:18" ht="25.5" customHeight="1" thickBot="1" x14ac:dyDescent="0.2">
      <c r="A16" s="712"/>
      <c r="B16" s="710"/>
      <c r="C16" s="713" t="s">
        <v>549</v>
      </c>
      <c r="D16" s="713"/>
      <c r="E16" s="713"/>
      <c r="F16" s="713"/>
      <c r="G16" s="713"/>
      <c r="H16" s="713"/>
      <c r="I16" s="714"/>
      <c r="J16" s="369"/>
      <c r="K16" s="369"/>
      <c r="L16" s="342"/>
      <c r="M16" s="342"/>
      <c r="N16" s="342"/>
      <c r="O16" s="342"/>
      <c r="P16" s="341"/>
      <c r="Q16" s="322"/>
      <c r="R16" s="339" t="s">
        <v>478</v>
      </c>
    </row>
    <row r="17" spans="1:18" ht="25.5" customHeight="1" x14ac:dyDescent="0.15">
      <c r="A17" s="712"/>
      <c r="B17" s="710"/>
      <c r="C17" s="368" t="s">
        <v>462</v>
      </c>
      <c r="D17" s="337"/>
      <c r="E17" s="337"/>
      <c r="F17" s="337"/>
      <c r="G17" s="337"/>
      <c r="H17" s="336"/>
      <c r="I17" s="335"/>
      <c r="J17" s="323"/>
      <c r="K17" s="323"/>
      <c r="L17" s="323"/>
      <c r="M17" s="323"/>
      <c r="N17" s="323"/>
      <c r="O17" s="323"/>
      <c r="P17" s="323"/>
      <c r="Q17" s="334"/>
      <c r="R17" s="321"/>
    </row>
    <row r="18" spans="1:18" ht="25.5" customHeight="1" x14ac:dyDescent="0.15">
      <c r="A18" s="712"/>
      <c r="B18" s="710"/>
      <c r="C18" s="367" t="s">
        <v>461</v>
      </c>
      <c r="D18" s="331"/>
      <c r="E18" s="331"/>
      <c r="F18" s="331"/>
      <c r="G18" s="331"/>
      <c r="H18" s="330"/>
      <c r="I18" s="332"/>
      <c r="J18" s="331"/>
      <c r="K18" s="331"/>
      <c r="L18" s="331"/>
      <c r="M18" s="331"/>
      <c r="N18" s="331"/>
      <c r="O18" s="331"/>
      <c r="P18" s="331"/>
      <c r="Q18" s="330"/>
      <c r="R18" s="321"/>
    </row>
    <row r="19" spans="1:18" ht="25.5" customHeight="1" x14ac:dyDescent="0.15">
      <c r="A19" s="712"/>
      <c r="B19" s="710"/>
      <c r="C19" s="367" t="s">
        <v>460</v>
      </c>
      <c r="D19" s="331"/>
      <c r="E19" s="331"/>
      <c r="F19" s="331"/>
      <c r="G19" s="331"/>
      <c r="H19" s="330"/>
      <c r="I19" s="332"/>
      <c r="J19" s="331"/>
      <c r="K19" s="331"/>
      <c r="L19" s="331"/>
      <c r="M19" s="331"/>
      <c r="N19" s="331"/>
      <c r="O19" s="331"/>
      <c r="P19" s="331"/>
      <c r="Q19" s="330"/>
      <c r="R19" s="321"/>
    </row>
    <row r="20" spans="1:18" ht="25.5" customHeight="1" thickBot="1" x14ac:dyDescent="0.2">
      <c r="A20" s="712"/>
      <c r="B20" s="710"/>
      <c r="C20" s="366" t="s">
        <v>459</v>
      </c>
      <c r="D20" s="321"/>
      <c r="E20" s="321"/>
      <c r="F20" s="327"/>
      <c r="G20" s="327"/>
      <c r="H20" s="328"/>
      <c r="I20" s="327"/>
      <c r="J20" s="327"/>
      <c r="K20" s="327"/>
      <c r="L20" s="327"/>
      <c r="M20" s="327"/>
      <c r="N20" s="327"/>
      <c r="O20" s="327"/>
      <c r="P20" s="327"/>
      <c r="Q20" s="326"/>
      <c r="R20" s="321"/>
    </row>
    <row r="21" spans="1:18" ht="19.5" customHeight="1" thickBot="1" x14ac:dyDescent="0.2">
      <c r="A21" s="712"/>
      <c r="B21" s="710"/>
      <c r="C21" s="324" t="s">
        <v>511</v>
      </c>
      <c r="D21" s="324"/>
      <c r="E21" s="324"/>
      <c r="F21" s="324"/>
      <c r="G21" s="324"/>
      <c r="H21" s="324"/>
      <c r="I21" s="324"/>
      <c r="J21" s="324"/>
      <c r="K21" s="324"/>
      <c r="L21" s="324"/>
      <c r="M21" s="324"/>
      <c r="N21" s="324"/>
      <c r="O21" s="324" t="s">
        <v>457</v>
      </c>
      <c r="P21" s="324"/>
      <c r="Q21" s="322"/>
      <c r="R21" s="321"/>
    </row>
    <row r="22" spans="1:18" ht="25.5" customHeight="1" x14ac:dyDescent="0.15">
      <c r="A22" s="712" t="s">
        <v>504</v>
      </c>
      <c r="B22" s="710"/>
      <c r="C22" s="374" t="s">
        <v>503</v>
      </c>
      <c r="D22" s="361"/>
      <c r="E22" s="361"/>
      <c r="F22" s="361"/>
      <c r="G22" s="361"/>
      <c r="H22" s="361"/>
      <c r="I22" s="361"/>
      <c r="J22" s="361"/>
      <c r="K22" s="346"/>
      <c r="L22" s="360"/>
      <c r="M22" s="346"/>
      <c r="N22" s="346"/>
      <c r="O22" s="346"/>
      <c r="P22" s="346"/>
      <c r="Q22" s="359"/>
      <c r="R22" s="358"/>
    </row>
    <row r="23" spans="1:18" ht="25.5" customHeight="1" thickBot="1" x14ac:dyDescent="0.2">
      <c r="A23" s="712"/>
      <c r="B23" s="710"/>
      <c r="C23" s="373" t="s">
        <v>502</v>
      </c>
      <c r="D23" s="356"/>
      <c r="E23" s="356"/>
      <c r="F23" s="356"/>
      <c r="G23" s="356"/>
      <c r="H23" s="356"/>
      <c r="I23" s="356"/>
      <c r="J23" s="356"/>
      <c r="K23" s="342"/>
      <c r="L23" s="355"/>
      <c r="M23" s="354"/>
      <c r="N23" s="354"/>
      <c r="O23" s="354"/>
      <c r="P23" s="354"/>
      <c r="Q23" s="342"/>
      <c r="R23" s="348"/>
    </row>
    <row r="24" spans="1:18" ht="25.5" customHeight="1" thickBot="1" x14ac:dyDescent="0.2">
      <c r="A24" s="712"/>
      <c r="B24" s="739"/>
      <c r="C24" s="732" t="s">
        <v>510</v>
      </c>
      <c r="D24" s="725"/>
      <c r="E24" s="725"/>
      <c r="F24" s="725"/>
      <c r="G24" s="725"/>
      <c r="H24" s="725"/>
      <c r="I24" s="725"/>
      <c r="J24" s="372"/>
      <c r="K24" s="352"/>
      <c r="L24" s="351"/>
      <c r="M24" s="350"/>
      <c r="N24" s="350"/>
      <c r="O24" s="350"/>
      <c r="P24" s="350"/>
      <c r="Q24" s="349"/>
      <c r="R24" s="348"/>
    </row>
    <row r="25" spans="1:18" ht="25.5" customHeight="1" thickBot="1" x14ac:dyDescent="0.2">
      <c r="A25" s="712"/>
      <c r="B25" s="710"/>
      <c r="C25" s="741" t="s">
        <v>509</v>
      </c>
      <c r="D25" s="741"/>
      <c r="E25" s="741"/>
      <c r="F25" s="741"/>
      <c r="G25" s="741"/>
      <c r="H25" s="741"/>
      <c r="I25" s="741"/>
      <c r="J25" s="371"/>
      <c r="K25" s="361"/>
      <c r="L25" s="346"/>
      <c r="M25" s="346"/>
      <c r="N25" s="346"/>
      <c r="O25" s="346"/>
      <c r="P25" s="345"/>
      <c r="Q25" s="344"/>
      <c r="R25" s="339" t="s">
        <v>508</v>
      </c>
    </row>
    <row r="26" spans="1:18" ht="25.5" customHeight="1" thickBot="1" x14ac:dyDescent="0.2">
      <c r="A26" s="712"/>
      <c r="B26" s="710"/>
      <c r="C26" s="713" t="s">
        <v>549</v>
      </c>
      <c r="D26" s="713"/>
      <c r="E26" s="713"/>
      <c r="F26" s="713"/>
      <c r="G26" s="713"/>
      <c r="H26" s="713"/>
      <c r="I26" s="714"/>
      <c r="J26" s="370"/>
      <c r="K26" s="369"/>
      <c r="L26" s="342"/>
      <c r="M26" s="342"/>
      <c r="N26" s="342"/>
      <c r="O26" s="342"/>
      <c r="P26" s="341"/>
      <c r="Q26" s="340"/>
      <c r="R26" s="339" t="s">
        <v>507</v>
      </c>
    </row>
    <row r="27" spans="1:18" ht="24" customHeight="1" x14ac:dyDescent="0.15">
      <c r="A27" s="712"/>
      <c r="B27" s="710"/>
      <c r="C27" s="368" t="s">
        <v>462</v>
      </c>
      <c r="D27" s="337"/>
      <c r="E27" s="337"/>
      <c r="F27" s="337"/>
      <c r="G27" s="337"/>
      <c r="H27" s="336"/>
      <c r="I27" s="335"/>
      <c r="J27" s="323"/>
      <c r="K27" s="323"/>
      <c r="L27" s="323"/>
      <c r="M27" s="323"/>
      <c r="N27" s="323"/>
      <c r="O27" s="323"/>
      <c r="P27" s="323"/>
      <c r="Q27" s="334"/>
      <c r="R27" s="321"/>
    </row>
    <row r="28" spans="1:18" ht="26.25" customHeight="1" x14ac:dyDescent="0.15">
      <c r="A28" s="712"/>
      <c r="B28" s="710"/>
      <c r="C28" s="367" t="s">
        <v>461</v>
      </c>
      <c r="D28" s="331"/>
      <c r="E28" s="331"/>
      <c r="F28" s="331"/>
      <c r="G28" s="331"/>
      <c r="H28" s="330"/>
      <c r="I28" s="332"/>
      <c r="J28" s="331"/>
      <c r="K28" s="331"/>
      <c r="L28" s="331"/>
      <c r="M28" s="331"/>
      <c r="N28" s="331"/>
      <c r="O28" s="331"/>
      <c r="P28" s="331"/>
      <c r="Q28" s="330"/>
      <c r="R28" s="321"/>
    </row>
    <row r="29" spans="1:18" ht="27.95" customHeight="1" x14ac:dyDescent="0.15">
      <c r="A29" s="712"/>
      <c r="B29" s="710"/>
      <c r="C29" s="367" t="s">
        <v>460</v>
      </c>
      <c r="D29" s="331"/>
      <c r="E29" s="331"/>
      <c r="F29" s="331"/>
      <c r="G29" s="331"/>
      <c r="H29" s="330"/>
      <c r="I29" s="332"/>
      <c r="J29" s="331"/>
      <c r="K29" s="331"/>
      <c r="L29" s="331"/>
      <c r="M29" s="331"/>
      <c r="N29" s="331"/>
      <c r="O29" s="331"/>
      <c r="P29" s="331"/>
      <c r="Q29" s="330"/>
      <c r="R29" s="321"/>
    </row>
    <row r="30" spans="1:18" ht="27.95" customHeight="1" thickBot="1" x14ac:dyDescent="0.2">
      <c r="A30" s="712"/>
      <c r="B30" s="710"/>
      <c r="C30" s="366" t="s">
        <v>459</v>
      </c>
      <c r="D30" s="321"/>
      <c r="E30" s="321"/>
      <c r="F30" s="327"/>
      <c r="G30" s="327"/>
      <c r="H30" s="328"/>
      <c r="I30" s="327"/>
      <c r="J30" s="327"/>
      <c r="K30" s="327"/>
      <c r="L30" s="327"/>
      <c r="M30" s="327"/>
      <c r="N30" s="327"/>
      <c r="O30" s="327"/>
      <c r="P30" s="327"/>
      <c r="Q30" s="326"/>
      <c r="R30" s="321"/>
    </row>
    <row r="31" spans="1:18" ht="19.5" customHeight="1" thickBot="1" x14ac:dyDescent="0.2">
      <c r="A31" s="738"/>
      <c r="B31" s="740"/>
      <c r="C31" s="323" t="s">
        <v>506</v>
      </c>
      <c r="D31" s="323"/>
      <c r="E31" s="323"/>
      <c r="F31" s="323"/>
      <c r="G31" s="323"/>
      <c r="H31" s="323"/>
      <c r="I31" s="323"/>
      <c r="J31" s="323"/>
      <c r="K31" s="323"/>
      <c r="L31" s="323"/>
      <c r="M31" s="323"/>
      <c r="N31" s="323"/>
      <c r="O31" s="323" t="s">
        <v>457</v>
      </c>
      <c r="P31" s="323"/>
      <c r="Q31" s="322"/>
      <c r="R31" s="321"/>
    </row>
    <row r="32" spans="1:18" ht="19.5" customHeight="1" x14ac:dyDescent="0.15">
      <c r="A32" s="365"/>
      <c r="B32" s="364"/>
      <c r="C32" s="324"/>
      <c r="D32" s="324"/>
      <c r="E32" s="324"/>
      <c r="F32" s="324"/>
      <c r="G32" s="324"/>
      <c r="H32" s="324"/>
      <c r="I32" s="324"/>
      <c r="J32" s="324"/>
      <c r="K32" s="324"/>
      <c r="L32" s="324"/>
      <c r="M32" s="324"/>
      <c r="N32" s="324"/>
      <c r="O32" s="324"/>
      <c r="P32" s="324"/>
      <c r="Q32" s="327"/>
      <c r="R32" s="321"/>
    </row>
    <row r="33" spans="1:18" ht="19.5" customHeight="1" x14ac:dyDescent="0.15">
      <c r="A33" s="711" t="s">
        <v>550</v>
      </c>
      <c r="B33" s="711"/>
      <c r="C33" s="709"/>
      <c r="D33" s="709"/>
      <c r="E33" s="709"/>
      <c r="F33" s="709"/>
      <c r="G33" s="709"/>
      <c r="H33" s="709"/>
      <c r="I33" s="709"/>
      <c r="J33" s="363" t="s">
        <v>495</v>
      </c>
      <c r="K33" s="363" t="s">
        <v>494</v>
      </c>
      <c r="L33" s="363" t="s">
        <v>493</v>
      </c>
      <c r="M33" s="363" t="s">
        <v>492</v>
      </c>
      <c r="N33" s="363" t="s">
        <v>491</v>
      </c>
      <c r="O33" s="363" t="s">
        <v>490</v>
      </c>
      <c r="P33" s="363" t="s">
        <v>489</v>
      </c>
      <c r="Q33" s="363" t="s">
        <v>505</v>
      </c>
      <c r="R33" s="321"/>
    </row>
    <row r="34" spans="1:18" ht="19.5" customHeight="1" x14ac:dyDescent="0.15">
      <c r="A34" s="709"/>
      <c r="B34" s="709"/>
      <c r="C34" s="709"/>
      <c r="D34" s="709"/>
      <c r="E34" s="709"/>
      <c r="F34" s="709"/>
      <c r="G34" s="709"/>
      <c r="H34" s="709"/>
      <c r="I34" s="709"/>
      <c r="J34" s="363" t="s">
        <v>488</v>
      </c>
      <c r="K34" s="363" t="s">
        <v>487</v>
      </c>
      <c r="L34" s="363" t="s">
        <v>486</v>
      </c>
      <c r="M34" s="363" t="s">
        <v>485</v>
      </c>
      <c r="N34" s="363" t="s">
        <v>484</v>
      </c>
      <c r="O34" s="363" t="s">
        <v>483</v>
      </c>
      <c r="P34" s="363" t="s">
        <v>482</v>
      </c>
      <c r="Q34" s="363" t="s">
        <v>505</v>
      </c>
      <c r="R34" s="321"/>
    </row>
    <row r="35" spans="1:18" ht="25.5" customHeight="1" x14ac:dyDescent="0.15">
      <c r="A35" s="712" t="s">
        <v>504</v>
      </c>
      <c r="B35" s="726"/>
      <c r="C35" s="362" t="s">
        <v>503</v>
      </c>
      <c r="D35" s="361"/>
      <c r="E35" s="361"/>
      <c r="F35" s="361"/>
      <c r="G35" s="361"/>
      <c r="H35" s="361"/>
      <c r="I35" s="361"/>
      <c r="J35" s="361"/>
      <c r="K35" s="346"/>
      <c r="L35" s="360"/>
      <c r="M35" s="346"/>
      <c r="N35" s="346"/>
      <c r="O35" s="346"/>
      <c r="P35" s="346"/>
      <c r="Q35" s="359"/>
      <c r="R35" s="358"/>
    </row>
    <row r="36" spans="1:18" ht="25.5" customHeight="1" thickBot="1" x14ac:dyDescent="0.2">
      <c r="A36" s="712"/>
      <c r="B36" s="727"/>
      <c r="C36" s="357" t="s">
        <v>502</v>
      </c>
      <c r="D36" s="356"/>
      <c r="E36" s="356"/>
      <c r="F36" s="356"/>
      <c r="G36" s="356"/>
      <c r="H36" s="356"/>
      <c r="I36" s="356"/>
      <c r="J36" s="356"/>
      <c r="K36" s="342"/>
      <c r="L36" s="355"/>
      <c r="M36" s="354"/>
      <c r="N36" s="354"/>
      <c r="O36" s="354"/>
      <c r="P36" s="354"/>
      <c r="Q36" s="342"/>
      <c r="R36" s="348"/>
    </row>
    <row r="37" spans="1:18" ht="25.5" customHeight="1" thickBot="1" x14ac:dyDescent="0.2">
      <c r="A37" s="712"/>
      <c r="B37" s="727"/>
      <c r="C37" s="732" t="s">
        <v>551</v>
      </c>
      <c r="D37" s="725"/>
      <c r="E37" s="725"/>
      <c r="F37" s="725"/>
      <c r="G37" s="725"/>
      <c r="H37" s="725"/>
      <c r="I37" s="733"/>
      <c r="J37" s="353"/>
      <c r="K37" s="352"/>
      <c r="L37" s="351"/>
      <c r="M37" s="350"/>
      <c r="N37" s="350"/>
      <c r="O37" s="350"/>
      <c r="P37" s="350"/>
      <c r="Q37" s="349"/>
      <c r="R37" s="348"/>
    </row>
    <row r="38" spans="1:18" ht="25.5" customHeight="1" thickBot="1" x14ac:dyDescent="0.2">
      <c r="A38" s="712"/>
      <c r="B38" s="727"/>
      <c r="C38" s="734" t="s">
        <v>552</v>
      </c>
      <c r="D38" s="735"/>
      <c r="E38" s="735"/>
      <c r="F38" s="735"/>
      <c r="G38" s="735"/>
      <c r="H38" s="735"/>
      <c r="I38" s="736"/>
      <c r="J38" s="347"/>
      <c r="K38" s="328"/>
      <c r="L38" s="346"/>
      <c r="M38" s="346"/>
      <c r="N38" s="346"/>
      <c r="O38" s="346"/>
      <c r="P38" s="345"/>
      <c r="Q38" s="344"/>
      <c r="R38" s="339" t="s">
        <v>501</v>
      </c>
    </row>
    <row r="39" spans="1:18" ht="25.5" customHeight="1" thickBot="1" x14ac:dyDescent="0.2">
      <c r="A39" s="712"/>
      <c r="B39" s="727"/>
      <c r="C39" s="737" t="s">
        <v>553</v>
      </c>
      <c r="D39" s="713"/>
      <c r="E39" s="713"/>
      <c r="F39" s="713"/>
      <c r="G39" s="713"/>
      <c r="H39" s="713"/>
      <c r="I39" s="714"/>
      <c r="J39" s="343"/>
      <c r="K39" s="343"/>
      <c r="L39" s="342"/>
      <c r="M39" s="342"/>
      <c r="N39" s="342"/>
      <c r="O39" s="342"/>
      <c r="P39" s="341"/>
      <c r="Q39" s="340"/>
      <c r="R39" s="339" t="s">
        <v>500</v>
      </c>
    </row>
    <row r="40" spans="1:18" ht="19.5" customHeight="1" x14ac:dyDescent="0.15">
      <c r="A40" s="712"/>
      <c r="B40" s="727"/>
      <c r="C40" s="338" t="s">
        <v>462</v>
      </c>
      <c r="D40" s="337"/>
      <c r="E40" s="337"/>
      <c r="F40" s="337"/>
      <c r="G40" s="337"/>
      <c r="H40" s="336"/>
      <c r="I40" s="335"/>
      <c r="J40" s="323"/>
      <c r="K40" s="323"/>
      <c r="L40" s="323"/>
      <c r="M40" s="323"/>
      <c r="N40" s="323"/>
      <c r="O40" s="323"/>
      <c r="P40" s="323"/>
      <c r="Q40" s="334"/>
      <c r="R40" s="321"/>
    </row>
    <row r="41" spans="1:18" ht="19.5" customHeight="1" x14ac:dyDescent="0.15">
      <c r="A41" s="712"/>
      <c r="B41" s="727"/>
      <c r="C41" s="333" t="s">
        <v>461</v>
      </c>
      <c r="D41" s="331"/>
      <c r="E41" s="331"/>
      <c r="F41" s="331"/>
      <c r="G41" s="331"/>
      <c r="H41" s="330"/>
      <c r="I41" s="332"/>
      <c r="J41" s="331"/>
      <c r="K41" s="331"/>
      <c r="L41" s="331"/>
      <c r="M41" s="331"/>
      <c r="N41" s="331"/>
      <c r="O41" s="331"/>
      <c r="P41" s="331"/>
      <c r="Q41" s="330"/>
      <c r="R41" s="321"/>
    </row>
    <row r="42" spans="1:18" ht="27.95" customHeight="1" x14ac:dyDescent="0.15">
      <c r="A42" s="712"/>
      <c r="B42" s="727"/>
      <c r="C42" s="333" t="s">
        <v>460</v>
      </c>
      <c r="D42" s="331"/>
      <c r="E42" s="331"/>
      <c r="F42" s="331"/>
      <c r="G42" s="331"/>
      <c r="H42" s="330"/>
      <c r="I42" s="332"/>
      <c r="J42" s="331"/>
      <c r="K42" s="331"/>
      <c r="L42" s="331"/>
      <c r="M42" s="331"/>
      <c r="N42" s="331"/>
      <c r="O42" s="331"/>
      <c r="P42" s="331"/>
      <c r="Q42" s="330"/>
      <c r="R42" s="321"/>
    </row>
    <row r="43" spans="1:18" ht="27.95" customHeight="1" thickBot="1" x14ac:dyDescent="0.2">
      <c r="A43" s="712"/>
      <c r="B43" s="727"/>
      <c r="C43" s="329" t="s">
        <v>459</v>
      </c>
      <c r="D43" s="321"/>
      <c r="E43" s="321"/>
      <c r="F43" s="327"/>
      <c r="G43" s="327"/>
      <c r="H43" s="328"/>
      <c r="I43" s="327"/>
      <c r="J43" s="327"/>
      <c r="K43" s="327"/>
      <c r="L43" s="327"/>
      <c r="M43" s="327"/>
      <c r="N43" s="327"/>
      <c r="O43" s="327"/>
      <c r="P43" s="327"/>
      <c r="Q43" s="326"/>
      <c r="R43" s="321"/>
    </row>
    <row r="44" spans="1:18" ht="19.5" customHeight="1" thickBot="1" x14ac:dyDescent="0.2">
      <c r="A44" s="712"/>
      <c r="B44" s="728"/>
      <c r="C44" s="325" t="s">
        <v>499</v>
      </c>
      <c r="D44" s="324"/>
      <c r="E44" s="324"/>
      <c r="F44" s="324"/>
      <c r="G44" s="324"/>
      <c r="H44" s="324"/>
      <c r="I44" s="324"/>
      <c r="J44" s="324"/>
      <c r="K44" s="324"/>
      <c r="L44" s="324"/>
      <c r="M44" s="324"/>
      <c r="N44" s="324"/>
      <c r="O44" s="323" t="s">
        <v>457</v>
      </c>
      <c r="P44" s="323"/>
      <c r="Q44" s="322"/>
      <c r="R44" s="321"/>
    </row>
    <row r="45" spans="1:18" ht="19.5" customHeight="1" x14ac:dyDescent="0.15">
      <c r="O45" s="320"/>
      <c r="P45" s="320"/>
    </row>
    <row r="46" spans="1:18" ht="19.5" customHeight="1" x14ac:dyDescent="0.15"/>
    <row r="47" spans="1:18" ht="21.95" customHeight="1" x14ac:dyDescent="0.15"/>
  </sheetData>
  <mergeCells count="21">
    <mergeCell ref="A3:Q3"/>
    <mergeCell ref="A4:R6"/>
    <mergeCell ref="C14:I14"/>
    <mergeCell ref="B35:B44"/>
    <mergeCell ref="A2:R2"/>
    <mergeCell ref="C8:I8"/>
    <mergeCell ref="C37:I37"/>
    <mergeCell ref="C38:I38"/>
    <mergeCell ref="C39:I39"/>
    <mergeCell ref="A12:A21"/>
    <mergeCell ref="A22:A31"/>
    <mergeCell ref="B22:B31"/>
    <mergeCell ref="C24:I24"/>
    <mergeCell ref="C25:I25"/>
    <mergeCell ref="C15:I15"/>
    <mergeCell ref="C16:I16"/>
    <mergeCell ref="A10:I11"/>
    <mergeCell ref="B12:B21"/>
    <mergeCell ref="A33:I34"/>
    <mergeCell ref="A35:A44"/>
    <mergeCell ref="C26:I26"/>
  </mergeCells>
  <phoneticPr fontId="2"/>
  <pageMargins left="0.70866141732283472" right="0.70866141732283472" top="0.55118110236220474" bottom="0.47244094488188981" header="0.31496062992125984" footer="0.31496062992125984"/>
  <pageSetup paperSize="9" scale="82" orientation="portrait" r:id="rId1"/>
  <headerFooter alignWithMargins="0">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2"/>
  <sheetViews>
    <sheetView view="pageBreakPreview" zoomScaleNormal="100" workbookViewId="0">
      <selection activeCell="P16" sqref="P16"/>
    </sheetView>
  </sheetViews>
  <sheetFormatPr defaultColWidth="3" defaultRowHeight="13.5" x14ac:dyDescent="0.15"/>
  <cols>
    <col min="1" max="24" width="4.5" style="383" customWidth="1"/>
    <col min="25" max="16384" width="3" style="383"/>
  </cols>
  <sheetData>
    <row r="1" spans="1:21" ht="16.5" customHeight="1" x14ac:dyDescent="0.15">
      <c r="U1" s="398"/>
    </row>
    <row r="2" spans="1:21" ht="16.5" customHeight="1" x14ac:dyDescent="0.15">
      <c r="U2" s="397"/>
    </row>
    <row r="3" spans="1:21" ht="16.5" customHeight="1" x14ac:dyDescent="0.15">
      <c r="U3" s="397"/>
    </row>
    <row r="4" spans="1:21" ht="16.5" customHeight="1" x14ac:dyDescent="0.15">
      <c r="A4" s="742" t="s">
        <v>543</v>
      </c>
      <c r="B4" s="742"/>
      <c r="C4" s="742"/>
      <c r="D4" s="742"/>
      <c r="E4" s="742"/>
      <c r="F4" s="742"/>
      <c r="G4" s="742"/>
      <c r="H4" s="742"/>
      <c r="I4" s="742"/>
      <c r="J4" s="742"/>
      <c r="K4" s="742"/>
      <c r="L4" s="742"/>
      <c r="M4" s="742"/>
      <c r="N4" s="742"/>
      <c r="O4" s="742"/>
      <c r="P4" s="742"/>
      <c r="Q4" s="742"/>
      <c r="R4" s="742"/>
      <c r="S4" s="742"/>
      <c r="T4" s="742"/>
      <c r="U4" s="742"/>
    </row>
    <row r="5" spans="1:21" ht="16.5" customHeight="1" x14ac:dyDescent="0.15">
      <c r="A5" s="742" t="s">
        <v>542</v>
      </c>
      <c r="B5" s="742"/>
      <c r="C5" s="742"/>
      <c r="D5" s="742"/>
      <c r="E5" s="742"/>
      <c r="F5" s="742"/>
      <c r="G5" s="742"/>
      <c r="H5" s="742"/>
      <c r="I5" s="742"/>
      <c r="J5" s="742"/>
      <c r="K5" s="742"/>
      <c r="L5" s="742"/>
      <c r="M5" s="742"/>
      <c r="N5" s="742"/>
      <c r="O5" s="742"/>
      <c r="P5" s="742"/>
      <c r="Q5" s="742"/>
      <c r="R5" s="742"/>
      <c r="S5" s="742"/>
      <c r="T5" s="742"/>
      <c r="U5" s="742"/>
    </row>
    <row r="6" spans="1:21" ht="16.5" customHeight="1" x14ac:dyDescent="0.15">
      <c r="A6" s="395"/>
      <c r="B6" s="395"/>
      <c r="C6" s="395"/>
      <c r="D6" s="395"/>
      <c r="E6" s="395"/>
      <c r="F6" s="395"/>
      <c r="G6" s="395"/>
      <c r="H6" s="395"/>
      <c r="I6" s="395"/>
      <c r="J6" s="395"/>
      <c r="K6" s="395"/>
      <c r="L6" s="395"/>
      <c r="M6" s="395"/>
      <c r="N6" s="395"/>
      <c r="O6" s="395"/>
      <c r="P6" s="395"/>
      <c r="Q6" s="395"/>
      <c r="R6" s="395"/>
      <c r="S6" s="395"/>
      <c r="T6" s="395"/>
      <c r="U6" s="395"/>
    </row>
    <row r="7" spans="1:21" s="396" customFormat="1" ht="22.5" customHeight="1" x14ac:dyDescent="0.15">
      <c r="A7" s="752" t="s">
        <v>541</v>
      </c>
      <c r="B7" s="752"/>
      <c r="C7" s="752"/>
      <c r="D7" s="753"/>
      <c r="E7" s="753"/>
      <c r="F7" s="753"/>
      <c r="G7" s="753"/>
      <c r="H7" s="753"/>
      <c r="I7" s="753"/>
      <c r="J7" s="753"/>
      <c r="L7" s="752" t="s">
        <v>514</v>
      </c>
      <c r="M7" s="752"/>
      <c r="N7" s="752"/>
      <c r="O7" s="752"/>
      <c r="P7" s="752"/>
      <c r="Q7" s="752"/>
      <c r="R7" s="752"/>
      <c r="S7" s="752"/>
      <c r="T7" s="752"/>
      <c r="U7" s="752"/>
    </row>
    <row r="8" spans="1:21" ht="16.5" customHeight="1" x14ac:dyDescent="0.15">
      <c r="A8" s="395"/>
      <c r="B8" s="395"/>
      <c r="C8" s="395"/>
      <c r="D8" s="395"/>
      <c r="E8" s="395"/>
      <c r="F8" s="395"/>
      <c r="G8" s="395"/>
      <c r="H8" s="395"/>
      <c r="I8" s="395"/>
      <c r="J8" s="395"/>
      <c r="K8" s="395"/>
      <c r="L8" s="395"/>
      <c r="M8" s="395"/>
      <c r="N8" s="395"/>
      <c r="O8" s="395"/>
      <c r="P8" s="395"/>
      <c r="Q8" s="395"/>
      <c r="R8" s="395"/>
      <c r="S8" s="395"/>
      <c r="T8" s="395"/>
      <c r="U8" s="395"/>
    </row>
    <row r="9" spans="1:21" ht="16.5" customHeight="1" x14ac:dyDescent="0.15">
      <c r="A9" s="392" t="s">
        <v>540</v>
      </c>
      <c r="B9" s="392"/>
      <c r="C9" s="392"/>
      <c r="D9" s="392"/>
      <c r="E9" s="392"/>
      <c r="F9" s="392"/>
      <c r="G9" s="392"/>
      <c r="H9" s="392"/>
      <c r="I9" s="392"/>
      <c r="J9" s="392"/>
      <c r="K9" s="392"/>
      <c r="L9" s="392"/>
      <c r="M9" s="392"/>
      <c r="N9" s="392"/>
      <c r="O9" s="392"/>
      <c r="P9" s="392"/>
      <c r="Q9" s="392"/>
      <c r="R9" s="392"/>
      <c r="S9" s="392"/>
      <c r="T9" s="392"/>
      <c r="U9" s="392"/>
    </row>
    <row r="10" spans="1:21" ht="16.5" customHeight="1" x14ac:dyDescent="0.15">
      <c r="A10" s="392"/>
      <c r="B10" s="392"/>
      <c r="C10" s="392"/>
      <c r="D10" s="392"/>
      <c r="E10" s="392"/>
      <c r="F10" s="392"/>
      <c r="G10" s="392"/>
      <c r="H10" s="392"/>
      <c r="I10" s="392"/>
      <c r="J10" s="392"/>
      <c r="K10" s="392"/>
      <c r="T10" s="392"/>
      <c r="U10" s="392"/>
    </row>
    <row r="11" spans="1:21" ht="16.5" customHeight="1" x14ac:dyDescent="0.15">
      <c r="A11" s="392" t="s">
        <v>539</v>
      </c>
      <c r="B11" s="392"/>
      <c r="C11" s="392"/>
      <c r="D11" s="392"/>
      <c r="E11" s="392"/>
      <c r="F11" s="395"/>
      <c r="G11" s="395"/>
      <c r="H11" s="395"/>
      <c r="I11" s="395"/>
      <c r="J11" s="392"/>
      <c r="K11" s="392"/>
      <c r="L11" s="392"/>
      <c r="U11" s="391"/>
    </row>
    <row r="12" spans="1:21" ht="22.5" customHeight="1" thickBot="1" x14ac:dyDescent="0.2">
      <c r="B12" s="749" t="s">
        <v>525</v>
      </c>
      <c r="C12" s="750"/>
      <c r="D12" s="751"/>
      <c r="E12" s="749" t="s">
        <v>538</v>
      </c>
      <c r="F12" s="750"/>
      <c r="G12" s="750"/>
      <c r="H12" s="751"/>
    </row>
    <row r="13" spans="1:21" ht="22.5" customHeight="1" thickTop="1" x14ac:dyDescent="0.15">
      <c r="B13" s="754" t="s">
        <v>284</v>
      </c>
      <c r="C13" s="755"/>
      <c r="D13" s="394" t="s">
        <v>521</v>
      </c>
      <c r="E13" s="747"/>
      <c r="F13" s="748"/>
      <c r="G13" s="748"/>
      <c r="H13" s="393" t="s">
        <v>520</v>
      </c>
      <c r="I13" s="391"/>
      <c r="J13" s="391"/>
      <c r="K13" s="391"/>
      <c r="L13" s="391"/>
    </row>
    <row r="14" spans="1:21" ht="22.5" customHeight="1" x14ac:dyDescent="0.15">
      <c r="B14" s="745" t="s">
        <v>285</v>
      </c>
      <c r="C14" s="746"/>
      <c r="D14" s="390" t="s">
        <v>521</v>
      </c>
      <c r="E14" s="743"/>
      <c r="F14" s="744"/>
      <c r="G14" s="744"/>
      <c r="H14" s="389" t="s">
        <v>520</v>
      </c>
      <c r="I14" s="391"/>
      <c r="J14" s="391"/>
      <c r="K14" s="391"/>
      <c r="L14" s="391"/>
    </row>
    <row r="15" spans="1:21" ht="22.5" customHeight="1" x14ac:dyDescent="0.15">
      <c r="B15" s="745" t="s">
        <v>286</v>
      </c>
      <c r="C15" s="746"/>
      <c r="D15" s="390" t="s">
        <v>521</v>
      </c>
      <c r="E15" s="743"/>
      <c r="F15" s="744"/>
      <c r="G15" s="744"/>
      <c r="H15" s="389" t="s">
        <v>520</v>
      </c>
      <c r="I15" s="391"/>
      <c r="J15" s="391"/>
      <c r="K15" s="391"/>
      <c r="L15" s="391"/>
    </row>
    <row r="16" spans="1:21" ht="22.5" customHeight="1" x14ac:dyDescent="0.15">
      <c r="B16" s="745" t="s">
        <v>537</v>
      </c>
      <c r="C16" s="746"/>
      <c r="D16" s="390" t="s">
        <v>521</v>
      </c>
      <c r="E16" s="743"/>
      <c r="F16" s="744"/>
      <c r="G16" s="744"/>
      <c r="H16" s="389" t="s">
        <v>520</v>
      </c>
      <c r="I16" s="391"/>
      <c r="J16" s="391"/>
      <c r="K16" s="391"/>
      <c r="L16" s="391"/>
    </row>
    <row r="17" spans="1:21" ht="22.5" customHeight="1" x14ac:dyDescent="0.15">
      <c r="B17" s="745" t="s">
        <v>536</v>
      </c>
      <c r="C17" s="746"/>
      <c r="D17" s="390" t="s">
        <v>521</v>
      </c>
      <c r="E17" s="743"/>
      <c r="F17" s="744"/>
      <c r="G17" s="744"/>
      <c r="H17" s="389" t="s">
        <v>520</v>
      </c>
      <c r="I17" s="391"/>
      <c r="J17" s="391"/>
      <c r="K17" s="391"/>
      <c r="L17" s="391"/>
    </row>
    <row r="18" spans="1:21" ht="22.5" customHeight="1" x14ac:dyDescent="0.15">
      <c r="B18" s="745" t="s">
        <v>535</v>
      </c>
      <c r="C18" s="746"/>
      <c r="D18" s="390" t="s">
        <v>521</v>
      </c>
      <c r="E18" s="743"/>
      <c r="F18" s="744"/>
      <c r="G18" s="744"/>
      <c r="H18" s="389" t="s">
        <v>520</v>
      </c>
      <c r="I18" s="391"/>
      <c r="J18" s="391"/>
      <c r="K18" s="391"/>
      <c r="L18" s="391"/>
    </row>
    <row r="19" spans="1:21" ht="22.5" customHeight="1" x14ac:dyDescent="0.15">
      <c r="B19" s="745" t="s">
        <v>534</v>
      </c>
      <c r="C19" s="746"/>
      <c r="D19" s="390" t="s">
        <v>521</v>
      </c>
      <c r="E19" s="743"/>
      <c r="F19" s="744"/>
      <c r="G19" s="744"/>
      <c r="H19" s="389" t="s">
        <v>520</v>
      </c>
      <c r="I19" s="391"/>
      <c r="J19" s="391"/>
      <c r="K19" s="391"/>
      <c r="L19" s="391"/>
    </row>
    <row r="20" spans="1:21" ht="22.5" customHeight="1" x14ac:dyDescent="0.15">
      <c r="B20" s="745" t="s">
        <v>533</v>
      </c>
      <c r="C20" s="746"/>
      <c r="D20" s="390" t="s">
        <v>521</v>
      </c>
      <c r="E20" s="743"/>
      <c r="F20" s="744"/>
      <c r="G20" s="744"/>
      <c r="H20" s="389" t="s">
        <v>520</v>
      </c>
      <c r="I20" s="391"/>
      <c r="J20" s="391"/>
      <c r="K20" s="391"/>
      <c r="L20" s="391"/>
    </row>
    <row r="21" spans="1:21" ht="22.5" customHeight="1" thickBot="1" x14ac:dyDescent="0.2">
      <c r="B21" s="745" t="s">
        <v>532</v>
      </c>
      <c r="C21" s="746"/>
      <c r="D21" s="390" t="s">
        <v>521</v>
      </c>
      <c r="E21" s="743"/>
      <c r="F21" s="744"/>
      <c r="G21" s="744"/>
      <c r="H21" s="389" t="s">
        <v>520</v>
      </c>
      <c r="I21" s="391"/>
      <c r="J21" s="391"/>
      <c r="K21" s="391"/>
      <c r="L21" s="391"/>
    </row>
    <row r="22" spans="1:21" ht="22.5" customHeight="1" thickBot="1" x14ac:dyDescent="0.2">
      <c r="B22" s="745" t="s">
        <v>531</v>
      </c>
      <c r="C22" s="746"/>
      <c r="D22" s="390" t="s">
        <v>521</v>
      </c>
      <c r="E22" s="743"/>
      <c r="F22" s="744"/>
      <c r="G22" s="744"/>
      <c r="H22" s="389" t="s">
        <v>520</v>
      </c>
      <c r="I22" s="758" t="s">
        <v>530</v>
      </c>
      <c r="J22" s="759"/>
      <c r="K22" s="759"/>
      <c r="L22" s="760"/>
      <c r="N22" s="383" t="s">
        <v>522</v>
      </c>
    </row>
    <row r="23" spans="1:21" ht="22.5" customHeight="1" thickTop="1" thickBot="1" x14ac:dyDescent="0.2">
      <c r="B23" s="745" t="s">
        <v>283</v>
      </c>
      <c r="C23" s="746"/>
      <c r="D23" s="390" t="s">
        <v>521</v>
      </c>
      <c r="E23" s="743"/>
      <c r="F23" s="744"/>
      <c r="G23" s="744"/>
      <c r="H23" s="389" t="s">
        <v>520</v>
      </c>
      <c r="I23" s="756"/>
      <c r="J23" s="757"/>
      <c r="K23" s="757"/>
      <c r="L23" s="388" t="s">
        <v>520</v>
      </c>
      <c r="M23" s="387" t="s">
        <v>519</v>
      </c>
      <c r="N23" s="383" t="s">
        <v>529</v>
      </c>
    </row>
    <row r="24" spans="1:21" s="384" customFormat="1" ht="16.5" customHeight="1" x14ac:dyDescent="0.15">
      <c r="A24" s="386"/>
      <c r="B24" s="386"/>
      <c r="C24" s="386"/>
      <c r="D24" s="386"/>
      <c r="E24" s="386"/>
      <c r="F24" s="386"/>
      <c r="G24" s="386"/>
      <c r="H24" s="386"/>
      <c r="I24" s="386"/>
      <c r="J24" s="386"/>
      <c r="K24" s="386"/>
      <c r="L24" s="386"/>
      <c r="U24" s="386"/>
    </row>
    <row r="25" spans="1:21" s="385" customFormat="1" ht="13.5" customHeight="1" x14ac:dyDescent="0.15">
      <c r="A25" s="385" t="s">
        <v>517</v>
      </c>
    </row>
    <row r="26" spans="1:21" s="385" customFormat="1" ht="13.5" customHeight="1" x14ac:dyDescent="0.15">
      <c r="A26" s="385">
        <v>1</v>
      </c>
      <c r="B26" s="385" t="s">
        <v>528</v>
      </c>
    </row>
    <row r="27" spans="1:21" s="385" customFormat="1" ht="13.5" customHeight="1" x14ac:dyDescent="0.15">
      <c r="A27" s="385">
        <v>2</v>
      </c>
      <c r="B27" s="385" t="s">
        <v>527</v>
      </c>
    </row>
    <row r="28" spans="1:21" s="384" customFormat="1" ht="16.5" customHeight="1" x14ac:dyDescent="0.15">
      <c r="A28" s="386"/>
      <c r="B28" s="386"/>
      <c r="C28" s="386"/>
      <c r="D28" s="386"/>
      <c r="E28" s="386"/>
      <c r="F28" s="386"/>
      <c r="G28" s="386"/>
      <c r="H28" s="386"/>
      <c r="I28" s="386"/>
      <c r="J28" s="386"/>
      <c r="K28" s="386"/>
      <c r="L28" s="386"/>
      <c r="U28" s="386"/>
    </row>
    <row r="29" spans="1:21" ht="16.5" customHeight="1" x14ac:dyDescent="0.15"/>
    <row r="30" spans="1:21" ht="16.5" customHeight="1" x14ac:dyDescent="0.15">
      <c r="A30" s="392" t="s">
        <v>526</v>
      </c>
      <c r="B30" s="392"/>
      <c r="C30" s="392"/>
      <c r="D30" s="392"/>
      <c r="E30" s="392"/>
      <c r="F30" s="392"/>
      <c r="G30" s="392"/>
      <c r="H30" s="392"/>
      <c r="I30" s="392"/>
      <c r="J30" s="392"/>
      <c r="K30" s="392"/>
      <c r="L30" s="392"/>
    </row>
    <row r="31" spans="1:21" ht="22.5" customHeight="1" thickBot="1" x14ac:dyDescent="0.2">
      <c r="B31" s="761" t="s">
        <v>525</v>
      </c>
      <c r="C31" s="761"/>
      <c r="D31" s="761"/>
      <c r="E31" s="761" t="s">
        <v>524</v>
      </c>
      <c r="F31" s="761"/>
      <c r="G31" s="761"/>
      <c r="H31" s="761"/>
    </row>
    <row r="32" spans="1:21" ht="22.5" customHeight="1" thickTop="1" thickBot="1" x14ac:dyDescent="0.2">
      <c r="B32" s="745"/>
      <c r="C32" s="746"/>
      <c r="D32" s="390" t="s">
        <v>521</v>
      </c>
      <c r="E32" s="743"/>
      <c r="F32" s="744"/>
      <c r="G32" s="744"/>
      <c r="H32" s="389" t="s">
        <v>520</v>
      </c>
      <c r="I32" s="391"/>
      <c r="J32" s="391"/>
      <c r="K32" s="391"/>
      <c r="L32" s="391"/>
    </row>
    <row r="33" spans="1:21" ht="22.5" customHeight="1" thickBot="1" x14ac:dyDescent="0.2">
      <c r="B33" s="745"/>
      <c r="C33" s="746"/>
      <c r="D33" s="390" t="s">
        <v>521</v>
      </c>
      <c r="E33" s="743"/>
      <c r="F33" s="744"/>
      <c r="G33" s="744"/>
      <c r="H33" s="389" t="s">
        <v>520</v>
      </c>
      <c r="I33" s="758" t="s">
        <v>523</v>
      </c>
      <c r="J33" s="759"/>
      <c r="K33" s="759"/>
      <c r="L33" s="760"/>
      <c r="N33" s="383" t="s">
        <v>522</v>
      </c>
    </row>
    <row r="34" spans="1:21" ht="22.5" customHeight="1" thickTop="1" thickBot="1" x14ac:dyDescent="0.2">
      <c r="B34" s="745"/>
      <c r="C34" s="746"/>
      <c r="D34" s="390" t="s">
        <v>521</v>
      </c>
      <c r="E34" s="743"/>
      <c r="F34" s="744"/>
      <c r="G34" s="744"/>
      <c r="H34" s="389" t="s">
        <v>520</v>
      </c>
      <c r="I34" s="756"/>
      <c r="J34" s="757"/>
      <c r="K34" s="757"/>
      <c r="L34" s="388" t="s">
        <v>520</v>
      </c>
      <c r="M34" s="387" t="s">
        <v>519</v>
      </c>
      <c r="N34" s="383" t="s">
        <v>518</v>
      </c>
    </row>
    <row r="35" spans="1:21" s="384" customFormat="1" ht="16.5" customHeight="1" x14ac:dyDescent="0.15">
      <c r="A35" s="386"/>
      <c r="B35" s="386"/>
      <c r="C35" s="386"/>
      <c r="D35" s="386"/>
      <c r="E35" s="386"/>
      <c r="F35" s="386"/>
      <c r="G35" s="386"/>
      <c r="H35" s="386"/>
      <c r="I35" s="386"/>
      <c r="J35" s="386"/>
      <c r="K35" s="386"/>
    </row>
    <row r="36" spans="1:21" s="385" customFormat="1" ht="13.5" customHeight="1" x14ac:dyDescent="0.15">
      <c r="A36" s="385" t="s">
        <v>517</v>
      </c>
    </row>
    <row r="37" spans="1:21" s="385" customFormat="1" ht="13.5" customHeight="1" x14ac:dyDescent="0.15">
      <c r="A37" s="385">
        <v>1</v>
      </c>
      <c r="B37" s="762" t="s">
        <v>554</v>
      </c>
      <c r="C37" s="762"/>
      <c r="D37" s="762"/>
      <c r="E37" s="762"/>
      <c r="F37" s="762"/>
      <c r="G37" s="762"/>
      <c r="H37" s="762"/>
      <c r="I37" s="762"/>
      <c r="J37" s="762"/>
      <c r="K37" s="762"/>
      <c r="L37" s="762"/>
      <c r="M37" s="762"/>
      <c r="N37" s="762"/>
      <c r="O37" s="762"/>
      <c r="P37" s="762"/>
      <c r="Q37" s="762"/>
      <c r="R37" s="762"/>
      <c r="S37" s="762"/>
      <c r="T37" s="762"/>
      <c r="U37" s="762"/>
    </row>
    <row r="38" spans="1:21" s="385" customFormat="1" ht="13.5" customHeight="1" x14ac:dyDescent="0.15">
      <c r="B38" s="762"/>
      <c r="C38" s="762"/>
      <c r="D38" s="762"/>
      <c r="E38" s="762"/>
      <c r="F38" s="762"/>
      <c r="G38" s="762"/>
      <c r="H38" s="762"/>
      <c r="I38" s="762"/>
      <c r="J38" s="762"/>
      <c r="K38" s="762"/>
      <c r="L38" s="762"/>
      <c r="M38" s="762"/>
      <c r="N38" s="762"/>
      <c r="O38" s="762"/>
      <c r="P38" s="762"/>
      <c r="Q38" s="762"/>
      <c r="R38" s="762"/>
      <c r="S38" s="762"/>
      <c r="T38" s="762"/>
      <c r="U38" s="762"/>
    </row>
    <row r="39" spans="1:21" s="385" customFormat="1" ht="13.5" customHeight="1" x14ac:dyDescent="0.15">
      <c r="A39" s="385">
        <v>2</v>
      </c>
      <c r="B39" s="762" t="s">
        <v>516</v>
      </c>
      <c r="C39" s="762"/>
      <c r="D39" s="762"/>
      <c r="E39" s="762"/>
      <c r="F39" s="762"/>
      <c r="G39" s="762"/>
      <c r="H39" s="762"/>
      <c r="I39" s="762"/>
      <c r="J39" s="762"/>
      <c r="K39" s="762"/>
      <c r="L39" s="762"/>
      <c r="M39" s="762"/>
      <c r="N39" s="762"/>
      <c r="O39" s="762"/>
      <c r="P39" s="762"/>
      <c r="Q39" s="762"/>
      <c r="R39" s="762"/>
      <c r="S39" s="762"/>
      <c r="T39" s="762"/>
      <c r="U39" s="762"/>
    </row>
    <row r="40" spans="1:21" s="385" customFormat="1" ht="13.5" customHeight="1" x14ac:dyDescent="0.15">
      <c r="B40" s="762"/>
      <c r="C40" s="762"/>
      <c r="D40" s="762"/>
      <c r="E40" s="762"/>
      <c r="F40" s="762"/>
      <c r="G40" s="762"/>
      <c r="H40" s="762"/>
      <c r="I40" s="762"/>
      <c r="J40" s="762"/>
      <c r="K40" s="762"/>
      <c r="L40" s="762"/>
      <c r="M40" s="762"/>
      <c r="N40" s="762"/>
      <c r="O40" s="762"/>
      <c r="P40" s="762"/>
      <c r="Q40" s="762"/>
      <c r="R40" s="762"/>
      <c r="S40" s="762"/>
      <c r="T40" s="762"/>
      <c r="U40" s="762"/>
    </row>
    <row r="41" spans="1:21" s="385" customFormat="1" ht="13.5" customHeight="1" x14ac:dyDescent="0.15">
      <c r="B41" s="762"/>
      <c r="C41" s="762"/>
      <c r="D41" s="762"/>
      <c r="E41" s="762"/>
      <c r="F41" s="762"/>
      <c r="G41" s="762"/>
      <c r="H41" s="762"/>
      <c r="I41" s="762"/>
      <c r="J41" s="762"/>
      <c r="K41" s="762"/>
      <c r="L41" s="762"/>
      <c r="M41" s="762"/>
      <c r="N41" s="762"/>
      <c r="O41" s="762"/>
      <c r="P41" s="762"/>
      <c r="Q41" s="762"/>
      <c r="R41" s="762"/>
      <c r="S41" s="762"/>
      <c r="T41" s="762"/>
      <c r="U41" s="762"/>
    </row>
    <row r="42" spans="1:21" s="384" customFormat="1" ht="22.5" customHeight="1" x14ac:dyDescent="0.15"/>
  </sheetData>
  <mergeCells count="44">
    <mergeCell ref="B32:C32"/>
    <mergeCell ref="E32:G32"/>
    <mergeCell ref="B39:U41"/>
    <mergeCell ref="B37:U38"/>
    <mergeCell ref="I34:K34"/>
    <mergeCell ref="I33:L33"/>
    <mergeCell ref="B33:C33"/>
    <mergeCell ref="E33:G33"/>
    <mergeCell ref="B34:C34"/>
    <mergeCell ref="E34:G34"/>
    <mergeCell ref="B31:D31"/>
    <mergeCell ref="E31:H31"/>
    <mergeCell ref="E17:G17"/>
    <mergeCell ref="E21:G21"/>
    <mergeCell ref="E22:G22"/>
    <mergeCell ref="E23:G23"/>
    <mergeCell ref="B18:C18"/>
    <mergeCell ref="E12:H12"/>
    <mergeCell ref="B13:C13"/>
    <mergeCell ref="B15:C15"/>
    <mergeCell ref="I23:K23"/>
    <mergeCell ref="I22:L22"/>
    <mergeCell ref="B19:C19"/>
    <mergeCell ref="B20:C20"/>
    <mergeCell ref="B21:C21"/>
    <mergeCell ref="B22:C22"/>
    <mergeCell ref="E20:G20"/>
    <mergeCell ref="B23:C23"/>
    <mergeCell ref="A5:U5"/>
    <mergeCell ref="A4:U4"/>
    <mergeCell ref="E18:G18"/>
    <mergeCell ref="E19:G19"/>
    <mergeCell ref="B14:C14"/>
    <mergeCell ref="E13:G13"/>
    <mergeCell ref="E14:G14"/>
    <mergeCell ref="B12:D12"/>
    <mergeCell ref="O7:U7"/>
    <mergeCell ref="B17:C17"/>
    <mergeCell ref="A7:C7"/>
    <mergeCell ref="D7:J7"/>
    <mergeCell ref="L7:N7"/>
    <mergeCell ref="B16:C16"/>
    <mergeCell ref="E15:G15"/>
    <mergeCell ref="E16:G16"/>
  </mergeCells>
  <phoneticPr fontId="2"/>
  <pageMargins left="0.70866141732283472" right="0.70866141732283472" top="0.55118110236220474" bottom="0.47244094488188981" header="0.31496062992125984" footer="0.31496062992125984"/>
  <pageSetup paperSize="9" scale="93" orientation="portrait"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20</vt:i4>
      </vt:variant>
    </vt:vector>
  </HeadingPairs>
  <TitlesOfParts>
    <vt:vector size="35" baseType="lpstr">
      <vt:lpstr>チェック表</vt:lpstr>
      <vt:lpstr>別紙3－2</vt:lpstr>
      <vt:lpstr>別紙１-１</vt:lpstr>
      <vt:lpstr>備考（1）</vt:lpstr>
      <vt:lpstr>別紙36</vt:lpstr>
      <vt:lpstr>別紙36-2</vt:lpstr>
      <vt:lpstr>参考様式１</vt:lpstr>
      <vt:lpstr>参考様式２</vt:lpstr>
      <vt:lpstr>参考様式３</vt:lpstr>
      <vt:lpstr>標準様式１（１枚版）</vt:lpstr>
      <vt:lpstr>標準様式１（100名）</vt:lpstr>
      <vt:lpstr>標準様式１【記載例】居宅介護支援</vt:lpstr>
      <vt:lpstr>標準様式１記入方法</vt:lpstr>
      <vt:lpstr>標準様式１プルダウン・リスト</vt:lpstr>
      <vt:lpstr>別紙●24</vt:lpstr>
      <vt:lpstr>チェック表!Print_Area</vt:lpstr>
      <vt:lpstr>参考様式１!Print_Area</vt:lpstr>
      <vt:lpstr>参考様式２!Print_Area</vt:lpstr>
      <vt:lpstr>参考様式３!Print_Area</vt:lpstr>
      <vt:lpstr>'備考（1）'!Print_Area</vt:lpstr>
      <vt:lpstr>'標準様式１（100名）'!Print_Area</vt:lpstr>
      <vt:lpstr>'標準様式１（１枚版）'!Print_Area</vt:lpstr>
      <vt:lpstr>標準様式１【記載例】居宅介護支援!Print_Area</vt:lpstr>
      <vt:lpstr>標準様式１記入方法!Print_Area</vt:lpstr>
      <vt:lpstr>'別紙１-１'!Print_Area</vt:lpstr>
      <vt:lpstr>'別紙3－2'!Print_Area</vt:lpstr>
      <vt:lpstr>別紙36!Print_Area</vt:lpstr>
      <vt:lpstr>'別紙36-2'!Print_Area</vt:lpstr>
      <vt:lpstr>'標準様式１（100名）'!Print_Titles</vt:lpstr>
      <vt:lpstr>'標準様式１（１枚版）'!Print_Titles</vt:lpstr>
      <vt:lpstr>標準様式１【記載例】居宅介護支援!Print_Titles</vt:lpstr>
      <vt:lpstr>介護支援専門員</vt:lpstr>
      <vt:lpstr>介護予防支援担当職員</vt:lpstr>
      <vt:lpstr>管理者</vt:lpstr>
      <vt:lpstr>職種</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2026-07-23T06:22:52Z</cp:lastPrinted>
  <dcterms:created xsi:type="dcterms:W3CDTF">2023-01-16T02:34:32Z</dcterms:created>
  <dcterms:modified xsi:type="dcterms:W3CDTF">2026-07-23T06:23:05Z</dcterms:modified>
  <cp:category/>
  <cp:contentStatus/>
</cp:coreProperties>
</file>