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LFIL01\common\福祉部\介護保険課\(●)地域密着型サービス\★変更届等様式\変更届（標準化）※電子申請に伴っての様式変更\加算届（標準化）R8.4.1～\"/>
    </mc:Choice>
  </mc:AlternateContent>
  <xr:revisionPtr revIDLastSave="0" documentId="13_ncr:1_{2600B583-AE92-45B7-B536-E77CD8019FE8}" xr6:coauthVersionLast="47" xr6:coauthVersionMax="47" xr10:uidLastSave="{00000000-0000-0000-0000-000000000000}"/>
  <bookViews>
    <workbookView xWindow="20370" yWindow="-120" windowWidth="29040" windowHeight="15720" tabRatio="927" xr2:uid="{00000000-000D-0000-FFFF-FFFF00000000}"/>
  </bookViews>
  <sheets>
    <sheet name="チェック表" sheetId="586" r:id="rId1"/>
    <sheet name="別紙3－2" sheetId="611" r:id="rId2"/>
    <sheet name="別紙1-3" sheetId="407" r:id="rId3"/>
    <sheet name="備考（1－3）" sheetId="302" r:id="rId4"/>
    <sheet name="別紙４" sheetId="596" r:id="rId5"/>
    <sheet name="別紙13" sheetId="529" r:id="rId6"/>
    <sheet name="別紙14－5" sheetId="534" r:id="rId7"/>
    <sheet name="別紙28" sheetId="553" r:id="rId8"/>
    <sheet name="別紙42" sheetId="575" r:id="rId9"/>
    <sheet name="別紙44" sheetId="577" r:id="rId10"/>
    <sheet name="別紙45" sheetId="578" r:id="rId11"/>
    <sheet name="参考様式１" sheetId="599" r:id="rId12"/>
    <sheet name="参考様式４-１" sheetId="601" r:id="rId13"/>
    <sheet name="参考様式４-２" sheetId="602" r:id="rId14"/>
    <sheet name="参考様式４-３" sheetId="603" r:id="rId15"/>
    <sheet name="参考様式４-４" sheetId="604" r:id="rId16"/>
    <sheet name="参考様式４-５" sheetId="605" r:id="rId17"/>
    <sheet name="参考様式４-６" sheetId="606" r:id="rId18"/>
    <sheet name="参考様式4-7" sheetId="607" r:id="rId19"/>
    <sheet name="参考様式4-8" sheetId="608" r:id="rId20"/>
    <sheet name="参考様式５" sheetId="609" r:id="rId21"/>
    <sheet name="標準様式１（1枚用）" sheetId="588" r:id="rId22"/>
    <sheet name="標準様式１(50人)" sheetId="589" r:id="rId23"/>
    <sheet name="標準様式１シフト記号表（勤務時間帯）" sheetId="590" r:id="rId24"/>
    <sheet name="標準様式１【記載例】小多機" sheetId="591" r:id="rId25"/>
    <sheet name="標準様式１【記載例】シフト記号表（勤務時間帯）" sheetId="592" r:id="rId26"/>
    <sheet name="標準様式１記入方法" sheetId="593" r:id="rId27"/>
    <sheet name="標準様式１プルダウン・リスト" sheetId="594" r:id="rId28"/>
    <sheet name="別紙●24" sheetId="66" state="hidden" r:id="rId29"/>
  </sheets>
  <definedNames>
    <definedName name="【記載例】シフト記号" localSheetId="23">'標準様式１シフト記号表（勤務時間帯）'!$C$6:$C$47</definedName>
    <definedName name="【記載例】シフト記号">'標準様式１【記載例】シフト記号表（勤務時間帯）'!$C$6:$C$47</definedName>
    <definedName name="ｋ">#N/A</definedName>
    <definedName name="_xlnm.Print_Area" localSheetId="0">チェック表!$A$1:$G$40</definedName>
    <definedName name="_xlnm.Print_Area" localSheetId="11">参考様式１!$A$1:$AA$37</definedName>
    <definedName name="_xlnm.Print_Area" localSheetId="12">'参考様式４-１'!$A$1:$P$54</definedName>
    <definedName name="_xlnm.Print_Area" localSheetId="13">'参考様式４-２'!$A$1:$O$60</definedName>
    <definedName name="_xlnm.Print_Area" localSheetId="14">'参考様式４-３'!$A$1:$Q$59</definedName>
    <definedName name="_xlnm.Print_Area" localSheetId="15">'参考様式４-４'!$A$1:$P$106</definedName>
    <definedName name="_xlnm.Print_Area" localSheetId="16">'参考様式４-５'!$A$1:$S$117</definedName>
    <definedName name="_xlnm.Print_Area" localSheetId="17">'参考様式４-６'!$A$1:$Q$110</definedName>
    <definedName name="_xlnm.Print_Area" localSheetId="18">'参考様式4-7'!$A$1:$P$60</definedName>
    <definedName name="_xlnm.Print_Area" localSheetId="19">'参考様式4-8'!$A$1:$P$118</definedName>
    <definedName name="_xlnm.Print_Area" localSheetId="20">参考様式５!$A$1:$X$22</definedName>
    <definedName name="_xlnm.Print_Area" localSheetId="3">'備考（1－3）'!$A$1:$K$43</definedName>
    <definedName name="_xlnm.Print_Area" localSheetId="21">'標準様式１（1枚用）'!$A$1:$BI$75</definedName>
    <definedName name="_xlnm.Print_Area" localSheetId="22">'標準様式１(50人)'!$A$1:$BI$178</definedName>
    <definedName name="_xlnm.Print_Area" localSheetId="25">'標準様式１【記載例】シフト記号表（勤務時間帯）'!$B$1:$AB$52</definedName>
    <definedName name="_xlnm.Print_Area" localSheetId="24">標準様式１【記載例】小多機!$A$1:$BI$76</definedName>
    <definedName name="_xlnm.Print_Area" localSheetId="23">'標準様式１シフト記号表（勤務時間帯）'!$B$1:$AC$53</definedName>
    <definedName name="_xlnm.Print_Area" localSheetId="26">標準様式１記入方法!$B$1:$O$77</definedName>
    <definedName name="_xlnm.Print_Area" localSheetId="28">#N/A</definedName>
    <definedName name="_xlnm.Print_Area" localSheetId="5">別紙13!$A$1:$Z$37</definedName>
    <definedName name="_xlnm.Print_Area" localSheetId="2">'別紙1-3'!$A$1:$AF$103</definedName>
    <definedName name="_xlnm.Print_Area" localSheetId="6">'別紙14－5'!$A$1:$AD$60</definedName>
    <definedName name="_xlnm.Print_Area" localSheetId="7">別紙28!$A$1:$AB$74</definedName>
    <definedName name="_xlnm.Print_Area" localSheetId="1">'別紙3－2'!$A$1:$AK$77</definedName>
    <definedName name="_xlnm.Print_Area" localSheetId="4">別紙４!$A$1:$AG$58</definedName>
    <definedName name="_xlnm.Print_Area" localSheetId="8">別紙42!$A$1:$Y$60</definedName>
    <definedName name="_xlnm.Print_Area" localSheetId="9">別紙44!$A$1:$AD$53</definedName>
    <definedName name="_xlnm.Print_Area" localSheetId="10">別紙45!$A$1:$AD$32</definedName>
    <definedName name="_xlnm.Print_Titles" localSheetId="21">'標準様式１（1枚用）'!$1:$20</definedName>
    <definedName name="_xlnm.Print_Titles" localSheetId="22">'標準様式１(50人)'!$2:$21</definedName>
    <definedName name="サービス名">#N/A</definedName>
    <definedName name="サービス名称">#N/A</definedName>
    <definedName name="シフト記号表">'標準様式１シフト記号表（勤務時間帯）'!$C$6:$C$47</definedName>
    <definedName name="だだ">#N/A</definedName>
    <definedName name="っっｋ">#N/A</definedName>
    <definedName name="っっっっｌ">#N/A</definedName>
    <definedName name="介護支援専門員">標準様式１プルダウン・リスト!$E$15:$E$23</definedName>
    <definedName name="介護従業者">標準様式１プルダウン・リスト!$D$15:$D$23</definedName>
    <definedName name="確認">#N/A</definedName>
    <definedName name="管理者">標準様式１プルダウン・リスト!$C$15:$C$23</definedName>
    <definedName name="計画作成担当者">標準様式１プルダウン・リスト!$F$15:$F$23</definedName>
    <definedName name="職種">標準様式１プルダウン・リスト!$C$14:$L$14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592" l="1"/>
  <c r="L6" i="592"/>
  <c r="N6" i="592"/>
  <c r="P6" i="592"/>
  <c r="T6" i="592" s="1"/>
  <c r="R6" i="592"/>
  <c r="D7" i="592"/>
  <c r="L7" i="592"/>
  <c r="N7" i="592"/>
  <c r="R7" i="592" s="1"/>
  <c r="P7" i="592"/>
  <c r="T7" i="592"/>
  <c r="D8" i="592"/>
  <c r="L8" i="592"/>
  <c r="N8" i="592"/>
  <c r="P8" i="592"/>
  <c r="T8" i="592" s="1"/>
  <c r="D9" i="592"/>
  <c r="L9" i="592"/>
  <c r="N9" i="592"/>
  <c r="P9" i="592"/>
  <c r="T9" i="592" s="1"/>
  <c r="D10" i="592"/>
  <c r="L10" i="592"/>
  <c r="N10" i="592"/>
  <c r="R10" i="592" s="1"/>
  <c r="X10" i="592" s="1"/>
  <c r="Z10" i="592" s="1"/>
  <c r="AA59" i="591" s="1"/>
  <c r="P10" i="592"/>
  <c r="T10" i="592" s="1"/>
  <c r="D11" i="592"/>
  <c r="L11" i="592"/>
  <c r="N11" i="592"/>
  <c r="R11" i="592" s="1"/>
  <c r="P11" i="592"/>
  <c r="T11" i="592" s="1"/>
  <c r="D12" i="592"/>
  <c r="L12" i="592"/>
  <c r="N12" i="592"/>
  <c r="P12" i="592"/>
  <c r="T12" i="592" s="1"/>
  <c r="D13" i="592"/>
  <c r="L13" i="592"/>
  <c r="N13" i="592"/>
  <c r="P13" i="592"/>
  <c r="T13" i="592" s="1"/>
  <c r="R13" i="592"/>
  <c r="D14" i="592"/>
  <c r="L14" i="592"/>
  <c r="N14" i="592"/>
  <c r="P14" i="592"/>
  <c r="T14" i="592" s="1"/>
  <c r="D15" i="592"/>
  <c r="L15" i="592"/>
  <c r="N15" i="592"/>
  <c r="R15" i="592" s="1"/>
  <c r="P15" i="592"/>
  <c r="T15" i="592" s="1"/>
  <c r="D16" i="592"/>
  <c r="L16" i="592"/>
  <c r="N16" i="592"/>
  <c r="P16" i="592"/>
  <c r="R16" i="592"/>
  <c r="X16" i="592" s="1"/>
  <c r="Z16" i="592" s="1"/>
  <c r="T16" i="592"/>
  <c r="D17" i="592"/>
  <c r="L17" i="592"/>
  <c r="N17" i="592"/>
  <c r="P17" i="592"/>
  <c r="R17" i="592"/>
  <c r="X17" i="592" s="1"/>
  <c r="Z17" i="592" s="1"/>
  <c r="T17" i="592"/>
  <c r="D18" i="592"/>
  <c r="L18" i="592"/>
  <c r="N18" i="592"/>
  <c r="P18" i="592"/>
  <c r="R18" i="592"/>
  <c r="X18" i="592" s="1"/>
  <c r="T18" i="592"/>
  <c r="D19" i="592"/>
  <c r="L19" i="592"/>
  <c r="N19" i="592"/>
  <c r="P19" i="592"/>
  <c r="R19" i="592"/>
  <c r="X19" i="592" s="1"/>
  <c r="Z19" i="592" s="1"/>
  <c r="T19" i="592"/>
  <c r="D20" i="592"/>
  <c r="L20" i="592"/>
  <c r="N20" i="592"/>
  <c r="P20" i="592"/>
  <c r="R20" i="592"/>
  <c r="X20" i="592" s="1"/>
  <c r="T20" i="592"/>
  <c r="D21" i="592"/>
  <c r="L21" i="592"/>
  <c r="N21" i="592"/>
  <c r="P21" i="592"/>
  <c r="R21" i="592"/>
  <c r="X21" i="592" s="1"/>
  <c r="T21" i="592"/>
  <c r="D22" i="592"/>
  <c r="L22" i="592"/>
  <c r="N22" i="592"/>
  <c r="P22" i="592"/>
  <c r="R22" i="592"/>
  <c r="X22" i="592" s="1"/>
  <c r="T22" i="592"/>
  <c r="D23" i="592"/>
  <c r="D24" i="592"/>
  <c r="D25" i="592"/>
  <c r="D26" i="592"/>
  <c r="D27" i="592"/>
  <c r="D28" i="592"/>
  <c r="D29" i="592"/>
  <c r="D30" i="592"/>
  <c r="D31" i="592"/>
  <c r="D32" i="592"/>
  <c r="D33" i="592"/>
  <c r="D34" i="592"/>
  <c r="D35" i="592"/>
  <c r="D36" i="592"/>
  <c r="D37" i="592"/>
  <c r="D38" i="592"/>
  <c r="L39" i="592"/>
  <c r="N39" i="592"/>
  <c r="P39" i="592"/>
  <c r="T39" i="592"/>
  <c r="L40" i="592"/>
  <c r="N40" i="592"/>
  <c r="R40" i="592" s="1"/>
  <c r="P40" i="592"/>
  <c r="T40" i="592" s="1"/>
  <c r="D41" i="592"/>
  <c r="L42" i="592"/>
  <c r="L44" i="592" s="1"/>
  <c r="N42" i="592"/>
  <c r="P42" i="592"/>
  <c r="R42" i="592"/>
  <c r="X42" i="592" s="1"/>
  <c r="T42" i="592"/>
  <c r="L43" i="592"/>
  <c r="N43" i="592"/>
  <c r="P43" i="592"/>
  <c r="R43" i="592"/>
  <c r="X43" i="592" s="1"/>
  <c r="Z43" i="592" s="1"/>
  <c r="T43" i="592"/>
  <c r="D44" i="592"/>
  <c r="L45" i="592"/>
  <c r="N45" i="592"/>
  <c r="P45" i="592"/>
  <c r="R45" i="592"/>
  <c r="X45" i="592" s="1"/>
  <c r="T45" i="592"/>
  <c r="L46" i="592"/>
  <c r="N46" i="592"/>
  <c r="P46" i="592"/>
  <c r="R46" i="592"/>
  <c r="X46" i="592" s="1"/>
  <c r="T46" i="592"/>
  <c r="D47" i="592"/>
  <c r="AD2" i="591"/>
  <c r="Y19" i="591" s="1"/>
  <c r="Y20" i="591" s="1"/>
  <c r="AZ16" i="591"/>
  <c r="AW18" i="591"/>
  <c r="AW19" i="591" s="1"/>
  <c r="AW20" i="591" s="1"/>
  <c r="AX18" i="591"/>
  <c r="AX19" i="591" s="1"/>
  <c r="AX20" i="591" s="1"/>
  <c r="AY18" i="591"/>
  <c r="AY19" i="591" s="1"/>
  <c r="AY20" i="591" s="1"/>
  <c r="F22" i="591"/>
  <c r="X22" i="591"/>
  <c r="AA22" i="591"/>
  <c r="AC22" i="591"/>
  <c r="AG22" i="591"/>
  <c r="AI22" i="591"/>
  <c r="AO22" i="591"/>
  <c r="AP22" i="591"/>
  <c r="AV22" i="591"/>
  <c r="AW22" i="591"/>
  <c r="AX22" i="591"/>
  <c r="AY22" i="591"/>
  <c r="G23" i="591"/>
  <c r="X23" i="591"/>
  <c r="AA23" i="591"/>
  <c r="AC23" i="591"/>
  <c r="AG23" i="591"/>
  <c r="AI23" i="591"/>
  <c r="AO23" i="591"/>
  <c r="AP23" i="591"/>
  <c r="AV23" i="591"/>
  <c r="AW23" i="591"/>
  <c r="AX23" i="591"/>
  <c r="AY23" i="591"/>
  <c r="B25" i="591"/>
  <c r="B28" i="591" s="1"/>
  <c r="B31" i="591" s="1"/>
  <c r="B34" i="591" s="1"/>
  <c r="B37" i="591" s="1"/>
  <c r="B40" i="591" s="1"/>
  <c r="B43" i="591" s="1"/>
  <c r="B46" i="591" s="1"/>
  <c r="B49" i="591" s="1"/>
  <c r="B52" i="591" s="1"/>
  <c r="B55" i="591" s="1"/>
  <c r="B58" i="591" s="1"/>
  <c r="B61" i="591" s="1"/>
  <c r="B64" i="591" s="1"/>
  <c r="B67" i="591" s="1"/>
  <c r="F25" i="591"/>
  <c r="Y25" i="591"/>
  <c r="AB25" i="591"/>
  <c r="AF25" i="591"/>
  <c r="AG25" i="591"/>
  <c r="AK25" i="591"/>
  <c r="AQ25" i="591"/>
  <c r="AS25" i="591"/>
  <c r="AU25" i="591"/>
  <c r="AW25" i="591"/>
  <c r="AX25" i="591"/>
  <c r="AY25" i="591"/>
  <c r="G26" i="591"/>
  <c r="Y26" i="591"/>
  <c r="AB26" i="591"/>
  <c r="AF26" i="591"/>
  <c r="AG26" i="591"/>
  <c r="AK26" i="591"/>
  <c r="AQ26" i="591"/>
  <c r="AS26" i="591"/>
  <c r="AU26" i="591"/>
  <c r="AW26" i="591"/>
  <c r="AX26" i="591"/>
  <c r="AY26" i="591"/>
  <c r="F28" i="591"/>
  <c r="W28" i="591"/>
  <c r="Z28" i="591"/>
  <c r="AE28" i="591"/>
  <c r="AH28" i="591"/>
  <c r="AL28" i="591"/>
  <c r="AM28" i="591"/>
  <c r="AP28" i="591"/>
  <c r="AU28" i="591"/>
  <c r="AW28" i="591"/>
  <c r="AX28" i="591"/>
  <c r="AY28" i="591"/>
  <c r="G29" i="591"/>
  <c r="AY74" i="591" s="1"/>
  <c r="W29" i="591"/>
  <c r="Z29" i="591"/>
  <c r="AE29" i="591"/>
  <c r="AH29" i="591"/>
  <c r="AL29" i="591"/>
  <c r="AM29" i="591"/>
  <c r="AP29" i="591"/>
  <c r="AU29" i="591"/>
  <c r="AW29" i="591"/>
  <c r="AX29" i="591"/>
  <c r="AY29" i="591"/>
  <c r="F31" i="591"/>
  <c r="U31" i="591"/>
  <c r="Y31" i="591"/>
  <c r="AB31" i="591"/>
  <c r="AF31" i="591"/>
  <c r="AI31" i="591"/>
  <c r="AN31" i="591"/>
  <c r="AT31" i="591"/>
  <c r="AU31" i="591"/>
  <c r="AW31" i="591"/>
  <c r="AX31" i="591"/>
  <c r="AY31" i="591"/>
  <c r="G32" i="591"/>
  <c r="U32" i="591"/>
  <c r="Y32" i="591"/>
  <c r="AB32" i="591"/>
  <c r="AF32" i="591"/>
  <c r="AI32" i="591"/>
  <c r="AN32" i="591"/>
  <c r="AT32" i="591"/>
  <c r="AU32" i="591"/>
  <c r="AW32" i="591"/>
  <c r="AX32" i="591"/>
  <c r="AY32" i="591"/>
  <c r="F34" i="591"/>
  <c r="W34" i="591"/>
  <c r="AA34" i="591"/>
  <c r="AG34" i="591"/>
  <c r="AH34" i="591"/>
  <c r="AJ34" i="591"/>
  <c r="AL34" i="591"/>
  <c r="AQ34" i="591"/>
  <c r="AR34" i="591"/>
  <c r="AW34" i="591"/>
  <c r="AX34" i="591"/>
  <c r="AY34" i="591"/>
  <c r="G35" i="591"/>
  <c r="W35" i="591"/>
  <c r="AA35" i="591"/>
  <c r="AG35" i="591"/>
  <c r="AH35" i="591"/>
  <c r="AJ35" i="591"/>
  <c r="AL35" i="591"/>
  <c r="AQ35" i="591"/>
  <c r="AR35" i="591"/>
  <c r="AW35" i="591"/>
  <c r="AX35" i="591"/>
  <c r="AY35" i="591"/>
  <c r="F37" i="591"/>
  <c r="V37" i="591"/>
  <c r="X37" i="591"/>
  <c r="AB37" i="591"/>
  <c r="AF37" i="591"/>
  <c r="AI37" i="591"/>
  <c r="AN37" i="591"/>
  <c r="AS37" i="591"/>
  <c r="AV37" i="591"/>
  <c r="AW37" i="591"/>
  <c r="AX37" i="591"/>
  <c r="AY37" i="591"/>
  <c r="G38" i="591"/>
  <c r="V38" i="591"/>
  <c r="X38" i="591"/>
  <c r="AB38" i="591"/>
  <c r="AF38" i="591"/>
  <c r="AI38" i="591"/>
  <c r="AN38" i="591"/>
  <c r="AS38" i="591"/>
  <c r="AV38" i="591"/>
  <c r="AW38" i="591"/>
  <c r="AX38" i="591"/>
  <c r="AY38" i="591"/>
  <c r="F40" i="591"/>
  <c r="U40" i="591"/>
  <c r="Z40" i="591"/>
  <c r="AD40" i="591"/>
  <c r="AE40" i="591"/>
  <c r="AJ40" i="591"/>
  <c r="AM40" i="591"/>
  <c r="AQ40" i="591"/>
  <c r="AV40" i="591"/>
  <c r="AW40" i="591"/>
  <c r="AX40" i="591"/>
  <c r="AY40" i="591"/>
  <c r="G41" i="591"/>
  <c r="U41" i="591"/>
  <c r="Z41" i="591"/>
  <c r="AD41" i="591"/>
  <c r="AE41" i="591"/>
  <c r="AJ41" i="591"/>
  <c r="AM41" i="591"/>
  <c r="AQ41" i="591"/>
  <c r="AV41" i="591"/>
  <c r="AW41" i="591"/>
  <c r="AX41" i="591"/>
  <c r="AY41" i="591"/>
  <c r="F43" i="591"/>
  <c r="V43" i="591"/>
  <c r="AA43" i="591"/>
  <c r="AC43" i="591"/>
  <c r="AG43" i="591"/>
  <c r="AK43" i="591"/>
  <c r="AO43" i="591"/>
  <c r="AR43" i="591"/>
  <c r="AT43" i="591"/>
  <c r="AW43" i="591"/>
  <c r="AX43" i="591"/>
  <c r="AY43" i="591"/>
  <c r="G44" i="591"/>
  <c r="V44" i="591"/>
  <c r="AA44" i="591"/>
  <c r="AC44" i="591"/>
  <c r="AG44" i="591"/>
  <c r="AK44" i="591"/>
  <c r="AO44" i="591"/>
  <c r="AR44" i="591"/>
  <c r="AT44" i="591"/>
  <c r="AW44" i="591"/>
  <c r="AX44" i="591"/>
  <c r="AY44" i="591"/>
  <c r="F46" i="591"/>
  <c r="X46" i="591"/>
  <c r="Y46" i="591"/>
  <c r="AC46" i="591"/>
  <c r="AD46" i="591"/>
  <c r="AK46" i="591"/>
  <c r="AO46" i="591"/>
  <c r="AP46" i="591"/>
  <c r="AS46" i="591"/>
  <c r="AW46" i="591"/>
  <c r="AX46" i="591"/>
  <c r="AY46" i="591"/>
  <c r="G47" i="591"/>
  <c r="X47" i="591"/>
  <c r="Y47" i="591"/>
  <c r="AC47" i="591"/>
  <c r="AD47" i="591"/>
  <c r="AK47" i="591"/>
  <c r="AO47" i="591"/>
  <c r="AP47" i="591"/>
  <c r="AS47" i="591"/>
  <c r="AW47" i="591"/>
  <c r="AX47" i="591"/>
  <c r="AY47" i="591"/>
  <c r="F49" i="591"/>
  <c r="U49" i="591"/>
  <c r="V49" i="591"/>
  <c r="W49" i="591"/>
  <c r="Z49" i="591"/>
  <c r="AA49" i="591"/>
  <c r="AB49" i="591"/>
  <c r="AC49" i="591"/>
  <c r="AD49" i="591"/>
  <c r="AG49" i="591"/>
  <c r="AH49" i="591"/>
  <c r="AI49" i="591"/>
  <c r="AJ49" i="591"/>
  <c r="AK49" i="591"/>
  <c r="AN49" i="591"/>
  <c r="AO49" i="591"/>
  <c r="AP49" i="591"/>
  <c r="AQ49" i="591"/>
  <c r="AR49" i="591"/>
  <c r="AU49" i="591"/>
  <c r="AV49" i="591"/>
  <c r="AW49" i="591"/>
  <c r="AX49" i="591"/>
  <c r="AY49" i="591"/>
  <c r="G50" i="591"/>
  <c r="U50" i="591"/>
  <c r="V50" i="591"/>
  <c r="W50" i="591"/>
  <c r="Z50" i="591"/>
  <c r="AA50" i="591"/>
  <c r="AB50" i="591"/>
  <c r="AC50" i="591"/>
  <c r="AD50" i="591"/>
  <c r="AG50" i="591"/>
  <c r="AH50" i="591"/>
  <c r="AI50" i="591"/>
  <c r="AJ50" i="591"/>
  <c r="AK50" i="591"/>
  <c r="AN50" i="591"/>
  <c r="AO50" i="591"/>
  <c r="AP50" i="591"/>
  <c r="AQ50" i="591"/>
  <c r="AR50" i="591"/>
  <c r="AU50" i="591"/>
  <c r="AV50" i="591"/>
  <c r="AW50" i="591"/>
  <c r="AX50" i="591"/>
  <c r="AY50" i="591"/>
  <c r="F52" i="591"/>
  <c r="U52" i="591"/>
  <c r="V52" i="591"/>
  <c r="W52" i="591"/>
  <c r="Y52" i="591"/>
  <c r="AB52" i="591"/>
  <c r="AC52" i="591"/>
  <c r="AD52" i="591"/>
  <c r="AF52" i="591"/>
  <c r="AI52" i="591"/>
  <c r="AJ52" i="591"/>
  <c r="AK52" i="591"/>
  <c r="AM52" i="591"/>
  <c r="AP52" i="591"/>
  <c r="AQ52" i="591"/>
  <c r="AR52" i="591"/>
  <c r="AT52" i="591"/>
  <c r="AW52" i="591"/>
  <c r="AX52" i="591"/>
  <c r="AY52" i="591"/>
  <c r="G53" i="591"/>
  <c r="U53" i="591"/>
  <c r="V53" i="591"/>
  <c r="W53" i="591"/>
  <c r="Y53" i="591"/>
  <c r="AB53" i="591"/>
  <c r="AC53" i="591"/>
  <c r="AD53" i="591"/>
  <c r="AF53" i="591"/>
  <c r="AI53" i="591"/>
  <c r="AJ53" i="591"/>
  <c r="AK53" i="591"/>
  <c r="AM53" i="591"/>
  <c r="AP53" i="591"/>
  <c r="AQ53" i="591"/>
  <c r="AR53" i="591"/>
  <c r="AT53" i="591"/>
  <c r="AW53" i="591"/>
  <c r="AX53" i="591"/>
  <c r="AY53" i="591"/>
  <c r="F55" i="591"/>
  <c r="U55" i="591"/>
  <c r="W55" i="591"/>
  <c r="X55" i="591"/>
  <c r="Z55" i="591"/>
  <c r="AA55" i="591"/>
  <c r="AB55" i="591"/>
  <c r="AD55" i="591"/>
  <c r="AE55" i="591"/>
  <c r="AG55" i="591"/>
  <c r="AH55" i="591"/>
  <c r="AI55" i="591"/>
  <c r="AK55" i="591"/>
  <c r="AL55" i="591"/>
  <c r="AN55" i="591"/>
  <c r="AO55" i="591"/>
  <c r="AP55" i="591"/>
  <c r="AR55" i="591"/>
  <c r="AS55" i="591"/>
  <c r="AU55" i="591"/>
  <c r="AV55" i="591"/>
  <c r="AW55" i="591"/>
  <c r="AX55" i="591"/>
  <c r="AY55" i="591"/>
  <c r="G56" i="591"/>
  <c r="U56" i="591"/>
  <c r="W56" i="591"/>
  <c r="X56" i="591"/>
  <c r="Z56" i="591"/>
  <c r="AA56" i="591"/>
  <c r="AB56" i="591"/>
  <c r="AD56" i="591"/>
  <c r="AE56" i="591"/>
  <c r="AG56" i="591"/>
  <c r="AH56" i="591"/>
  <c r="AI56" i="591"/>
  <c r="AK56" i="591"/>
  <c r="AL56" i="591"/>
  <c r="AN56" i="591"/>
  <c r="AO56" i="591"/>
  <c r="AP56" i="591"/>
  <c r="AR56" i="591"/>
  <c r="AS56" i="591"/>
  <c r="AU56" i="591"/>
  <c r="AV56" i="591"/>
  <c r="AW56" i="591"/>
  <c r="AX56" i="591"/>
  <c r="AY56" i="591"/>
  <c r="F58" i="591"/>
  <c r="V58" i="591"/>
  <c r="X58" i="591"/>
  <c r="Y58" i="591"/>
  <c r="AC58" i="591"/>
  <c r="AE58" i="591"/>
  <c r="AF58" i="591"/>
  <c r="AJ58" i="591"/>
  <c r="AL58" i="591"/>
  <c r="AM58" i="591"/>
  <c r="AQ58" i="591"/>
  <c r="AS58" i="591"/>
  <c r="AT58" i="591"/>
  <c r="AW58" i="591"/>
  <c r="AX58" i="591"/>
  <c r="AY58" i="591"/>
  <c r="G59" i="591"/>
  <c r="V59" i="591"/>
  <c r="X59" i="591"/>
  <c r="Y59" i="591"/>
  <c r="AC59" i="591"/>
  <c r="AE59" i="591"/>
  <c r="AF59" i="591"/>
  <c r="AJ59" i="591"/>
  <c r="AL59" i="591"/>
  <c r="AM59" i="591"/>
  <c r="AQ59" i="591"/>
  <c r="AS59" i="591"/>
  <c r="AT59" i="591"/>
  <c r="AW59" i="591"/>
  <c r="AX59" i="591"/>
  <c r="AY59" i="591"/>
  <c r="F61" i="591"/>
  <c r="X61" i="591"/>
  <c r="Y61" i="591"/>
  <c r="Z61" i="591"/>
  <c r="AE61" i="591"/>
  <c r="AF61" i="591"/>
  <c r="AG61" i="591"/>
  <c r="AL61" i="591"/>
  <c r="AM61" i="591"/>
  <c r="AN61" i="591"/>
  <c r="AS61" i="591"/>
  <c r="AT61" i="591"/>
  <c r="AU61" i="591"/>
  <c r="AW61" i="591"/>
  <c r="AX61" i="591"/>
  <c r="AY61" i="591"/>
  <c r="G62" i="591"/>
  <c r="X62" i="591"/>
  <c r="Y62" i="591"/>
  <c r="Z62" i="591"/>
  <c r="AE62" i="591"/>
  <c r="AF62" i="591"/>
  <c r="AG62" i="591"/>
  <c r="AL62" i="591"/>
  <c r="AM62" i="591"/>
  <c r="AN62" i="591"/>
  <c r="AS62" i="591"/>
  <c r="AT62" i="591"/>
  <c r="AU62" i="591"/>
  <c r="AW62" i="591"/>
  <c r="AX62" i="591"/>
  <c r="AY62" i="591"/>
  <c r="F64" i="591"/>
  <c r="Y64" i="591"/>
  <c r="Z64" i="591"/>
  <c r="AA64" i="591"/>
  <c r="AF64" i="591"/>
  <c r="AG64" i="591"/>
  <c r="AH64" i="591"/>
  <c r="AM64" i="591"/>
  <c r="AN64" i="591"/>
  <c r="AO64" i="591"/>
  <c r="AT64" i="591"/>
  <c r="AU64" i="591"/>
  <c r="AV64" i="591"/>
  <c r="AW64" i="591"/>
  <c r="AX64" i="591"/>
  <c r="AY64" i="591"/>
  <c r="G65" i="591"/>
  <c r="Y65" i="591"/>
  <c r="Z65" i="591"/>
  <c r="AA65" i="591"/>
  <c r="AF65" i="591"/>
  <c r="AG65" i="591"/>
  <c r="AH65" i="591"/>
  <c r="AM65" i="591"/>
  <c r="AN65" i="591"/>
  <c r="AO65" i="591"/>
  <c r="AT65" i="591"/>
  <c r="AU65" i="591"/>
  <c r="AV65" i="591"/>
  <c r="AW65" i="591"/>
  <c r="AX65" i="591"/>
  <c r="AY65" i="591"/>
  <c r="F67" i="591"/>
  <c r="V67" i="591"/>
  <c r="X67" i="591"/>
  <c r="Y67" i="591"/>
  <c r="AA67" i="591"/>
  <c r="AC67" i="591"/>
  <c r="AE67" i="591"/>
  <c r="AF67" i="591"/>
  <c r="AH67" i="591"/>
  <c r="AJ67" i="591"/>
  <c r="AL67" i="591"/>
  <c r="AM67" i="591"/>
  <c r="AO67" i="591"/>
  <c r="AQ67" i="591"/>
  <c r="AS67" i="591"/>
  <c r="AT67" i="591"/>
  <c r="AV67" i="591"/>
  <c r="AW67" i="591"/>
  <c r="AX67" i="591"/>
  <c r="AY67" i="591"/>
  <c r="G68" i="591"/>
  <c r="V68" i="591"/>
  <c r="X68" i="591"/>
  <c r="Y68" i="591"/>
  <c r="AA68" i="591"/>
  <c r="AC68" i="591"/>
  <c r="AE68" i="591"/>
  <c r="AF68" i="591"/>
  <c r="AH68" i="591"/>
  <c r="AJ68" i="591"/>
  <c r="AL68" i="591"/>
  <c r="AM68" i="591"/>
  <c r="AO68" i="591"/>
  <c r="AQ68" i="591"/>
  <c r="AS68" i="591"/>
  <c r="AT68" i="591"/>
  <c r="AV68" i="591"/>
  <c r="AW68" i="591"/>
  <c r="AX68" i="591"/>
  <c r="AY68" i="591"/>
  <c r="D6" i="590"/>
  <c r="L6" i="590"/>
  <c r="R6" i="590"/>
  <c r="X6" i="590" s="1"/>
  <c r="Z6" i="590" s="1"/>
  <c r="T6" i="590"/>
  <c r="D7" i="590"/>
  <c r="L7" i="590"/>
  <c r="N7" i="590"/>
  <c r="P7" i="590"/>
  <c r="R7" i="590"/>
  <c r="T7" i="590"/>
  <c r="X7" i="590"/>
  <c r="D8" i="590"/>
  <c r="L8" i="590"/>
  <c r="N8" i="590"/>
  <c r="P8" i="590"/>
  <c r="R8" i="590"/>
  <c r="X8" i="590" s="1"/>
  <c r="Z8" i="590" s="1"/>
  <c r="T8" i="590"/>
  <c r="D9" i="590"/>
  <c r="L9" i="590"/>
  <c r="N9" i="590"/>
  <c r="P9" i="590"/>
  <c r="R9" i="590"/>
  <c r="X9" i="590" s="1"/>
  <c r="T9" i="590"/>
  <c r="D10" i="590"/>
  <c r="L10" i="590"/>
  <c r="N10" i="590"/>
  <c r="P10" i="590"/>
  <c r="R10" i="590"/>
  <c r="X10" i="590" s="1"/>
  <c r="Z10" i="590" s="1"/>
  <c r="T10" i="590"/>
  <c r="D11" i="590"/>
  <c r="L11" i="590"/>
  <c r="N11" i="590"/>
  <c r="P11" i="590"/>
  <c r="R11" i="590"/>
  <c r="X11" i="590" s="1"/>
  <c r="Z11" i="590" s="1"/>
  <c r="T11" i="590"/>
  <c r="D12" i="590"/>
  <c r="L12" i="590"/>
  <c r="N12" i="590"/>
  <c r="P12" i="590"/>
  <c r="R12" i="590"/>
  <c r="T12" i="590"/>
  <c r="X12" i="590"/>
  <c r="Z12" i="590" s="1"/>
  <c r="D13" i="590"/>
  <c r="L13" i="590"/>
  <c r="N13" i="590"/>
  <c r="P13" i="590"/>
  <c r="R13" i="590"/>
  <c r="X13" i="590" s="1"/>
  <c r="T13" i="590"/>
  <c r="D14" i="590"/>
  <c r="L14" i="590"/>
  <c r="N14" i="590"/>
  <c r="P14" i="590"/>
  <c r="R14" i="590"/>
  <c r="X14" i="590" s="1"/>
  <c r="T14" i="590"/>
  <c r="D15" i="590"/>
  <c r="L15" i="590"/>
  <c r="N15" i="590"/>
  <c r="P15" i="590"/>
  <c r="R15" i="590"/>
  <c r="X15" i="590" s="1"/>
  <c r="T15" i="590"/>
  <c r="D16" i="590"/>
  <c r="L16" i="590"/>
  <c r="N16" i="590"/>
  <c r="P16" i="590"/>
  <c r="R16" i="590"/>
  <c r="T16" i="590"/>
  <c r="X16" i="590"/>
  <c r="Z16" i="590" s="1"/>
  <c r="D17" i="590"/>
  <c r="L17" i="590"/>
  <c r="N17" i="590"/>
  <c r="P17" i="590"/>
  <c r="R17" i="590"/>
  <c r="X17" i="590" s="1"/>
  <c r="Z17" i="590" s="1"/>
  <c r="T17" i="590"/>
  <c r="D18" i="590"/>
  <c r="L18" i="590"/>
  <c r="N18" i="590"/>
  <c r="P18" i="590"/>
  <c r="R18" i="590"/>
  <c r="X18" i="590" s="1"/>
  <c r="T18" i="590"/>
  <c r="D19" i="590"/>
  <c r="L19" i="590"/>
  <c r="N19" i="590"/>
  <c r="P19" i="590"/>
  <c r="R19" i="590"/>
  <c r="T19" i="590"/>
  <c r="X19" i="590"/>
  <c r="D20" i="590"/>
  <c r="L20" i="590"/>
  <c r="N20" i="590"/>
  <c r="P20" i="590"/>
  <c r="R20" i="590"/>
  <c r="X20" i="590" s="1"/>
  <c r="Z20" i="590" s="1"/>
  <c r="T20" i="590"/>
  <c r="D21" i="590"/>
  <c r="L21" i="590"/>
  <c r="N21" i="590"/>
  <c r="P21" i="590"/>
  <c r="R21" i="590"/>
  <c r="X21" i="590" s="1"/>
  <c r="Z21" i="590" s="1"/>
  <c r="T21" i="590"/>
  <c r="D22" i="590"/>
  <c r="L22" i="590"/>
  <c r="N22" i="590"/>
  <c r="P22" i="590"/>
  <c r="R22" i="590"/>
  <c r="X22" i="590" s="1"/>
  <c r="Z22" i="590" s="1"/>
  <c r="T22" i="590"/>
  <c r="D23" i="590"/>
  <c r="D24" i="590"/>
  <c r="D25" i="590"/>
  <c r="D26" i="590"/>
  <c r="D27" i="590"/>
  <c r="D28" i="590"/>
  <c r="D29" i="590"/>
  <c r="D30" i="590"/>
  <c r="D31" i="590"/>
  <c r="D32" i="590"/>
  <c r="D33" i="590"/>
  <c r="D34" i="590"/>
  <c r="D35" i="590"/>
  <c r="D36" i="590"/>
  <c r="D37" i="590"/>
  <c r="D38" i="590"/>
  <c r="L39" i="590"/>
  <c r="N39" i="590"/>
  <c r="P39" i="590"/>
  <c r="R39" i="590"/>
  <c r="X39" i="590" s="1"/>
  <c r="T39" i="590"/>
  <c r="L40" i="590"/>
  <c r="N40" i="590"/>
  <c r="P40" i="590"/>
  <c r="R40" i="590"/>
  <c r="X40" i="590" s="1"/>
  <c r="Z40" i="590" s="1"/>
  <c r="T40" i="590"/>
  <c r="D41" i="590"/>
  <c r="R41" i="590"/>
  <c r="T41" i="590"/>
  <c r="L42" i="590"/>
  <c r="L44" i="590" s="1"/>
  <c r="N42" i="590"/>
  <c r="P42" i="590"/>
  <c r="R42" i="590"/>
  <c r="X42" i="590" s="1"/>
  <c r="Z42" i="590" s="1"/>
  <c r="T42" i="590"/>
  <c r="L43" i="590"/>
  <c r="N43" i="590"/>
  <c r="P43" i="590"/>
  <c r="R43" i="590"/>
  <c r="X43" i="590" s="1"/>
  <c r="T43" i="590"/>
  <c r="D44" i="590"/>
  <c r="R44" i="590"/>
  <c r="T44" i="590"/>
  <c r="L45" i="590"/>
  <c r="N45" i="590"/>
  <c r="P45" i="590"/>
  <c r="R45" i="590"/>
  <c r="X45" i="590" s="1"/>
  <c r="T45" i="590"/>
  <c r="L46" i="590"/>
  <c r="N46" i="590"/>
  <c r="P46" i="590"/>
  <c r="R46" i="590"/>
  <c r="X46" i="590" s="1"/>
  <c r="T46" i="590"/>
  <c r="D47" i="590"/>
  <c r="R47" i="590"/>
  <c r="T47" i="590"/>
  <c r="AD3" i="589"/>
  <c r="Z20" i="589" s="1"/>
  <c r="Z21" i="589" s="1"/>
  <c r="AZ17" i="589"/>
  <c r="AW19" i="589"/>
  <c r="AW20" i="589" s="1"/>
  <c r="AW21" i="589" s="1"/>
  <c r="AX19" i="589"/>
  <c r="AX20" i="589" s="1"/>
  <c r="AX21" i="589" s="1"/>
  <c r="AY19" i="589"/>
  <c r="AY20" i="589" s="1"/>
  <c r="AY21" i="589" s="1"/>
  <c r="AB20" i="589"/>
  <c r="AB21" i="589" s="1"/>
  <c r="AQ20" i="589"/>
  <c r="AQ21" i="589" s="1"/>
  <c r="F23" i="589"/>
  <c r="AP176" i="589" s="1"/>
  <c r="U23" i="589"/>
  <c r="V23" i="589"/>
  <c r="W23" i="589"/>
  <c r="X23" i="589"/>
  <c r="Y23" i="589"/>
  <c r="Z23" i="589"/>
  <c r="AA23" i="589"/>
  <c r="AB23" i="589"/>
  <c r="AC23" i="589"/>
  <c r="AD23" i="589"/>
  <c r="AE23" i="589"/>
  <c r="AF23" i="589"/>
  <c r="AG23" i="589"/>
  <c r="AH23" i="589"/>
  <c r="AI23" i="589"/>
  <c r="AJ23" i="589"/>
  <c r="AK23" i="589"/>
  <c r="AL23" i="589"/>
  <c r="AM23" i="589"/>
  <c r="AN23" i="589"/>
  <c r="AO23" i="589"/>
  <c r="AP23" i="589"/>
  <c r="AQ23" i="589"/>
  <c r="AR23" i="589"/>
  <c r="AS23" i="589"/>
  <c r="AT23" i="589"/>
  <c r="AU23" i="589"/>
  <c r="AV23" i="589"/>
  <c r="AW23" i="589"/>
  <c r="AX23" i="589"/>
  <c r="AY23" i="589"/>
  <c r="G24" i="589"/>
  <c r="U24" i="589"/>
  <c r="V24" i="589"/>
  <c r="W24" i="589"/>
  <c r="X24" i="589"/>
  <c r="Y24" i="589"/>
  <c r="Z24" i="589"/>
  <c r="AA24" i="589"/>
  <c r="AB24" i="589"/>
  <c r="AC24" i="589"/>
  <c r="AD24" i="589"/>
  <c r="AE24" i="589"/>
  <c r="AF24" i="589"/>
  <c r="AG24" i="589"/>
  <c r="AH24" i="589"/>
  <c r="AI24" i="589"/>
  <c r="AJ24" i="589"/>
  <c r="AK24" i="589"/>
  <c r="AL24" i="589"/>
  <c r="AM24" i="589"/>
  <c r="AN24" i="589"/>
  <c r="AO24" i="589"/>
  <c r="AP24" i="589"/>
  <c r="AQ24" i="589"/>
  <c r="AR24" i="589"/>
  <c r="AS24" i="589"/>
  <c r="AT24" i="589"/>
  <c r="AU24" i="589"/>
  <c r="AV24" i="589"/>
  <c r="AW24" i="589"/>
  <c r="AX24" i="589"/>
  <c r="AY24" i="589"/>
  <c r="B26" i="589"/>
  <c r="B29" i="589" s="1"/>
  <c r="B32" i="589" s="1"/>
  <c r="B35" i="589" s="1"/>
  <c r="B38" i="589" s="1"/>
  <c r="B41" i="589" s="1"/>
  <c r="B44" i="589" s="1"/>
  <c r="B47" i="589" s="1"/>
  <c r="B50" i="589" s="1"/>
  <c r="B53" i="589" s="1"/>
  <c r="B56" i="589" s="1"/>
  <c r="B59" i="589" s="1"/>
  <c r="B62" i="589" s="1"/>
  <c r="B65" i="589" s="1"/>
  <c r="B68" i="589" s="1"/>
  <c r="B71" i="589" s="1"/>
  <c r="B74" i="589" s="1"/>
  <c r="B77" i="589" s="1"/>
  <c r="B80" i="589" s="1"/>
  <c r="B83" i="589" s="1"/>
  <c r="B86" i="589" s="1"/>
  <c r="B89" i="589" s="1"/>
  <c r="B92" i="589" s="1"/>
  <c r="B95" i="589" s="1"/>
  <c r="B98" i="589" s="1"/>
  <c r="B101" i="589" s="1"/>
  <c r="B104" i="589" s="1"/>
  <c r="B107" i="589" s="1"/>
  <c r="B110" i="589" s="1"/>
  <c r="B113" i="589" s="1"/>
  <c r="B116" i="589" s="1"/>
  <c r="B119" i="589" s="1"/>
  <c r="B122" i="589" s="1"/>
  <c r="B125" i="589" s="1"/>
  <c r="B128" i="589" s="1"/>
  <c r="B131" i="589" s="1"/>
  <c r="B134" i="589" s="1"/>
  <c r="B137" i="589" s="1"/>
  <c r="B140" i="589" s="1"/>
  <c r="B143" i="589" s="1"/>
  <c r="B146" i="589" s="1"/>
  <c r="B149" i="589" s="1"/>
  <c r="B152" i="589" s="1"/>
  <c r="B155" i="589" s="1"/>
  <c r="B158" i="589" s="1"/>
  <c r="B161" i="589" s="1"/>
  <c r="B164" i="589" s="1"/>
  <c r="B167" i="589" s="1"/>
  <c r="B170" i="589" s="1"/>
  <c r="F26" i="589"/>
  <c r="U26" i="589"/>
  <c r="V26" i="589"/>
  <c r="W26" i="589"/>
  <c r="X26" i="589"/>
  <c r="Y26" i="589"/>
  <c r="Z26" i="589"/>
  <c r="AA26" i="589"/>
  <c r="AB26" i="589"/>
  <c r="AC26" i="589"/>
  <c r="AD26" i="589"/>
  <c r="AE26" i="589"/>
  <c r="AF26" i="589"/>
  <c r="AG26" i="589"/>
  <c r="AH26" i="589"/>
  <c r="AI26" i="589"/>
  <c r="AJ26" i="589"/>
  <c r="AK26" i="589"/>
  <c r="AL26" i="589"/>
  <c r="AM26" i="589"/>
  <c r="AN26" i="589"/>
  <c r="AO26" i="589"/>
  <c r="AP26" i="589"/>
  <c r="AQ26" i="589"/>
  <c r="AR26" i="589"/>
  <c r="AS26" i="589"/>
  <c r="AT26" i="589"/>
  <c r="AU26" i="589"/>
  <c r="AV26" i="589"/>
  <c r="AW26" i="589"/>
  <c r="AX26" i="589"/>
  <c r="AY26" i="589"/>
  <c r="G27" i="589"/>
  <c r="U27" i="589"/>
  <c r="V27" i="589"/>
  <c r="W27" i="589"/>
  <c r="X27" i="589"/>
  <c r="Y27" i="589"/>
  <c r="Z27" i="589"/>
  <c r="AA27" i="589"/>
  <c r="AB27" i="589"/>
  <c r="AC27" i="589"/>
  <c r="AD27" i="589"/>
  <c r="AE27" i="589"/>
  <c r="AF27" i="589"/>
  <c r="AG27" i="589"/>
  <c r="AH27" i="589"/>
  <c r="AI27" i="589"/>
  <c r="AJ27" i="589"/>
  <c r="AK27" i="589"/>
  <c r="AL27" i="589"/>
  <c r="AM27" i="589"/>
  <c r="AN27" i="589"/>
  <c r="AO27" i="589"/>
  <c r="AP27" i="589"/>
  <c r="AQ27" i="589"/>
  <c r="AR27" i="589"/>
  <c r="AS27" i="589"/>
  <c r="AT27" i="589"/>
  <c r="AU27" i="589"/>
  <c r="AV27" i="589"/>
  <c r="AW27" i="589"/>
  <c r="AX27" i="589"/>
  <c r="AY27" i="589"/>
  <c r="F29" i="589"/>
  <c r="U29" i="589"/>
  <c r="V29" i="589"/>
  <c r="W29" i="589"/>
  <c r="X29" i="589"/>
  <c r="Y29" i="589"/>
  <c r="Z29" i="589"/>
  <c r="AA29" i="589"/>
  <c r="AB29" i="589"/>
  <c r="AC29" i="589"/>
  <c r="AD29" i="589"/>
  <c r="AE29" i="589"/>
  <c r="AF29" i="589"/>
  <c r="AG29" i="589"/>
  <c r="AH29" i="589"/>
  <c r="AI29" i="589"/>
  <c r="AJ29" i="589"/>
  <c r="AK29" i="589"/>
  <c r="AL29" i="589"/>
  <c r="AM29" i="589"/>
  <c r="AN29" i="589"/>
  <c r="AO29" i="589"/>
  <c r="AP29" i="589"/>
  <c r="AQ29" i="589"/>
  <c r="AR29" i="589"/>
  <c r="AS29" i="589"/>
  <c r="AT29" i="589"/>
  <c r="AU29" i="589"/>
  <c r="AV29" i="589"/>
  <c r="AW29" i="589"/>
  <c r="AX29" i="589"/>
  <c r="AY29" i="589"/>
  <c r="G30" i="589"/>
  <c r="U30" i="589"/>
  <c r="V30" i="589"/>
  <c r="W30" i="589"/>
  <c r="X30" i="589"/>
  <c r="Y30" i="589"/>
  <c r="Z30" i="589"/>
  <c r="AA30" i="589"/>
  <c r="AB30" i="589"/>
  <c r="AC30" i="589"/>
  <c r="AD30" i="589"/>
  <c r="AE30" i="589"/>
  <c r="AF30" i="589"/>
  <c r="AG30" i="589"/>
  <c r="AH30" i="589"/>
  <c r="AI30" i="589"/>
  <c r="AJ30" i="589"/>
  <c r="AK30" i="589"/>
  <c r="AL30" i="589"/>
  <c r="AM30" i="589"/>
  <c r="AN30" i="589"/>
  <c r="AO30" i="589"/>
  <c r="AP30" i="589"/>
  <c r="AQ30" i="589"/>
  <c r="AR30" i="589"/>
  <c r="AS30" i="589"/>
  <c r="AT30" i="589"/>
  <c r="AU30" i="589"/>
  <c r="AV30" i="589"/>
  <c r="AW30" i="589"/>
  <c r="AX30" i="589"/>
  <c r="AY30" i="589"/>
  <c r="F32" i="589"/>
  <c r="U32" i="589"/>
  <c r="V32" i="589"/>
  <c r="W32" i="589"/>
  <c r="X32" i="589"/>
  <c r="Y32" i="589"/>
  <c r="Z32" i="589"/>
  <c r="AA32" i="589"/>
  <c r="AB32" i="589"/>
  <c r="AC32" i="589"/>
  <c r="AD32" i="589"/>
  <c r="AE32" i="589"/>
  <c r="AF32" i="589"/>
  <c r="AG32" i="589"/>
  <c r="AH32" i="589"/>
  <c r="AI32" i="589"/>
  <c r="AJ32" i="589"/>
  <c r="AK32" i="589"/>
  <c r="AL32" i="589"/>
  <c r="AM32" i="589"/>
  <c r="AN32" i="589"/>
  <c r="AO32" i="589"/>
  <c r="AP32" i="589"/>
  <c r="AQ32" i="589"/>
  <c r="AR32" i="589"/>
  <c r="AS32" i="589"/>
  <c r="AT32" i="589"/>
  <c r="AU32" i="589"/>
  <c r="AV32" i="589"/>
  <c r="AW32" i="589"/>
  <c r="AX32" i="589"/>
  <c r="AY32" i="589"/>
  <c r="G33" i="589"/>
  <c r="U33" i="589"/>
  <c r="V33" i="589"/>
  <c r="W33" i="589"/>
  <c r="X33" i="589"/>
  <c r="Y33" i="589"/>
  <c r="Z33" i="589"/>
  <c r="AA33" i="589"/>
  <c r="AB33" i="589"/>
  <c r="AC33" i="589"/>
  <c r="AD33" i="589"/>
  <c r="AE33" i="589"/>
  <c r="AF33" i="589"/>
  <c r="AG33" i="589"/>
  <c r="AH33" i="589"/>
  <c r="AI33" i="589"/>
  <c r="AJ33" i="589"/>
  <c r="AK33" i="589"/>
  <c r="AL33" i="589"/>
  <c r="AM33" i="589"/>
  <c r="AN33" i="589"/>
  <c r="AO33" i="589"/>
  <c r="AP33" i="589"/>
  <c r="AQ33" i="589"/>
  <c r="AR33" i="589"/>
  <c r="AS33" i="589"/>
  <c r="AT33" i="589"/>
  <c r="AU33" i="589"/>
  <c r="AV33" i="589"/>
  <c r="AW33" i="589"/>
  <c r="AX33" i="589"/>
  <c r="AY33" i="589"/>
  <c r="F35" i="589"/>
  <c r="U35" i="589"/>
  <c r="V35" i="589"/>
  <c r="W35" i="589"/>
  <c r="X35" i="589"/>
  <c r="Y35" i="589"/>
  <c r="Z35" i="589"/>
  <c r="AA35" i="589"/>
  <c r="AB35" i="589"/>
  <c r="AC35" i="589"/>
  <c r="AD35" i="589"/>
  <c r="AE35" i="589"/>
  <c r="AF35" i="589"/>
  <c r="AG35" i="589"/>
  <c r="AH35" i="589"/>
  <c r="AI35" i="589"/>
  <c r="AJ35" i="589"/>
  <c r="AK35" i="589"/>
  <c r="AL35" i="589"/>
  <c r="AM35" i="589"/>
  <c r="AN35" i="589"/>
  <c r="AO35" i="589"/>
  <c r="AP35" i="589"/>
  <c r="AQ35" i="589"/>
  <c r="AR35" i="589"/>
  <c r="AS35" i="589"/>
  <c r="AT35" i="589"/>
  <c r="AU35" i="589"/>
  <c r="AV35" i="589"/>
  <c r="AW35" i="589"/>
  <c r="AX35" i="589"/>
  <c r="AY35" i="589"/>
  <c r="G36" i="589"/>
  <c r="U36" i="589"/>
  <c r="V36" i="589"/>
  <c r="W36" i="589"/>
  <c r="X36" i="589"/>
  <c r="Y36" i="589"/>
  <c r="Z36" i="589"/>
  <c r="AA36" i="589"/>
  <c r="AB36" i="589"/>
  <c r="AC36" i="589"/>
  <c r="AD36" i="589"/>
  <c r="AE36" i="589"/>
  <c r="AF36" i="589"/>
  <c r="AG36" i="589"/>
  <c r="AH36" i="589"/>
  <c r="AI36" i="589"/>
  <c r="AJ36" i="589"/>
  <c r="AK36" i="589"/>
  <c r="AL36" i="589"/>
  <c r="AM36" i="589"/>
  <c r="AN36" i="589"/>
  <c r="AO36" i="589"/>
  <c r="AP36" i="589"/>
  <c r="AQ36" i="589"/>
  <c r="AR36" i="589"/>
  <c r="AS36" i="589"/>
  <c r="AT36" i="589"/>
  <c r="AU36" i="589"/>
  <c r="AV36" i="589"/>
  <c r="AW36" i="589"/>
  <c r="AX36" i="589"/>
  <c r="AY36" i="589"/>
  <c r="F38" i="589"/>
  <c r="U38" i="589"/>
  <c r="V38" i="589"/>
  <c r="W38" i="589"/>
  <c r="X38" i="589"/>
  <c r="Y38" i="589"/>
  <c r="Z38" i="589"/>
  <c r="AA38" i="589"/>
  <c r="AB38" i="589"/>
  <c r="AC38" i="589"/>
  <c r="AD38" i="589"/>
  <c r="AE38" i="589"/>
  <c r="AF38" i="589"/>
  <c r="AG38" i="589"/>
  <c r="AH38" i="589"/>
  <c r="AI38" i="589"/>
  <c r="AJ38" i="589"/>
  <c r="AK38" i="589"/>
  <c r="AL38" i="589"/>
  <c r="AM38" i="589"/>
  <c r="AN38" i="589"/>
  <c r="AO38" i="589"/>
  <c r="AP38" i="589"/>
  <c r="AQ38" i="589"/>
  <c r="AR38" i="589"/>
  <c r="AS38" i="589"/>
  <c r="AT38" i="589"/>
  <c r="AU38" i="589"/>
  <c r="AV38" i="589"/>
  <c r="AW38" i="589"/>
  <c r="AX38" i="589"/>
  <c r="AY38" i="589"/>
  <c r="G39" i="589"/>
  <c r="U39" i="589"/>
  <c r="V39" i="589"/>
  <c r="W39" i="589"/>
  <c r="X39" i="589"/>
  <c r="Y39" i="589"/>
  <c r="Z39" i="589"/>
  <c r="AA39" i="589"/>
  <c r="AB39" i="589"/>
  <c r="AC39" i="589"/>
  <c r="AD39" i="589"/>
  <c r="AE39" i="589"/>
  <c r="AF39" i="589"/>
  <c r="AG39" i="589"/>
  <c r="AH39" i="589"/>
  <c r="AI39" i="589"/>
  <c r="AJ39" i="589"/>
  <c r="AK39" i="589"/>
  <c r="AL39" i="589"/>
  <c r="AM39" i="589"/>
  <c r="AN39" i="589"/>
  <c r="AO39" i="589"/>
  <c r="AP39" i="589"/>
  <c r="AQ39" i="589"/>
  <c r="AR39" i="589"/>
  <c r="AS39" i="589"/>
  <c r="AT39" i="589"/>
  <c r="AU39" i="589"/>
  <c r="AV39" i="589"/>
  <c r="AW39" i="589"/>
  <c r="AX39" i="589"/>
  <c r="AY39" i="589"/>
  <c r="F41" i="589"/>
  <c r="U41" i="589"/>
  <c r="V41" i="589"/>
  <c r="W41" i="589"/>
  <c r="X41" i="589"/>
  <c r="Y41" i="589"/>
  <c r="Z41" i="589"/>
  <c r="AA41" i="589"/>
  <c r="AB41" i="589"/>
  <c r="AC41" i="589"/>
  <c r="AD41" i="589"/>
  <c r="AE41" i="589"/>
  <c r="AF41" i="589"/>
  <c r="AG41" i="589"/>
  <c r="AH41" i="589"/>
  <c r="AI41" i="589"/>
  <c r="AJ41" i="589"/>
  <c r="AK41" i="589"/>
  <c r="AL41" i="589"/>
  <c r="AM41" i="589"/>
  <c r="AN41" i="589"/>
  <c r="AO41" i="589"/>
  <c r="AP41" i="589"/>
  <c r="AQ41" i="589"/>
  <c r="AR41" i="589"/>
  <c r="AS41" i="589"/>
  <c r="AT41" i="589"/>
  <c r="AU41" i="589"/>
  <c r="AV41" i="589"/>
  <c r="AW41" i="589"/>
  <c r="AX41" i="589"/>
  <c r="AY41" i="589"/>
  <c r="G42" i="589"/>
  <c r="U42" i="589"/>
  <c r="V42" i="589"/>
  <c r="W42" i="589"/>
  <c r="X42" i="589"/>
  <c r="Y42" i="589"/>
  <c r="Z42" i="589"/>
  <c r="AA42" i="589"/>
  <c r="AB42" i="589"/>
  <c r="AC42" i="589"/>
  <c r="AD42" i="589"/>
  <c r="AE42" i="589"/>
  <c r="AF42" i="589"/>
  <c r="AG42" i="589"/>
  <c r="AH42" i="589"/>
  <c r="AI42" i="589"/>
  <c r="AJ42" i="589"/>
  <c r="AK42" i="589"/>
  <c r="AL42" i="589"/>
  <c r="AM42" i="589"/>
  <c r="AN42" i="589"/>
  <c r="AO42" i="589"/>
  <c r="AP42" i="589"/>
  <c r="AQ42" i="589"/>
  <c r="AR42" i="589"/>
  <c r="AS42" i="589"/>
  <c r="AT42" i="589"/>
  <c r="AU42" i="589"/>
  <c r="AV42" i="589"/>
  <c r="AW42" i="589"/>
  <c r="AX42" i="589"/>
  <c r="AY42" i="589"/>
  <c r="F44" i="589"/>
  <c r="U44" i="589"/>
  <c r="V44" i="589"/>
  <c r="W44" i="589"/>
  <c r="X44" i="589"/>
  <c r="Y44" i="589"/>
  <c r="Z44" i="589"/>
  <c r="AA44" i="589"/>
  <c r="AB44" i="589"/>
  <c r="AC44" i="589"/>
  <c r="AD44" i="589"/>
  <c r="AE44" i="589"/>
  <c r="AF44" i="589"/>
  <c r="AG44" i="589"/>
  <c r="AH44" i="589"/>
  <c r="AI44" i="589"/>
  <c r="AJ44" i="589"/>
  <c r="AK44" i="589"/>
  <c r="AL44" i="589"/>
  <c r="AM44" i="589"/>
  <c r="AN44" i="589"/>
  <c r="AO44" i="589"/>
  <c r="AP44" i="589"/>
  <c r="AQ44" i="589"/>
  <c r="AR44" i="589"/>
  <c r="AS44" i="589"/>
  <c r="AT44" i="589"/>
  <c r="AU44" i="589"/>
  <c r="AV44" i="589"/>
  <c r="AW44" i="589"/>
  <c r="AX44" i="589"/>
  <c r="AY44" i="589"/>
  <c r="G45" i="589"/>
  <c r="U45" i="589"/>
  <c r="V45" i="589"/>
  <c r="W45" i="589"/>
  <c r="X45" i="589"/>
  <c r="Y45" i="589"/>
  <c r="Z45" i="589"/>
  <c r="AA45" i="589"/>
  <c r="AB45" i="589"/>
  <c r="AC45" i="589"/>
  <c r="AD45" i="589"/>
  <c r="AE45" i="589"/>
  <c r="AF45" i="589"/>
  <c r="AG45" i="589"/>
  <c r="AH45" i="589"/>
  <c r="AI45" i="589"/>
  <c r="AJ45" i="589"/>
  <c r="AK45" i="589"/>
  <c r="AL45" i="589"/>
  <c r="AM45" i="589"/>
  <c r="AN45" i="589"/>
  <c r="AO45" i="589"/>
  <c r="AP45" i="589"/>
  <c r="AQ45" i="589"/>
  <c r="AR45" i="589"/>
  <c r="AS45" i="589"/>
  <c r="AT45" i="589"/>
  <c r="AU45" i="589"/>
  <c r="AV45" i="589"/>
  <c r="AW45" i="589"/>
  <c r="AX45" i="589"/>
  <c r="AY45" i="589"/>
  <c r="F47" i="589"/>
  <c r="U47" i="589"/>
  <c r="V47" i="589"/>
  <c r="W47" i="589"/>
  <c r="X47" i="589"/>
  <c r="Y47" i="589"/>
  <c r="Z47" i="589"/>
  <c r="AA47" i="589"/>
  <c r="AB47" i="589"/>
  <c r="AC47" i="589"/>
  <c r="AD47" i="589"/>
  <c r="AE47" i="589"/>
  <c r="AF47" i="589"/>
  <c r="AG47" i="589"/>
  <c r="AH47" i="589"/>
  <c r="AI47" i="589"/>
  <c r="AJ47" i="589"/>
  <c r="AK47" i="589"/>
  <c r="AL47" i="589"/>
  <c r="AM47" i="589"/>
  <c r="AN47" i="589"/>
  <c r="AO47" i="589"/>
  <c r="AP47" i="589"/>
  <c r="AQ47" i="589"/>
  <c r="AR47" i="589"/>
  <c r="AS47" i="589"/>
  <c r="AT47" i="589"/>
  <c r="AU47" i="589"/>
  <c r="AV47" i="589"/>
  <c r="AW47" i="589"/>
  <c r="AX47" i="589"/>
  <c r="AY47" i="589"/>
  <c r="G48" i="589"/>
  <c r="U48" i="589"/>
  <c r="V48" i="589"/>
  <c r="W48" i="589"/>
  <c r="X48" i="589"/>
  <c r="Y48" i="589"/>
  <c r="Z48" i="589"/>
  <c r="AA48" i="589"/>
  <c r="AB48" i="589"/>
  <c r="AC48" i="589"/>
  <c r="AD48" i="589"/>
  <c r="AE48" i="589"/>
  <c r="AF48" i="589"/>
  <c r="AG48" i="589"/>
  <c r="AH48" i="589"/>
  <c r="AI48" i="589"/>
  <c r="AJ48" i="589"/>
  <c r="AK48" i="589"/>
  <c r="AL48" i="589"/>
  <c r="AM48" i="589"/>
  <c r="AN48" i="589"/>
  <c r="AO48" i="589"/>
  <c r="AP48" i="589"/>
  <c r="AQ48" i="589"/>
  <c r="AR48" i="589"/>
  <c r="AS48" i="589"/>
  <c r="AT48" i="589"/>
  <c r="AU48" i="589"/>
  <c r="AV48" i="589"/>
  <c r="AW48" i="589"/>
  <c r="AX48" i="589"/>
  <c r="AY48" i="589"/>
  <c r="F50" i="589"/>
  <c r="U50" i="589"/>
  <c r="V50" i="589"/>
  <c r="W50" i="589"/>
  <c r="X50" i="589"/>
  <c r="Y50" i="589"/>
  <c r="Z50" i="589"/>
  <c r="AA50" i="589"/>
  <c r="AB50" i="589"/>
  <c r="AC50" i="589"/>
  <c r="AD50" i="589"/>
  <c r="AE50" i="589"/>
  <c r="AF50" i="589"/>
  <c r="AG50" i="589"/>
  <c r="AH50" i="589"/>
  <c r="AI50" i="589"/>
  <c r="AJ50" i="589"/>
  <c r="AK50" i="589"/>
  <c r="AL50" i="589"/>
  <c r="AM50" i="589"/>
  <c r="AN50" i="589"/>
  <c r="AO50" i="589"/>
  <c r="AP50" i="589"/>
  <c r="AQ50" i="589"/>
  <c r="AR50" i="589"/>
  <c r="AS50" i="589"/>
  <c r="AT50" i="589"/>
  <c r="AU50" i="589"/>
  <c r="AV50" i="589"/>
  <c r="AW50" i="589"/>
  <c r="AX50" i="589"/>
  <c r="AY50" i="589"/>
  <c r="G51" i="589"/>
  <c r="U51" i="589"/>
  <c r="V51" i="589"/>
  <c r="W51" i="589"/>
  <c r="X51" i="589"/>
  <c r="Y51" i="589"/>
  <c r="Z51" i="589"/>
  <c r="AA51" i="589"/>
  <c r="AB51" i="589"/>
  <c r="AC51" i="589"/>
  <c r="AD51" i="589"/>
  <c r="AE51" i="589"/>
  <c r="AF51" i="589"/>
  <c r="AG51" i="589"/>
  <c r="AH51" i="589"/>
  <c r="AI51" i="589"/>
  <c r="AJ51" i="589"/>
  <c r="AK51" i="589"/>
  <c r="AL51" i="589"/>
  <c r="AM51" i="589"/>
  <c r="AN51" i="589"/>
  <c r="AO51" i="589"/>
  <c r="AP51" i="589"/>
  <c r="AQ51" i="589"/>
  <c r="AR51" i="589"/>
  <c r="AS51" i="589"/>
  <c r="AT51" i="589"/>
  <c r="AU51" i="589"/>
  <c r="AV51" i="589"/>
  <c r="AW51" i="589"/>
  <c r="AX51" i="589"/>
  <c r="AY51" i="589"/>
  <c r="F53" i="589"/>
  <c r="U53" i="589"/>
  <c r="V53" i="589"/>
  <c r="W53" i="589"/>
  <c r="X53" i="589"/>
  <c r="Y53" i="589"/>
  <c r="Z53" i="589"/>
  <c r="AA53" i="589"/>
  <c r="AB53" i="589"/>
  <c r="AC53" i="589"/>
  <c r="AD53" i="589"/>
  <c r="AE53" i="589"/>
  <c r="AF53" i="589"/>
  <c r="AG53" i="589"/>
  <c r="AH53" i="589"/>
  <c r="AI53" i="589"/>
  <c r="AJ53" i="589"/>
  <c r="AK53" i="589"/>
  <c r="AL53" i="589"/>
  <c r="AM53" i="589"/>
  <c r="AN53" i="589"/>
  <c r="AO53" i="589"/>
  <c r="AP53" i="589"/>
  <c r="AQ53" i="589"/>
  <c r="AR53" i="589"/>
  <c r="AS53" i="589"/>
  <c r="AT53" i="589"/>
  <c r="AU53" i="589"/>
  <c r="AV53" i="589"/>
  <c r="AW53" i="589"/>
  <c r="AX53" i="589"/>
  <c r="AY53" i="589"/>
  <c r="G54" i="589"/>
  <c r="U54" i="589"/>
  <c r="V54" i="589"/>
  <c r="W54" i="589"/>
  <c r="X54" i="589"/>
  <c r="Y54" i="589"/>
  <c r="Z54" i="589"/>
  <c r="AA54" i="589"/>
  <c r="AB54" i="589"/>
  <c r="AC54" i="589"/>
  <c r="AD54" i="589"/>
  <c r="AE54" i="589"/>
  <c r="AF54" i="589"/>
  <c r="AG54" i="589"/>
  <c r="AH54" i="589"/>
  <c r="AI54" i="589"/>
  <c r="AJ54" i="589"/>
  <c r="AK54" i="589"/>
  <c r="AL54" i="589"/>
  <c r="AM54" i="589"/>
  <c r="AN54" i="589"/>
  <c r="AO54" i="589"/>
  <c r="AP54" i="589"/>
  <c r="AQ54" i="589"/>
  <c r="AR54" i="589"/>
  <c r="AS54" i="589"/>
  <c r="AT54" i="589"/>
  <c r="AU54" i="589"/>
  <c r="AV54" i="589"/>
  <c r="AW54" i="589"/>
  <c r="AX54" i="589"/>
  <c r="AY54" i="589"/>
  <c r="F56" i="589"/>
  <c r="U56" i="589"/>
  <c r="V56" i="589"/>
  <c r="W56" i="589"/>
  <c r="X56" i="589"/>
  <c r="Y56" i="589"/>
  <c r="Z56" i="589"/>
  <c r="AA56" i="589"/>
  <c r="AB56" i="589"/>
  <c r="AC56" i="589"/>
  <c r="AD56" i="589"/>
  <c r="AE56" i="589"/>
  <c r="AF56" i="589"/>
  <c r="AG56" i="589"/>
  <c r="AH56" i="589"/>
  <c r="AI56" i="589"/>
  <c r="AJ56" i="589"/>
  <c r="AK56" i="589"/>
  <c r="AL56" i="589"/>
  <c r="AM56" i="589"/>
  <c r="AN56" i="589"/>
  <c r="AO56" i="589"/>
  <c r="AP56" i="589"/>
  <c r="AQ56" i="589"/>
  <c r="AR56" i="589"/>
  <c r="AS56" i="589"/>
  <c r="AT56" i="589"/>
  <c r="AU56" i="589"/>
  <c r="AV56" i="589"/>
  <c r="AW56" i="589"/>
  <c r="AX56" i="589"/>
  <c r="AY56" i="589"/>
  <c r="G57" i="589"/>
  <c r="U57" i="589"/>
  <c r="V57" i="589"/>
  <c r="W57" i="589"/>
  <c r="X57" i="589"/>
  <c r="Y57" i="589"/>
  <c r="Z57" i="589"/>
  <c r="AA57" i="589"/>
  <c r="AB57" i="589"/>
  <c r="AC57" i="589"/>
  <c r="AD57" i="589"/>
  <c r="AE57" i="589"/>
  <c r="AF57" i="589"/>
  <c r="AG57" i="589"/>
  <c r="AH57" i="589"/>
  <c r="AI57" i="589"/>
  <c r="AJ57" i="589"/>
  <c r="AK57" i="589"/>
  <c r="AL57" i="589"/>
  <c r="AM57" i="589"/>
  <c r="AN57" i="589"/>
  <c r="AO57" i="589"/>
  <c r="AP57" i="589"/>
  <c r="AQ57" i="589"/>
  <c r="AR57" i="589"/>
  <c r="AS57" i="589"/>
  <c r="AT57" i="589"/>
  <c r="AU57" i="589"/>
  <c r="AV57" i="589"/>
  <c r="AW57" i="589"/>
  <c r="AX57" i="589"/>
  <c r="AY57" i="589"/>
  <c r="F59" i="589"/>
  <c r="U59" i="589"/>
  <c r="V59" i="589"/>
  <c r="W59" i="589"/>
  <c r="X59" i="589"/>
  <c r="Y59" i="589"/>
  <c r="Z59" i="589"/>
  <c r="AA59" i="589"/>
  <c r="AB59" i="589"/>
  <c r="AC59" i="589"/>
  <c r="AD59" i="589"/>
  <c r="AE59" i="589"/>
  <c r="AF59" i="589"/>
  <c r="AG59" i="589"/>
  <c r="AH59" i="589"/>
  <c r="AI59" i="589"/>
  <c r="AJ59" i="589"/>
  <c r="AK59" i="589"/>
  <c r="AL59" i="589"/>
  <c r="AM59" i="589"/>
  <c r="AN59" i="589"/>
  <c r="AO59" i="589"/>
  <c r="AP59" i="589"/>
  <c r="AQ59" i="589"/>
  <c r="AR59" i="589"/>
  <c r="AS59" i="589"/>
  <c r="AT59" i="589"/>
  <c r="AU59" i="589"/>
  <c r="AV59" i="589"/>
  <c r="AW59" i="589"/>
  <c r="AX59" i="589"/>
  <c r="AY59" i="589"/>
  <c r="G60" i="589"/>
  <c r="U60" i="589"/>
  <c r="V60" i="589"/>
  <c r="W60" i="589"/>
  <c r="X60" i="589"/>
  <c r="Y60" i="589"/>
  <c r="Z60" i="589"/>
  <c r="AA60" i="589"/>
  <c r="AB60" i="589"/>
  <c r="AC60" i="589"/>
  <c r="AD60" i="589"/>
  <c r="AE60" i="589"/>
  <c r="AF60" i="589"/>
  <c r="AG60" i="589"/>
  <c r="AH60" i="589"/>
  <c r="AI60" i="589"/>
  <c r="AJ60" i="589"/>
  <c r="AK60" i="589"/>
  <c r="AL60" i="589"/>
  <c r="AM60" i="589"/>
  <c r="AN60" i="589"/>
  <c r="AO60" i="589"/>
  <c r="AP60" i="589"/>
  <c r="AQ60" i="589"/>
  <c r="AR60" i="589"/>
  <c r="AS60" i="589"/>
  <c r="AT60" i="589"/>
  <c r="AU60" i="589"/>
  <c r="AV60" i="589"/>
  <c r="AW60" i="589"/>
  <c r="AX60" i="589"/>
  <c r="AY60" i="589"/>
  <c r="F62" i="589"/>
  <c r="U62" i="589"/>
  <c r="V62" i="589"/>
  <c r="W62" i="589"/>
  <c r="X62" i="589"/>
  <c r="Y62" i="589"/>
  <c r="Z62" i="589"/>
  <c r="AA62" i="589"/>
  <c r="AB62" i="589"/>
  <c r="AC62" i="589"/>
  <c r="AD62" i="589"/>
  <c r="AE62" i="589"/>
  <c r="AF62" i="589"/>
  <c r="AG62" i="589"/>
  <c r="AH62" i="589"/>
  <c r="AI62" i="589"/>
  <c r="AJ62" i="589"/>
  <c r="AK62" i="589"/>
  <c r="AL62" i="589"/>
  <c r="AM62" i="589"/>
  <c r="AN62" i="589"/>
  <c r="AO62" i="589"/>
  <c r="AP62" i="589"/>
  <c r="AQ62" i="589"/>
  <c r="AR62" i="589"/>
  <c r="AS62" i="589"/>
  <c r="AT62" i="589"/>
  <c r="AU62" i="589"/>
  <c r="AV62" i="589"/>
  <c r="AW62" i="589"/>
  <c r="AX62" i="589"/>
  <c r="AY62" i="589"/>
  <c r="G63" i="589"/>
  <c r="U63" i="589"/>
  <c r="V63" i="589"/>
  <c r="W63" i="589"/>
  <c r="X63" i="589"/>
  <c r="Y63" i="589"/>
  <c r="Z63" i="589"/>
  <c r="AA63" i="589"/>
  <c r="AB63" i="589"/>
  <c r="AC63" i="589"/>
  <c r="AD63" i="589"/>
  <c r="AE63" i="589"/>
  <c r="AF63" i="589"/>
  <c r="AG63" i="589"/>
  <c r="AH63" i="589"/>
  <c r="AI63" i="589"/>
  <c r="AJ63" i="589"/>
  <c r="AK63" i="589"/>
  <c r="AL63" i="589"/>
  <c r="AM63" i="589"/>
  <c r="AN63" i="589"/>
  <c r="AO63" i="589"/>
  <c r="AP63" i="589"/>
  <c r="AQ63" i="589"/>
  <c r="AR63" i="589"/>
  <c r="AS63" i="589"/>
  <c r="AT63" i="589"/>
  <c r="AU63" i="589"/>
  <c r="AV63" i="589"/>
  <c r="AW63" i="589"/>
  <c r="AX63" i="589"/>
  <c r="AY63" i="589"/>
  <c r="F65" i="589"/>
  <c r="U65" i="589"/>
  <c r="V65" i="589"/>
  <c r="W65" i="589"/>
  <c r="X65" i="589"/>
  <c r="Y65" i="589"/>
  <c r="Z65" i="589"/>
  <c r="AA65" i="589"/>
  <c r="AB65" i="589"/>
  <c r="AC65" i="589"/>
  <c r="AD65" i="589"/>
  <c r="AE65" i="589"/>
  <c r="AF65" i="589"/>
  <c r="AG65" i="589"/>
  <c r="AH65" i="589"/>
  <c r="AI65" i="589"/>
  <c r="AJ65" i="589"/>
  <c r="AK65" i="589"/>
  <c r="AL65" i="589"/>
  <c r="AM65" i="589"/>
  <c r="AN65" i="589"/>
  <c r="AO65" i="589"/>
  <c r="AP65" i="589"/>
  <c r="AQ65" i="589"/>
  <c r="AR65" i="589"/>
  <c r="AS65" i="589"/>
  <c r="AT65" i="589"/>
  <c r="AU65" i="589"/>
  <c r="AV65" i="589"/>
  <c r="AW65" i="589"/>
  <c r="AX65" i="589"/>
  <c r="AY65" i="589"/>
  <c r="G66" i="589"/>
  <c r="U66" i="589"/>
  <c r="V66" i="589"/>
  <c r="W66" i="589"/>
  <c r="X66" i="589"/>
  <c r="Y66" i="589"/>
  <c r="Z66" i="589"/>
  <c r="AA66" i="589"/>
  <c r="AB66" i="589"/>
  <c r="AC66" i="589"/>
  <c r="AD66" i="589"/>
  <c r="AE66" i="589"/>
  <c r="AF66" i="589"/>
  <c r="AG66" i="589"/>
  <c r="AH66" i="589"/>
  <c r="AI66" i="589"/>
  <c r="AJ66" i="589"/>
  <c r="AK66" i="589"/>
  <c r="AL66" i="589"/>
  <c r="AM66" i="589"/>
  <c r="AN66" i="589"/>
  <c r="AO66" i="589"/>
  <c r="AP66" i="589"/>
  <c r="AQ66" i="589"/>
  <c r="AR66" i="589"/>
  <c r="AS66" i="589"/>
  <c r="AT66" i="589"/>
  <c r="AU66" i="589"/>
  <c r="AV66" i="589"/>
  <c r="AW66" i="589"/>
  <c r="AX66" i="589"/>
  <c r="AY66" i="589"/>
  <c r="F68" i="589"/>
  <c r="U68" i="589"/>
  <c r="V68" i="589"/>
  <c r="W68" i="589"/>
  <c r="X68" i="589"/>
  <c r="Y68" i="589"/>
  <c r="Z68" i="589"/>
  <c r="AA68" i="589"/>
  <c r="AB68" i="589"/>
  <c r="AC68" i="589"/>
  <c r="AD68" i="589"/>
  <c r="AE68" i="589"/>
  <c r="AF68" i="589"/>
  <c r="AG68" i="589"/>
  <c r="AH68" i="589"/>
  <c r="AI68" i="589"/>
  <c r="AJ68" i="589"/>
  <c r="AK68" i="589"/>
  <c r="AL68" i="589"/>
  <c r="AM68" i="589"/>
  <c r="AN68" i="589"/>
  <c r="AO68" i="589"/>
  <c r="AP68" i="589"/>
  <c r="AQ68" i="589"/>
  <c r="AR68" i="589"/>
  <c r="AS68" i="589"/>
  <c r="AT68" i="589"/>
  <c r="AU68" i="589"/>
  <c r="AV68" i="589"/>
  <c r="AW68" i="589"/>
  <c r="AX68" i="589"/>
  <c r="AY68" i="589"/>
  <c r="G69" i="589"/>
  <c r="U69" i="589"/>
  <c r="V69" i="589"/>
  <c r="W69" i="589"/>
  <c r="X69" i="589"/>
  <c r="Y69" i="589"/>
  <c r="Z69" i="589"/>
  <c r="AA69" i="589"/>
  <c r="AB69" i="589"/>
  <c r="AC69" i="589"/>
  <c r="AD69" i="589"/>
  <c r="AE69" i="589"/>
  <c r="AF69" i="589"/>
  <c r="AG69" i="589"/>
  <c r="AH69" i="589"/>
  <c r="AI69" i="589"/>
  <c r="AJ69" i="589"/>
  <c r="AK69" i="589"/>
  <c r="AL69" i="589"/>
  <c r="AM69" i="589"/>
  <c r="AN69" i="589"/>
  <c r="AO69" i="589"/>
  <c r="AP69" i="589"/>
  <c r="AQ69" i="589"/>
  <c r="AR69" i="589"/>
  <c r="AS69" i="589"/>
  <c r="AT69" i="589"/>
  <c r="AU69" i="589"/>
  <c r="AV69" i="589"/>
  <c r="AW69" i="589"/>
  <c r="AX69" i="589"/>
  <c r="AY69" i="589"/>
  <c r="F71" i="589"/>
  <c r="U71" i="589"/>
  <c r="V71" i="589"/>
  <c r="W71" i="589"/>
  <c r="X71" i="589"/>
  <c r="Y71" i="589"/>
  <c r="Z71" i="589"/>
  <c r="AA71" i="589"/>
  <c r="AB71" i="589"/>
  <c r="AC71" i="589"/>
  <c r="AD71" i="589"/>
  <c r="AE71" i="589"/>
  <c r="AF71" i="589"/>
  <c r="AG71" i="589"/>
  <c r="AH71" i="589"/>
  <c r="AI71" i="589"/>
  <c r="AJ71" i="589"/>
  <c r="AK71" i="589"/>
  <c r="AL71" i="589"/>
  <c r="AM71" i="589"/>
  <c r="AN71" i="589"/>
  <c r="AO71" i="589"/>
  <c r="AP71" i="589"/>
  <c r="AQ71" i="589"/>
  <c r="AR71" i="589"/>
  <c r="AS71" i="589"/>
  <c r="AT71" i="589"/>
  <c r="AU71" i="589"/>
  <c r="AV71" i="589"/>
  <c r="AW71" i="589"/>
  <c r="AX71" i="589"/>
  <c r="AY71" i="589"/>
  <c r="G72" i="589"/>
  <c r="U72" i="589"/>
  <c r="V72" i="589"/>
  <c r="W72" i="589"/>
  <c r="X72" i="589"/>
  <c r="Y72" i="589"/>
  <c r="Z72" i="589"/>
  <c r="AA72" i="589"/>
  <c r="AB72" i="589"/>
  <c r="AC72" i="589"/>
  <c r="AD72" i="589"/>
  <c r="AE72" i="589"/>
  <c r="AF72" i="589"/>
  <c r="AG72" i="589"/>
  <c r="AH72" i="589"/>
  <c r="AI72" i="589"/>
  <c r="AJ72" i="589"/>
  <c r="AK72" i="589"/>
  <c r="AL72" i="589"/>
  <c r="AM72" i="589"/>
  <c r="AN72" i="589"/>
  <c r="AO72" i="589"/>
  <c r="AP72" i="589"/>
  <c r="AQ72" i="589"/>
  <c r="AR72" i="589"/>
  <c r="AS72" i="589"/>
  <c r="AT72" i="589"/>
  <c r="AU72" i="589"/>
  <c r="AV72" i="589"/>
  <c r="AW72" i="589"/>
  <c r="AX72" i="589"/>
  <c r="AY72" i="589"/>
  <c r="F74" i="589"/>
  <c r="U74" i="589"/>
  <c r="V74" i="589"/>
  <c r="W74" i="589"/>
  <c r="X74" i="589"/>
  <c r="Y74" i="589"/>
  <c r="Z74" i="589"/>
  <c r="AA74" i="589"/>
  <c r="AB74" i="589"/>
  <c r="AC74" i="589"/>
  <c r="AD74" i="589"/>
  <c r="AE74" i="589"/>
  <c r="AF74" i="589"/>
  <c r="AG74" i="589"/>
  <c r="AH74" i="589"/>
  <c r="AI74" i="589"/>
  <c r="AJ74" i="589"/>
  <c r="AK74" i="589"/>
  <c r="AL74" i="589"/>
  <c r="AM74" i="589"/>
  <c r="AN74" i="589"/>
  <c r="AO74" i="589"/>
  <c r="AP74" i="589"/>
  <c r="AQ74" i="589"/>
  <c r="AR74" i="589"/>
  <c r="AS74" i="589"/>
  <c r="AT74" i="589"/>
  <c r="AU74" i="589"/>
  <c r="AV74" i="589"/>
  <c r="AW74" i="589"/>
  <c r="AX74" i="589"/>
  <c r="AY74" i="589"/>
  <c r="G75" i="589"/>
  <c r="U75" i="589"/>
  <c r="V75" i="589"/>
  <c r="W75" i="589"/>
  <c r="X75" i="589"/>
  <c r="Y75" i="589"/>
  <c r="Z75" i="589"/>
  <c r="AA75" i="589"/>
  <c r="AB75" i="589"/>
  <c r="AC75" i="589"/>
  <c r="AD75" i="589"/>
  <c r="AE75" i="589"/>
  <c r="AF75" i="589"/>
  <c r="AG75" i="589"/>
  <c r="AH75" i="589"/>
  <c r="AI75" i="589"/>
  <c r="AJ75" i="589"/>
  <c r="AK75" i="589"/>
  <c r="AL75" i="589"/>
  <c r="AM75" i="589"/>
  <c r="AN75" i="589"/>
  <c r="AO75" i="589"/>
  <c r="AP75" i="589"/>
  <c r="AQ75" i="589"/>
  <c r="AR75" i="589"/>
  <c r="AS75" i="589"/>
  <c r="AT75" i="589"/>
  <c r="AU75" i="589"/>
  <c r="AV75" i="589"/>
  <c r="AW75" i="589"/>
  <c r="AX75" i="589"/>
  <c r="AY75" i="589"/>
  <c r="F77" i="589"/>
  <c r="U77" i="589"/>
  <c r="V77" i="589"/>
  <c r="W77" i="589"/>
  <c r="X77" i="589"/>
  <c r="Y77" i="589"/>
  <c r="Z77" i="589"/>
  <c r="AA77" i="589"/>
  <c r="AB77" i="589"/>
  <c r="AC77" i="589"/>
  <c r="AD77" i="589"/>
  <c r="AE77" i="589"/>
  <c r="AF77" i="589"/>
  <c r="AG77" i="589"/>
  <c r="AH77" i="589"/>
  <c r="AI77" i="589"/>
  <c r="AJ77" i="589"/>
  <c r="AK77" i="589"/>
  <c r="AL77" i="589"/>
  <c r="AM77" i="589"/>
  <c r="AN77" i="589"/>
  <c r="AO77" i="589"/>
  <c r="AP77" i="589"/>
  <c r="AQ77" i="589"/>
  <c r="AR77" i="589"/>
  <c r="AS77" i="589"/>
  <c r="AT77" i="589"/>
  <c r="AU77" i="589"/>
  <c r="AV77" i="589"/>
  <c r="AW77" i="589"/>
  <c r="AX77" i="589"/>
  <c r="AY77" i="589"/>
  <c r="G78" i="589"/>
  <c r="U78" i="589"/>
  <c r="V78" i="589"/>
  <c r="W78" i="589"/>
  <c r="X78" i="589"/>
  <c r="Y78" i="589"/>
  <c r="Z78" i="589"/>
  <c r="AA78" i="589"/>
  <c r="AB78" i="589"/>
  <c r="AC78" i="589"/>
  <c r="AD78" i="589"/>
  <c r="AE78" i="589"/>
  <c r="AF78" i="589"/>
  <c r="AG78" i="589"/>
  <c r="AH78" i="589"/>
  <c r="AI78" i="589"/>
  <c r="AJ78" i="589"/>
  <c r="AK78" i="589"/>
  <c r="AL78" i="589"/>
  <c r="AM78" i="589"/>
  <c r="AN78" i="589"/>
  <c r="AO78" i="589"/>
  <c r="AP78" i="589"/>
  <c r="AQ78" i="589"/>
  <c r="AR78" i="589"/>
  <c r="AS78" i="589"/>
  <c r="AT78" i="589"/>
  <c r="AU78" i="589"/>
  <c r="AV78" i="589"/>
  <c r="AW78" i="589"/>
  <c r="AX78" i="589"/>
  <c r="AY78" i="589"/>
  <c r="F80" i="589"/>
  <c r="U80" i="589"/>
  <c r="V80" i="589"/>
  <c r="W80" i="589"/>
  <c r="X80" i="589"/>
  <c r="Y80" i="589"/>
  <c r="Z80" i="589"/>
  <c r="AA80" i="589"/>
  <c r="AB80" i="589"/>
  <c r="AC80" i="589"/>
  <c r="AD80" i="589"/>
  <c r="AE80" i="589"/>
  <c r="AF80" i="589"/>
  <c r="AG80" i="589"/>
  <c r="AH80" i="589"/>
  <c r="AI80" i="589"/>
  <c r="AJ80" i="589"/>
  <c r="AK80" i="589"/>
  <c r="AL80" i="589"/>
  <c r="AM80" i="589"/>
  <c r="AN80" i="589"/>
  <c r="AO80" i="589"/>
  <c r="AP80" i="589"/>
  <c r="AQ80" i="589"/>
  <c r="AR80" i="589"/>
  <c r="AS80" i="589"/>
  <c r="AT80" i="589"/>
  <c r="AU80" i="589"/>
  <c r="AV80" i="589"/>
  <c r="AW80" i="589"/>
  <c r="AX80" i="589"/>
  <c r="AY80" i="589"/>
  <c r="G81" i="589"/>
  <c r="U81" i="589"/>
  <c r="V81" i="589"/>
  <c r="W81" i="589"/>
  <c r="X81" i="589"/>
  <c r="Y81" i="589"/>
  <c r="Z81" i="589"/>
  <c r="AA81" i="589"/>
  <c r="AB81" i="589"/>
  <c r="AC81" i="589"/>
  <c r="AD81" i="589"/>
  <c r="AE81" i="589"/>
  <c r="AF81" i="589"/>
  <c r="AG81" i="589"/>
  <c r="AH81" i="589"/>
  <c r="AI81" i="589"/>
  <c r="AJ81" i="589"/>
  <c r="AK81" i="589"/>
  <c r="AL81" i="589"/>
  <c r="AM81" i="589"/>
  <c r="AN81" i="589"/>
  <c r="AO81" i="589"/>
  <c r="AP81" i="589"/>
  <c r="AQ81" i="589"/>
  <c r="AR81" i="589"/>
  <c r="AS81" i="589"/>
  <c r="AT81" i="589"/>
  <c r="AU81" i="589"/>
  <c r="AV81" i="589"/>
  <c r="AW81" i="589"/>
  <c r="AX81" i="589"/>
  <c r="AY81" i="589"/>
  <c r="F83" i="589"/>
  <c r="U83" i="589"/>
  <c r="V83" i="589"/>
  <c r="W83" i="589"/>
  <c r="X83" i="589"/>
  <c r="Y83" i="589"/>
  <c r="Z83" i="589"/>
  <c r="AA83" i="589"/>
  <c r="AB83" i="589"/>
  <c r="AC83" i="589"/>
  <c r="AD83" i="589"/>
  <c r="AE83" i="589"/>
  <c r="AF83" i="589"/>
  <c r="AG83" i="589"/>
  <c r="AH83" i="589"/>
  <c r="AI83" i="589"/>
  <c r="AJ83" i="589"/>
  <c r="AK83" i="589"/>
  <c r="AL83" i="589"/>
  <c r="AM83" i="589"/>
  <c r="AN83" i="589"/>
  <c r="AO83" i="589"/>
  <c r="AP83" i="589"/>
  <c r="AQ83" i="589"/>
  <c r="AR83" i="589"/>
  <c r="AS83" i="589"/>
  <c r="AT83" i="589"/>
  <c r="AU83" i="589"/>
  <c r="AV83" i="589"/>
  <c r="AW83" i="589"/>
  <c r="AX83" i="589"/>
  <c r="AY83" i="589"/>
  <c r="G84" i="589"/>
  <c r="U84" i="589"/>
  <c r="V84" i="589"/>
  <c r="W84" i="589"/>
  <c r="X84" i="589"/>
  <c r="Y84" i="589"/>
  <c r="Z84" i="589"/>
  <c r="AA84" i="589"/>
  <c r="AB84" i="589"/>
  <c r="AC84" i="589"/>
  <c r="AD84" i="589"/>
  <c r="AE84" i="589"/>
  <c r="AF84" i="589"/>
  <c r="AG84" i="589"/>
  <c r="AH84" i="589"/>
  <c r="AI84" i="589"/>
  <c r="AJ84" i="589"/>
  <c r="AK84" i="589"/>
  <c r="AL84" i="589"/>
  <c r="AM84" i="589"/>
  <c r="AN84" i="589"/>
  <c r="AO84" i="589"/>
  <c r="AP84" i="589"/>
  <c r="AQ84" i="589"/>
  <c r="AR84" i="589"/>
  <c r="AS84" i="589"/>
  <c r="AT84" i="589"/>
  <c r="AU84" i="589"/>
  <c r="AV84" i="589"/>
  <c r="AW84" i="589"/>
  <c r="AX84" i="589"/>
  <c r="AY84" i="589"/>
  <c r="F86" i="589"/>
  <c r="U86" i="589"/>
  <c r="V86" i="589"/>
  <c r="W86" i="589"/>
  <c r="X86" i="589"/>
  <c r="Y86" i="589"/>
  <c r="Z86" i="589"/>
  <c r="AA86" i="589"/>
  <c r="AB86" i="589"/>
  <c r="AC86" i="589"/>
  <c r="AD86" i="589"/>
  <c r="AE86" i="589"/>
  <c r="AF86" i="589"/>
  <c r="AG86" i="589"/>
  <c r="AH86" i="589"/>
  <c r="AI86" i="589"/>
  <c r="AJ86" i="589"/>
  <c r="AK86" i="589"/>
  <c r="AL86" i="589"/>
  <c r="AM86" i="589"/>
  <c r="AN86" i="589"/>
  <c r="AO86" i="589"/>
  <c r="AP86" i="589"/>
  <c r="AQ86" i="589"/>
  <c r="AR86" i="589"/>
  <c r="AS86" i="589"/>
  <c r="AT86" i="589"/>
  <c r="AU86" i="589"/>
  <c r="AV86" i="589"/>
  <c r="AW86" i="589"/>
  <c r="AX86" i="589"/>
  <c r="AY86" i="589"/>
  <c r="G87" i="589"/>
  <c r="U87" i="589"/>
  <c r="V87" i="589"/>
  <c r="W87" i="589"/>
  <c r="X87" i="589"/>
  <c r="Y87" i="589"/>
  <c r="Z87" i="589"/>
  <c r="AA87" i="589"/>
  <c r="AB87" i="589"/>
  <c r="AC87" i="589"/>
  <c r="AD87" i="589"/>
  <c r="AE87" i="589"/>
  <c r="AF87" i="589"/>
  <c r="AG87" i="589"/>
  <c r="AH87" i="589"/>
  <c r="AI87" i="589"/>
  <c r="AJ87" i="589"/>
  <c r="AK87" i="589"/>
  <c r="AL87" i="589"/>
  <c r="AM87" i="589"/>
  <c r="AN87" i="589"/>
  <c r="AO87" i="589"/>
  <c r="AP87" i="589"/>
  <c r="AQ87" i="589"/>
  <c r="AR87" i="589"/>
  <c r="AS87" i="589"/>
  <c r="AT87" i="589"/>
  <c r="AU87" i="589"/>
  <c r="AV87" i="589"/>
  <c r="AW87" i="589"/>
  <c r="AX87" i="589"/>
  <c r="AY87" i="589"/>
  <c r="F89" i="589"/>
  <c r="U89" i="589"/>
  <c r="V89" i="589"/>
  <c r="W89" i="589"/>
  <c r="X89" i="589"/>
  <c r="Y89" i="589"/>
  <c r="Z89" i="589"/>
  <c r="AA89" i="589"/>
  <c r="AB89" i="589"/>
  <c r="AC89" i="589"/>
  <c r="AD89" i="589"/>
  <c r="AE89" i="589"/>
  <c r="AF89" i="589"/>
  <c r="AG89" i="589"/>
  <c r="AH89" i="589"/>
  <c r="AI89" i="589"/>
  <c r="AJ89" i="589"/>
  <c r="AK89" i="589"/>
  <c r="AL89" i="589"/>
  <c r="AM89" i="589"/>
  <c r="AN89" i="589"/>
  <c r="AO89" i="589"/>
  <c r="AP89" i="589"/>
  <c r="AQ89" i="589"/>
  <c r="AR89" i="589"/>
  <c r="AS89" i="589"/>
  <c r="AT89" i="589"/>
  <c r="AU89" i="589"/>
  <c r="AV89" i="589"/>
  <c r="AW89" i="589"/>
  <c r="AX89" i="589"/>
  <c r="AY89" i="589"/>
  <c r="G90" i="589"/>
  <c r="U90" i="589"/>
  <c r="V90" i="589"/>
  <c r="W90" i="589"/>
  <c r="X90" i="589"/>
  <c r="Y90" i="589"/>
  <c r="Z90" i="589"/>
  <c r="AA90" i="589"/>
  <c r="AB90" i="589"/>
  <c r="AC90" i="589"/>
  <c r="AD90" i="589"/>
  <c r="AE90" i="589"/>
  <c r="AF90" i="589"/>
  <c r="AG90" i="589"/>
  <c r="AH90" i="589"/>
  <c r="AI90" i="589"/>
  <c r="AJ90" i="589"/>
  <c r="AK90" i="589"/>
  <c r="AL90" i="589"/>
  <c r="AM90" i="589"/>
  <c r="AN90" i="589"/>
  <c r="AO90" i="589"/>
  <c r="AP90" i="589"/>
  <c r="AQ90" i="589"/>
  <c r="AR90" i="589"/>
  <c r="AS90" i="589"/>
  <c r="AT90" i="589"/>
  <c r="AU90" i="589"/>
  <c r="AV90" i="589"/>
  <c r="AW90" i="589"/>
  <c r="AX90" i="589"/>
  <c r="AY90" i="589"/>
  <c r="F92" i="589"/>
  <c r="U92" i="589"/>
  <c r="V92" i="589"/>
  <c r="W92" i="589"/>
  <c r="X92" i="589"/>
  <c r="Y92" i="589"/>
  <c r="Z92" i="589"/>
  <c r="AA92" i="589"/>
  <c r="AB92" i="589"/>
  <c r="AC92" i="589"/>
  <c r="AD92" i="589"/>
  <c r="AE92" i="589"/>
  <c r="AF92" i="589"/>
  <c r="AG92" i="589"/>
  <c r="AH92" i="589"/>
  <c r="AI92" i="589"/>
  <c r="AJ92" i="589"/>
  <c r="AK92" i="589"/>
  <c r="AL92" i="589"/>
  <c r="AM92" i="589"/>
  <c r="AN92" i="589"/>
  <c r="AO92" i="589"/>
  <c r="AP92" i="589"/>
  <c r="AQ92" i="589"/>
  <c r="AR92" i="589"/>
  <c r="AS92" i="589"/>
  <c r="AT92" i="589"/>
  <c r="AU92" i="589"/>
  <c r="AV92" i="589"/>
  <c r="AW92" i="589"/>
  <c r="AX92" i="589"/>
  <c r="AY92" i="589"/>
  <c r="G93" i="589"/>
  <c r="U93" i="589"/>
  <c r="V93" i="589"/>
  <c r="W93" i="589"/>
  <c r="X93" i="589"/>
  <c r="Y93" i="589"/>
  <c r="Z93" i="589"/>
  <c r="AA93" i="589"/>
  <c r="AB93" i="589"/>
  <c r="AC93" i="589"/>
  <c r="AD93" i="589"/>
  <c r="AE93" i="589"/>
  <c r="AF93" i="589"/>
  <c r="AG93" i="589"/>
  <c r="AH93" i="589"/>
  <c r="AI93" i="589"/>
  <c r="AJ93" i="589"/>
  <c r="AK93" i="589"/>
  <c r="AL93" i="589"/>
  <c r="AM93" i="589"/>
  <c r="AN93" i="589"/>
  <c r="AO93" i="589"/>
  <c r="AP93" i="589"/>
  <c r="AQ93" i="589"/>
  <c r="AR93" i="589"/>
  <c r="AS93" i="589"/>
  <c r="AT93" i="589"/>
  <c r="AU93" i="589"/>
  <c r="AV93" i="589"/>
  <c r="AW93" i="589"/>
  <c r="AX93" i="589"/>
  <c r="AY93" i="589"/>
  <c r="F95" i="589"/>
  <c r="U95" i="589"/>
  <c r="V95" i="589"/>
  <c r="W95" i="589"/>
  <c r="X95" i="589"/>
  <c r="Y95" i="589"/>
  <c r="Z95" i="589"/>
  <c r="AA95" i="589"/>
  <c r="AB95" i="589"/>
  <c r="AC95" i="589"/>
  <c r="AD95" i="589"/>
  <c r="AE95" i="589"/>
  <c r="AF95" i="589"/>
  <c r="AG95" i="589"/>
  <c r="AH95" i="589"/>
  <c r="AI95" i="589"/>
  <c r="AJ95" i="589"/>
  <c r="AK95" i="589"/>
  <c r="AL95" i="589"/>
  <c r="AM95" i="589"/>
  <c r="AN95" i="589"/>
  <c r="AO95" i="589"/>
  <c r="AP95" i="589"/>
  <c r="AQ95" i="589"/>
  <c r="AR95" i="589"/>
  <c r="AS95" i="589"/>
  <c r="AT95" i="589"/>
  <c r="AU95" i="589"/>
  <c r="AV95" i="589"/>
  <c r="AW95" i="589"/>
  <c r="AX95" i="589"/>
  <c r="AY95" i="589"/>
  <c r="G96" i="589"/>
  <c r="U96" i="589"/>
  <c r="V96" i="589"/>
  <c r="W96" i="589"/>
  <c r="X96" i="589"/>
  <c r="Y96" i="589"/>
  <c r="Z96" i="589"/>
  <c r="AA96" i="589"/>
  <c r="AB96" i="589"/>
  <c r="AC96" i="589"/>
  <c r="AD96" i="589"/>
  <c r="AE96" i="589"/>
  <c r="AF96" i="589"/>
  <c r="AG96" i="589"/>
  <c r="AH96" i="589"/>
  <c r="AI96" i="589"/>
  <c r="AJ96" i="589"/>
  <c r="AK96" i="589"/>
  <c r="AL96" i="589"/>
  <c r="AM96" i="589"/>
  <c r="AN96" i="589"/>
  <c r="AO96" i="589"/>
  <c r="AP96" i="589"/>
  <c r="AQ96" i="589"/>
  <c r="AR96" i="589"/>
  <c r="AS96" i="589"/>
  <c r="AT96" i="589"/>
  <c r="AU96" i="589"/>
  <c r="AV96" i="589"/>
  <c r="AW96" i="589"/>
  <c r="AX96" i="589"/>
  <c r="AY96" i="589"/>
  <c r="F98" i="589"/>
  <c r="U98" i="589"/>
  <c r="V98" i="589"/>
  <c r="W98" i="589"/>
  <c r="X98" i="589"/>
  <c r="Y98" i="589"/>
  <c r="Z98" i="589"/>
  <c r="AA98" i="589"/>
  <c r="AB98" i="589"/>
  <c r="AC98" i="589"/>
  <c r="AD98" i="589"/>
  <c r="AE98" i="589"/>
  <c r="AF98" i="589"/>
  <c r="AG98" i="589"/>
  <c r="AH98" i="589"/>
  <c r="AI98" i="589"/>
  <c r="AJ98" i="589"/>
  <c r="AK98" i="589"/>
  <c r="AL98" i="589"/>
  <c r="AM98" i="589"/>
  <c r="AN98" i="589"/>
  <c r="AO98" i="589"/>
  <c r="AP98" i="589"/>
  <c r="AQ98" i="589"/>
  <c r="AR98" i="589"/>
  <c r="AS98" i="589"/>
  <c r="AT98" i="589"/>
  <c r="AU98" i="589"/>
  <c r="AV98" i="589"/>
  <c r="AW98" i="589"/>
  <c r="AX98" i="589"/>
  <c r="AY98" i="589"/>
  <c r="G99" i="589"/>
  <c r="U99" i="589"/>
  <c r="V99" i="589"/>
  <c r="W99" i="589"/>
  <c r="X99" i="589"/>
  <c r="Y99" i="589"/>
  <c r="Z99" i="589"/>
  <c r="AA99" i="589"/>
  <c r="AB99" i="589"/>
  <c r="AC99" i="589"/>
  <c r="AD99" i="589"/>
  <c r="AE99" i="589"/>
  <c r="AF99" i="589"/>
  <c r="AG99" i="589"/>
  <c r="AH99" i="589"/>
  <c r="AI99" i="589"/>
  <c r="AJ99" i="589"/>
  <c r="AK99" i="589"/>
  <c r="AL99" i="589"/>
  <c r="AM99" i="589"/>
  <c r="AN99" i="589"/>
  <c r="AO99" i="589"/>
  <c r="AP99" i="589"/>
  <c r="AQ99" i="589"/>
  <c r="AR99" i="589"/>
  <c r="AS99" i="589"/>
  <c r="AT99" i="589"/>
  <c r="AU99" i="589"/>
  <c r="AV99" i="589"/>
  <c r="AW99" i="589"/>
  <c r="AX99" i="589"/>
  <c r="AY99" i="589"/>
  <c r="F101" i="589"/>
  <c r="U101" i="589"/>
  <c r="V101" i="589"/>
  <c r="W101" i="589"/>
  <c r="X101" i="589"/>
  <c r="Y101" i="589"/>
  <c r="Z101" i="589"/>
  <c r="AA101" i="589"/>
  <c r="AB101" i="589"/>
  <c r="AC101" i="589"/>
  <c r="AD101" i="589"/>
  <c r="AE101" i="589"/>
  <c r="AF101" i="589"/>
  <c r="AG101" i="589"/>
  <c r="AH101" i="589"/>
  <c r="AI101" i="589"/>
  <c r="AJ101" i="589"/>
  <c r="AK101" i="589"/>
  <c r="AL101" i="589"/>
  <c r="AM101" i="589"/>
  <c r="AN101" i="589"/>
  <c r="AO101" i="589"/>
  <c r="AP101" i="589"/>
  <c r="AQ101" i="589"/>
  <c r="AR101" i="589"/>
  <c r="AS101" i="589"/>
  <c r="AT101" i="589"/>
  <c r="AU101" i="589"/>
  <c r="AV101" i="589"/>
  <c r="AW101" i="589"/>
  <c r="AX101" i="589"/>
  <c r="AY101" i="589"/>
  <c r="G102" i="589"/>
  <c r="U102" i="589"/>
  <c r="V102" i="589"/>
  <c r="W102" i="589"/>
  <c r="X102" i="589"/>
  <c r="Y102" i="589"/>
  <c r="Z102" i="589"/>
  <c r="AA102" i="589"/>
  <c r="AB102" i="589"/>
  <c r="AC102" i="589"/>
  <c r="AD102" i="589"/>
  <c r="AE102" i="589"/>
  <c r="AF102" i="589"/>
  <c r="AG102" i="589"/>
  <c r="AH102" i="589"/>
  <c r="AI102" i="589"/>
  <c r="AJ102" i="589"/>
  <c r="AK102" i="589"/>
  <c r="AL102" i="589"/>
  <c r="AM102" i="589"/>
  <c r="AN102" i="589"/>
  <c r="AO102" i="589"/>
  <c r="AP102" i="589"/>
  <c r="AQ102" i="589"/>
  <c r="AR102" i="589"/>
  <c r="AS102" i="589"/>
  <c r="AT102" i="589"/>
  <c r="AU102" i="589"/>
  <c r="AV102" i="589"/>
  <c r="AW102" i="589"/>
  <c r="AX102" i="589"/>
  <c r="AY102" i="589"/>
  <c r="F104" i="589"/>
  <c r="U104" i="589"/>
  <c r="V104" i="589"/>
  <c r="W104" i="589"/>
  <c r="X104" i="589"/>
  <c r="Y104" i="589"/>
  <c r="Z104" i="589"/>
  <c r="AA104" i="589"/>
  <c r="AB104" i="589"/>
  <c r="AC104" i="589"/>
  <c r="AD104" i="589"/>
  <c r="AE104" i="589"/>
  <c r="AF104" i="589"/>
  <c r="AG104" i="589"/>
  <c r="AH104" i="589"/>
  <c r="AI104" i="589"/>
  <c r="AJ104" i="589"/>
  <c r="AK104" i="589"/>
  <c r="AL104" i="589"/>
  <c r="AM104" i="589"/>
  <c r="AN104" i="589"/>
  <c r="AO104" i="589"/>
  <c r="AP104" i="589"/>
  <c r="AQ104" i="589"/>
  <c r="AR104" i="589"/>
  <c r="AS104" i="589"/>
  <c r="AT104" i="589"/>
  <c r="AU104" i="589"/>
  <c r="AV104" i="589"/>
  <c r="AW104" i="589"/>
  <c r="AX104" i="589"/>
  <c r="AY104" i="589"/>
  <c r="G105" i="589"/>
  <c r="U105" i="589"/>
  <c r="V105" i="589"/>
  <c r="W105" i="589"/>
  <c r="X105" i="589"/>
  <c r="Y105" i="589"/>
  <c r="Z105" i="589"/>
  <c r="AA105" i="589"/>
  <c r="AB105" i="589"/>
  <c r="AC105" i="589"/>
  <c r="AD105" i="589"/>
  <c r="AE105" i="589"/>
  <c r="AF105" i="589"/>
  <c r="AG105" i="589"/>
  <c r="AH105" i="589"/>
  <c r="AI105" i="589"/>
  <c r="AJ105" i="589"/>
  <c r="AK105" i="589"/>
  <c r="AL105" i="589"/>
  <c r="AM105" i="589"/>
  <c r="AN105" i="589"/>
  <c r="AO105" i="589"/>
  <c r="AP105" i="589"/>
  <c r="AQ105" i="589"/>
  <c r="AR105" i="589"/>
  <c r="AS105" i="589"/>
  <c r="AT105" i="589"/>
  <c r="AU105" i="589"/>
  <c r="AV105" i="589"/>
  <c r="AW105" i="589"/>
  <c r="AX105" i="589"/>
  <c r="AY105" i="589"/>
  <c r="F107" i="589"/>
  <c r="U107" i="589"/>
  <c r="V107" i="589"/>
  <c r="W107" i="589"/>
  <c r="X107" i="589"/>
  <c r="Y107" i="589"/>
  <c r="Z107" i="589"/>
  <c r="AA107" i="589"/>
  <c r="AB107" i="589"/>
  <c r="AC107" i="589"/>
  <c r="AD107" i="589"/>
  <c r="AE107" i="589"/>
  <c r="AF107" i="589"/>
  <c r="AG107" i="589"/>
  <c r="AH107" i="589"/>
  <c r="AI107" i="589"/>
  <c r="AJ107" i="589"/>
  <c r="AK107" i="589"/>
  <c r="AL107" i="589"/>
  <c r="AM107" i="589"/>
  <c r="AN107" i="589"/>
  <c r="AO107" i="589"/>
  <c r="AP107" i="589"/>
  <c r="AQ107" i="589"/>
  <c r="AR107" i="589"/>
  <c r="AS107" i="589"/>
  <c r="AT107" i="589"/>
  <c r="AU107" i="589"/>
  <c r="AV107" i="589"/>
  <c r="AW107" i="589"/>
  <c r="AX107" i="589"/>
  <c r="AY107" i="589"/>
  <c r="G108" i="589"/>
  <c r="U108" i="589"/>
  <c r="V108" i="589"/>
  <c r="W108" i="589"/>
  <c r="X108" i="589"/>
  <c r="Y108" i="589"/>
  <c r="Z108" i="589"/>
  <c r="AA108" i="589"/>
  <c r="AB108" i="589"/>
  <c r="AC108" i="589"/>
  <c r="AD108" i="589"/>
  <c r="AE108" i="589"/>
  <c r="AF108" i="589"/>
  <c r="AG108" i="589"/>
  <c r="AH108" i="589"/>
  <c r="AI108" i="589"/>
  <c r="AJ108" i="589"/>
  <c r="AK108" i="589"/>
  <c r="AL108" i="589"/>
  <c r="AM108" i="589"/>
  <c r="AN108" i="589"/>
  <c r="AO108" i="589"/>
  <c r="AP108" i="589"/>
  <c r="AQ108" i="589"/>
  <c r="AR108" i="589"/>
  <c r="AS108" i="589"/>
  <c r="AT108" i="589"/>
  <c r="AU108" i="589"/>
  <c r="AV108" i="589"/>
  <c r="AW108" i="589"/>
  <c r="AX108" i="589"/>
  <c r="AY108" i="589"/>
  <c r="F110" i="589"/>
  <c r="U110" i="589"/>
  <c r="V110" i="589"/>
  <c r="W110" i="589"/>
  <c r="X110" i="589"/>
  <c r="Y110" i="589"/>
  <c r="Z110" i="589"/>
  <c r="AA110" i="589"/>
  <c r="AB110" i="589"/>
  <c r="AC110" i="589"/>
  <c r="AD110" i="589"/>
  <c r="AE110" i="589"/>
  <c r="AF110" i="589"/>
  <c r="AG110" i="589"/>
  <c r="AH110" i="589"/>
  <c r="AI110" i="589"/>
  <c r="AJ110" i="589"/>
  <c r="AK110" i="589"/>
  <c r="AL110" i="589"/>
  <c r="AM110" i="589"/>
  <c r="AN110" i="589"/>
  <c r="AO110" i="589"/>
  <c r="AP110" i="589"/>
  <c r="AQ110" i="589"/>
  <c r="AR110" i="589"/>
  <c r="AS110" i="589"/>
  <c r="AT110" i="589"/>
  <c r="AU110" i="589"/>
  <c r="AV110" i="589"/>
  <c r="AW110" i="589"/>
  <c r="AX110" i="589"/>
  <c r="AY110" i="589"/>
  <c r="G111" i="589"/>
  <c r="U111" i="589"/>
  <c r="V111" i="589"/>
  <c r="W111" i="589"/>
  <c r="X111" i="589"/>
  <c r="Y111" i="589"/>
  <c r="Z111" i="589"/>
  <c r="AA111" i="589"/>
  <c r="AB111" i="589"/>
  <c r="AC111" i="589"/>
  <c r="AD111" i="589"/>
  <c r="AE111" i="589"/>
  <c r="AF111" i="589"/>
  <c r="AG111" i="589"/>
  <c r="AH111" i="589"/>
  <c r="AI111" i="589"/>
  <c r="AJ111" i="589"/>
  <c r="AK111" i="589"/>
  <c r="AL111" i="589"/>
  <c r="AM111" i="589"/>
  <c r="AN111" i="589"/>
  <c r="AO111" i="589"/>
  <c r="AP111" i="589"/>
  <c r="AQ111" i="589"/>
  <c r="AR111" i="589"/>
  <c r="AS111" i="589"/>
  <c r="AT111" i="589"/>
  <c r="AU111" i="589"/>
  <c r="AV111" i="589"/>
  <c r="AW111" i="589"/>
  <c r="AX111" i="589"/>
  <c r="AY111" i="589"/>
  <c r="F113" i="589"/>
  <c r="U113" i="589"/>
  <c r="V113" i="589"/>
  <c r="W113" i="589"/>
  <c r="X113" i="589"/>
  <c r="Y113" i="589"/>
  <c r="Z113" i="589"/>
  <c r="AA113" i="589"/>
  <c r="AB113" i="589"/>
  <c r="AC113" i="589"/>
  <c r="AD113" i="589"/>
  <c r="AE113" i="589"/>
  <c r="AF113" i="589"/>
  <c r="AG113" i="589"/>
  <c r="AH113" i="589"/>
  <c r="AI113" i="589"/>
  <c r="AJ113" i="589"/>
  <c r="AK113" i="589"/>
  <c r="AL113" i="589"/>
  <c r="AM113" i="589"/>
  <c r="AN113" i="589"/>
  <c r="AO113" i="589"/>
  <c r="AP113" i="589"/>
  <c r="AQ113" i="589"/>
  <c r="AR113" i="589"/>
  <c r="AS113" i="589"/>
  <c r="AT113" i="589"/>
  <c r="AU113" i="589"/>
  <c r="AV113" i="589"/>
  <c r="AW113" i="589"/>
  <c r="AX113" i="589"/>
  <c r="AY113" i="589"/>
  <c r="G114" i="589"/>
  <c r="U114" i="589"/>
  <c r="V114" i="589"/>
  <c r="W114" i="589"/>
  <c r="X114" i="589"/>
  <c r="Y114" i="589"/>
  <c r="Z114" i="589"/>
  <c r="AA114" i="589"/>
  <c r="AB114" i="589"/>
  <c r="AC114" i="589"/>
  <c r="AD114" i="589"/>
  <c r="AE114" i="589"/>
  <c r="AF114" i="589"/>
  <c r="AG114" i="589"/>
  <c r="AH114" i="589"/>
  <c r="AI114" i="589"/>
  <c r="AJ114" i="589"/>
  <c r="AK114" i="589"/>
  <c r="AL114" i="589"/>
  <c r="AM114" i="589"/>
  <c r="AN114" i="589"/>
  <c r="AO114" i="589"/>
  <c r="AP114" i="589"/>
  <c r="AQ114" i="589"/>
  <c r="AR114" i="589"/>
  <c r="AS114" i="589"/>
  <c r="AT114" i="589"/>
  <c r="AU114" i="589"/>
  <c r="AV114" i="589"/>
  <c r="AW114" i="589"/>
  <c r="AX114" i="589"/>
  <c r="AY114" i="589"/>
  <c r="F116" i="589"/>
  <c r="U116" i="589"/>
  <c r="V116" i="589"/>
  <c r="W116" i="589"/>
  <c r="X116" i="589"/>
  <c r="Y116" i="589"/>
  <c r="Z116" i="589"/>
  <c r="AA116" i="589"/>
  <c r="AB116" i="589"/>
  <c r="AC116" i="589"/>
  <c r="AD116" i="589"/>
  <c r="AE116" i="589"/>
  <c r="AF116" i="589"/>
  <c r="AG116" i="589"/>
  <c r="AH116" i="589"/>
  <c r="AI116" i="589"/>
  <c r="AJ116" i="589"/>
  <c r="AK116" i="589"/>
  <c r="AL116" i="589"/>
  <c r="AM116" i="589"/>
  <c r="AN116" i="589"/>
  <c r="AO116" i="589"/>
  <c r="AP116" i="589"/>
  <c r="AQ116" i="589"/>
  <c r="AR116" i="589"/>
  <c r="AS116" i="589"/>
  <c r="AT116" i="589"/>
  <c r="AU116" i="589"/>
  <c r="AV116" i="589"/>
  <c r="AW116" i="589"/>
  <c r="AX116" i="589"/>
  <c r="AY116" i="589"/>
  <c r="G117" i="589"/>
  <c r="U117" i="589"/>
  <c r="V117" i="589"/>
  <c r="W117" i="589"/>
  <c r="X117" i="589"/>
  <c r="Y117" i="589"/>
  <c r="Z117" i="589"/>
  <c r="AA117" i="589"/>
  <c r="AB117" i="589"/>
  <c r="AC117" i="589"/>
  <c r="AD117" i="589"/>
  <c r="AE117" i="589"/>
  <c r="AF117" i="589"/>
  <c r="AG117" i="589"/>
  <c r="AH117" i="589"/>
  <c r="AI117" i="589"/>
  <c r="AJ117" i="589"/>
  <c r="AK117" i="589"/>
  <c r="AL117" i="589"/>
  <c r="AM117" i="589"/>
  <c r="AN117" i="589"/>
  <c r="AO117" i="589"/>
  <c r="AP117" i="589"/>
  <c r="AQ117" i="589"/>
  <c r="AR117" i="589"/>
  <c r="AS117" i="589"/>
  <c r="AT117" i="589"/>
  <c r="AU117" i="589"/>
  <c r="AV117" i="589"/>
  <c r="AW117" i="589"/>
  <c r="AX117" i="589"/>
  <c r="AY117" i="589"/>
  <c r="F119" i="589"/>
  <c r="U119" i="589"/>
  <c r="V119" i="589"/>
  <c r="W119" i="589"/>
  <c r="X119" i="589"/>
  <c r="Y119" i="589"/>
  <c r="Z119" i="589"/>
  <c r="AA119" i="589"/>
  <c r="AB119" i="589"/>
  <c r="AC119" i="589"/>
  <c r="AD119" i="589"/>
  <c r="AE119" i="589"/>
  <c r="AF119" i="589"/>
  <c r="AG119" i="589"/>
  <c r="AH119" i="589"/>
  <c r="AI119" i="589"/>
  <c r="AJ119" i="589"/>
  <c r="AK119" i="589"/>
  <c r="AL119" i="589"/>
  <c r="AM119" i="589"/>
  <c r="AN119" i="589"/>
  <c r="AO119" i="589"/>
  <c r="AP119" i="589"/>
  <c r="AQ119" i="589"/>
  <c r="AR119" i="589"/>
  <c r="AS119" i="589"/>
  <c r="AT119" i="589"/>
  <c r="AU119" i="589"/>
  <c r="AV119" i="589"/>
  <c r="AW119" i="589"/>
  <c r="AX119" i="589"/>
  <c r="AY119" i="589"/>
  <c r="G120" i="589"/>
  <c r="U120" i="589"/>
  <c r="V120" i="589"/>
  <c r="W120" i="589"/>
  <c r="X120" i="589"/>
  <c r="Y120" i="589"/>
  <c r="Z120" i="589"/>
  <c r="AA120" i="589"/>
  <c r="AB120" i="589"/>
  <c r="AC120" i="589"/>
  <c r="AD120" i="589"/>
  <c r="AE120" i="589"/>
  <c r="AF120" i="589"/>
  <c r="AG120" i="589"/>
  <c r="AH120" i="589"/>
  <c r="AI120" i="589"/>
  <c r="AJ120" i="589"/>
  <c r="AK120" i="589"/>
  <c r="AL120" i="589"/>
  <c r="AM120" i="589"/>
  <c r="AN120" i="589"/>
  <c r="AO120" i="589"/>
  <c r="AP120" i="589"/>
  <c r="AQ120" i="589"/>
  <c r="AR120" i="589"/>
  <c r="AS120" i="589"/>
  <c r="AT120" i="589"/>
  <c r="AU120" i="589"/>
  <c r="AV120" i="589"/>
  <c r="AW120" i="589"/>
  <c r="AX120" i="589"/>
  <c r="AY120" i="589"/>
  <c r="F122" i="589"/>
  <c r="U122" i="589"/>
  <c r="V122" i="589"/>
  <c r="W122" i="589"/>
  <c r="X122" i="589"/>
  <c r="Y122" i="589"/>
  <c r="Z122" i="589"/>
  <c r="AA122" i="589"/>
  <c r="AB122" i="589"/>
  <c r="AC122" i="589"/>
  <c r="AD122" i="589"/>
  <c r="AE122" i="589"/>
  <c r="AF122" i="589"/>
  <c r="AG122" i="589"/>
  <c r="AH122" i="589"/>
  <c r="AI122" i="589"/>
  <c r="AJ122" i="589"/>
  <c r="AK122" i="589"/>
  <c r="AL122" i="589"/>
  <c r="AM122" i="589"/>
  <c r="AN122" i="589"/>
  <c r="AO122" i="589"/>
  <c r="AP122" i="589"/>
  <c r="AQ122" i="589"/>
  <c r="AR122" i="589"/>
  <c r="AS122" i="589"/>
  <c r="AT122" i="589"/>
  <c r="AU122" i="589"/>
  <c r="AV122" i="589"/>
  <c r="AW122" i="589"/>
  <c r="AX122" i="589"/>
  <c r="AY122" i="589"/>
  <c r="G123" i="589"/>
  <c r="U123" i="589"/>
  <c r="V123" i="589"/>
  <c r="W123" i="589"/>
  <c r="X123" i="589"/>
  <c r="Y123" i="589"/>
  <c r="Z123" i="589"/>
  <c r="AA123" i="589"/>
  <c r="AB123" i="589"/>
  <c r="AC123" i="589"/>
  <c r="AD123" i="589"/>
  <c r="AE123" i="589"/>
  <c r="AF123" i="589"/>
  <c r="AG123" i="589"/>
  <c r="AH123" i="589"/>
  <c r="AI123" i="589"/>
  <c r="AJ123" i="589"/>
  <c r="AK123" i="589"/>
  <c r="AL123" i="589"/>
  <c r="AM123" i="589"/>
  <c r="AN123" i="589"/>
  <c r="AO123" i="589"/>
  <c r="AP123" i="589"/>
  <c r="AQ123" i="589"/>
  <c r="AR123" i="589"/>
  <c r="AS123" i="589"/>
  <c r="AT123" i="589"/>
  <c r="AU123" i="589"/>
  <c r="AV123" i="589"/>
  <c r="AW123" i="589"/>
  <c r="AX123" i="589"/>
  <c r="AY123" i="589"/>
  <c r="F125" i="589"/>
  <c r="U125" i="589"/>
  <c r="V125" i="589"/>
  <c r="W125" i="589"/>
  <c r="X125" i="589"/>
  <c r="Y125" i="589"/>
  <c r="Z125" i="589"/>
  <c r="AA125" i="589"/>
  <c r="AB125" i="589"/>
  <c r="AC125" i="589"/>
  <c r="AD125" i="589"/>
  <c r="AE125" i="589"/>
  <c r="AF125" i="589"/>
  <c r="AG125" i="589"/>
  <c r="AH125" i="589"/>
  <c r="AI125" i="589"/>
  <c r="AJ125" i="589"/>
  <c r="AK125" i="589"/>
  <c r="AL125" i="589"/>
  <c r="AM125" i="589"/>
  <c r="AN125" i="589"/>
  <c r="AO125" i="589"/>
  <c r="AP125" i="589"/>
  <c r="AQ125" i="589"/>
  <c r="AR125" i="589"/>
  <c r="AS125" i="589"/>
  <c r="AT125" i="589"/>
  <c r="AU125" i="589"/>
  <c r="AV125" i="589"/>
  <c r="AW125" i="589"/>
  <c r="AX125" i="589"/>
  <c r="AY125" i="589"/>
  <c r="G126" i="589"/>
  <c r="U126" i="589"/>
  <c r="V126" i="589"/>
  <c r="W126" i="589"/>
  <c r="X126" i="589"/>
  <c r="Y126" i="589"/>
  <c r="Z126" i="589"/>
  <c r="AA126" i="589"/>
  <c r="AB126" i="589"/>
  <c r="AC126" i="589"/>
  <c r="AD126" i="589"/>
  <c r="AE126" i="589"/>
  <c r="AF126" i="589"/>
  <c r="AG126" i="589"/>
  <c r="AH126" i="589"/>
  <c r="AI126" i="589"/>
  <c r="AJ126" i="589"/>
  <c r="AK126" i="589"/>
  <c r="AL126" i="589"/>
  <c r="AM126" i="589"/>
  <c r="AN126" i="589"/>
  <c r="AO126" i="589"/>
  <c r="AP126" i="589"/>
  <c r="AQ126" i="589"/>
  <c r="AR126" i="589"/>
  <c r="AS126" i="589"/>
  <c r="AT126" i="589"/>
  <c r="AU126" i="589"/>
  <c r="AV126" i="589"/>
  <c r="AW126" i="589"/>
  <c r="AX126" i="589"/>
  <c r="AY126" i="589"/>
  <c r="F128" i="589"/>
  <c r="U128" i="589"/>
  <c r="V128" i="589"/>
  <c r="W128" i="589"/>
  <c r="X128" i="589"/>
  <c r="Y128" i="589"/>
  <c r="Z128" i="589"/>
  <c r="AA128" i="589"/>
  <c r="AB128" i="589"/>
  <c r="AC128" i="589"/>
  <c r="AD128" i="589"/>
  <c r="AE128" i="589"/>
  <c r="AF128" i="589"/>
  <c r="AG128" i="589"/>
  <c r="AH128" i="589"/>
  <c r="AI128" i="589"/>
  <c r="AJ128" i="589"/>
  <c r="AK128" i="589"/>
  <c r="AL128" i="589"/>
  <c r="AM128" i="589"/>
  <c r="AN128" i="589"/>
  <c r="AO128" i="589"/>
  <c r="AP128" i="589"/>
  <c r="AQ128" i="589"/>
  <c r="AR128" i="589"/>
  <c r="AS128" i="589"/>
  <c r="AT128" i="589"/>
  <c r="AU128" i="589"/>
  <c r="AV128" i="589"/>
  <c r="AW128" i="589"/>
  <c r="AX128" i="589"/>
  <c r="AY128" i="589"/>
  <c r="G129" i="589"/>
  <c r="U129" i="589"/>
  <c r="V129" i="589"/>
  <c r="W129" i="589"/>
  <c r="X129" i="589"/>
  <c r="Y129" i="589"/>
  <c r="Z129" i="589"/>
  <c r="AA129" i="589"/>
  <c r="AB129" i="589"/>
  <c r="AC129" i="589"/>
  <c r="AD129" i="589"/>
  <c r="AE129" i="589"/>
  <c r="AF129" i="589"/>
  <c r="AG129" i="589"/>
  <c r="AH129" i="589"/>
  <c r="AI129" i="589"/>
  <c r="AJ129" i="589"/>
  <c r="AK129" i="589"/>
  <c r="AL129" i="589"/>
  <c r="AM129" i="589"/>
  <c r="AN129" i="589"/>
  <c r="AO129" i="589"/>
  <c r="AP129" i="589"/>
  <c r="AQ129" i="589"/>
  <c r="AR129" i="589"/>
  <c r="AS129" i="589"/>
  <c r="AT129" i="589"/>
  <c r="AU129" i="589"/>
  <c r="AV129" i="589"/>
  <c r="AW129" i="589"/>
  <c r="AX129" i="589"/>
  <c r="AY129" i="589"/>
  <c r="F131" i="589"/>
  <c r="U131" i="589"/>
  <c r="V131" i="589"/>
  <c r="W131" i="589"/>
  <c r="X131" i="589"/>
  <c r="Y131" i="589"/>
  <c r="Z131" i="589"/>
  <c r="AA131" i="589"/>
  <c r="AB131" i="589"/>
  <c r="AC131" i="589"/>
  <c r="AD131" i="589"/>
  <c r="AE131" i="589"/>
  <c r="AF131" i="589"/>
  <c r="AG131" i="589"/>
  <c r="AH131" i="589"/>
  <c r="AI131" i="589"/>
  <c r="AJ131" i="589"/>
  <c r="AK131" i="589"/>
  <c r="AL131" i="589"/>
  <c r="AM131" i="589"/>
  <c r="AN131" i="589"/>
  <c r="AO131" i="589"/>
  <c r="AP131" i="589"/>
  <c r="AQ131" i="589"/>
  <c r="AR131" i="589"/>
  <c r="AS131" i="589"/>
  <c r="AT131" i="589"/>
  <c r="AU131" i="589"/>
  <c r="AV131" i="589"/>
  <c r="AW131" i="589"/>
  <c r="AX131" i="589"/>
  <c r="AY131" i="589"/>
  <c r="G132" i="589"/>
  <c r="U132" i="589"/>
  <c r="V132" i="589"/>
  <c r="W132" i="589"/>
  <c r="X132" i="589"/>
  <c r="Y132" i="589"/>
  <c r="Z132" i="589"/>
  <c r="AA132" i="589"/>
  <c r="AB132" i="589"/>
  <c r="AC132" i="589"/>
  <c r="AD132" i="589"/>
  <c r="AE132" i="589"/>
  <c r="AF132" i="589"/>
  <c r="AG132" i="589"/>
  <c r="AH132" i="589"/>
  <c r="AI132" i="589"/>
  <c r="AJ132" i="589"/>
  <c r="AK132" i="589"/>
  <c r="AL132" i="589"/>
  <c r="AM132" i="589"/>
  <c r="AN132" i="589"/>
  <c r="AO132" i="589"/>
  <c r="AP132" i="589"/>
  <c r="AQ132" i="589"/>
  <c r="AR132" i="589"/>
  <c r="AS132" i="589"/>
  <c r="AT132" i="589"/>
  <c r="AU132" i="589"/>
  <c r="AV132" i="589"/>
  <c r="AW132" i="589"/>
  <c r="AX132" i="589"/>
  <c r="AY132" i="589"/>
  <c r="F134" i="589"/>
  <c r="U134" i="589"/>
  <c r="V134" i="589"/>
  <c r="W134" i="589"/>
  <c r="X134" i="589"/>
  <c r="Y134" i="589"/>
  <c r="Z134" i="589"/>
  <c r="AA134" i="589"/>
  <c r="AB134" i="589"/>
  <c r="AC134" i="589"/>
  <c r="AD134" i="589"/>
  <c r="AE134" i="589"/>
  <c r="AF134" i="589"/>
  <c r="AG134" i="589"/>
  <c r="AH134" i="589"/>
  <c r="AI134" i="589"/>
  <c r="AJ134" i="589"/>
  <c r="AK134" i="589"/>
  <c r="AL134" i="589"/>
  <c r="AM134" i="589"/>
  <c r="AN134" i="589"/>
  <c r="AO134" i="589"/>
  <c r="AP134" i="589"/>
  <c r="AQ134" i="589"/>
  <c r="AR134" i="589"/>
  <c r="AS134" i="589"/>
  <c r="AT134" i="589"/>
  <c r="AU134" i="589"/>
  <c r="AV134" i="589"/>
  <c r="AW134" i="589"/>
  <c r="AX134" i="589"/>
  <c r="AY134" i="589"/>
  <c r="G135" i="589"/>
  <c r="U135" i="589"/>
  <c r="V135" i="589"/>
  <c r="W135" i="589"/>
  <c r="X135" i="589"/>
  <c r="Y135" i="589"/>
  <c r="Z135" i="589"/>
  <c r="AA135" i="589"/>
  <c r="AB135" i="589"/>
  <c r="AC135" i="589"/>
  <c r="AD135" i="589"/>
  <c r="AE135" i="589"/>
  <c r="AF135" i="589"/>
  <c r="AG135" i="589"/>
  <c r="AH135" i="589"/>
  <c r="AI135" i="589"/>
  <c r="AJ135" i="589"/>
  <c r="AK135" i="589"/>
  <c r="AL135" i="589"/>
  <c r="AM135" i="589"/>
  <c r="AN135" i="589"/>
  <c r="AO135" i="589"/>
  <c r="AP135" i="589"/>
  <c r="AQ135" i="589"/>
  <c r="AR135" i="589"/>
  <c r="AS135" i="589"/>
  <c r="AT135" i="589"/>
  <c r="AU135" i="589"/>
  <c r="AV135" i="589"/>
  <c r="AW135" i="589"/>
  <c r="AX135" i="589"/>
  <c r="AY135" i="589"/>
  <c r="F137" i="589"/>
  <c r="U137" i="589"/>
  <c r="V137" i="589"/>
  <c r="W137" i="589"/>
  <c r="X137" i="589"/>
  <c r="Y137" i="589"/>
  <c r="Z137" i="589"/>
  <c r="AA137" i="589"/>
  <c r="AB137" i="589"/>
  <c r="AC137" i="589"/>
  <c r="AD137" i="589"/>
  <c r="AE137" i="589"/>
  <c r="AF137" i="589"/>
  <c r="AG137" i="589"/>
  <c r="AH137" i="589"/>
  <c r="AI137" i="589"/>
  <c r="AJ137" i="589"/>
  <c r="AK137" i="589"/>
  <c r="AL137" i="589"/>
  <c r="AM137" i="589"/>
  <c r="AN137" i="589"/>
  <c r="AO137" i="589"/>
  <c r="AP137" i="589"/>
  <c r="AQ137" i="589"/>
  <c r="AR137" i="589"/>
  <c r="AS137" i="589"/>
  <c r="AT137" i="589"/>
  <c r="AU137" i="589"/>
  <c r="AV137" i="589"/>
  <c r="AW137" i="589"/>
  <c r="AX137" i="589"/>
  <c r="AY137" i="589"/>
  <c r="G138" i="589"/>
  <c r="U138" i="589"/>
  <c r="V138" i="589"/>
  <c r="W138" i="589"/>
  <c r="X138" i="589"/>
  <c r="Y138" i="589"/>
  <c r="Z138" i="589"/>
  <c r="AA138" i="589"/>
  <c r="AB138" i="589"/>
  <c r="AC138" i="589"/>
  <c r="AD138" i="589"/>
  <c r="AE138" i="589"/>
  <c r="AF138" i="589"/>
  <c r="AG138" i="589"/>
  <c r="AH138" i="589"/>
  <c r="AI138" i="589"/>
  <c r="AJ138" i="589"/>
  <c r="AK138" i="589"/>
  <c r="AL138" i="589"/>
  <c r="AM138" i="589"/>
  <c r="AN138" i="589"/>
  <c r="AO138" i="589"/>
  <c r="AP138" i="589"/>
  <c r="AQ138" i="589"/>
  <c r="AR138" i="589"/>
  <c r="AS138" i="589"/>
  <c r="AT138" i="589"/>
  <c r="AU138" i="589"/>
  <c r="AV138" i="589"/>
  <c r="AW138" i="589"/>
  <c r="AX138" i="589"/>
  <c r="AY138" i="589"/>
  <c r="F140" i="589"/>
  <c r="U140" i="589"/>
  <c r="V140" i="589"/>
  <c r="W140" i="589"/>
  <c r="X140" i="589"/>
  <c r="Y140" i="589"/>
  <c r="Z140" i="589"/>
  <c r="AA140" i="589"/>
  <c r="AB140" i="589"/>
  <c r="AC140" i="589"/>
  <c r="AD140" i="589"/>
  <c r="AE140" i="589"/>
  <c r="AF140" i="589"/>
  <c r="AG140" i="589"/>
  <c r="AH140" i="589"/>
  <c r="AI140" i="589"/>
  <c r="AJ140" i="589"/>
  <c r="AK140" i="589"/>
  <c r="AL140" i="589"/>
  <c r="AM140" i="589"/>
  <c r="AN140" i="589"/>
  <c r="AO140" i="589"/>
  <c r="AP140" i="589"/>
  <c r="AQ140" i="589"/>
  <c r="AR140" i="589"/>
  <c r="AS140" i="589"/>
  <c r="AT140" i="589"/>
  <c r="AU140" i="589"/>
  <c r="AV140" i="589"/>
  <c r="AW140" i="589"/>
  <c r="AX140" i="589"/>
  <c r="AY140" i="589"/>
  <c r="G141" i="589"/>
  <c r="U141" i="589"/>
  <c r="V141" i="589"/>
  <c r="W141" i="589"/>
  <c r="X141" i="589"/>
  <c r="Y141" i="589"/>
  <c r="Z141" i="589"/>
  <c r="AA141" i="589"/>
  <c r="AB141" i="589"/>
  <c r="AC141" i="589"/>
  <c r="AD141" i="589"/>
  <c r="AE141" i="589"/>
  <c r="AF141" i="589"/>
  <c r="AG141" i="589"/>
  <c r="AH141" i="589"/>
  <c r="AI141" i="589"/>
  <c r="AJ141" i="589"/>
  <c r="AK141" i="589"/>
  <c r="AL141" i="589"/>
  <c r="AM141" i="589"/>
  <c r="AN141" i="589"/>
  <c r="AO141" i="589"/>
  <c r="AP141" i="589"/>
  <c r="AQ141" i="589"/>
  <c r="AR141" i="589"/>
  <c r="AS141" i="589"/>
  <c r="AT141" i="589"/>
  <c r="AU141" i="589"/>
  <c r="AV141" i="589"/>
  <c r="AW141" i="589"/>
  <c r="AX141" i="589"/>
  <c r="AY141" i="589"/>
  <c r="F143" i="589"/>
  <c r="U143" i="589"/>
  <c r="V143" i="589"/>
  <c r="W143" i="589"/>
  <c r="X143" i="589"/>
  <c r="Y143" i="589"/>
  <c r="Z143" i="589"/>
  <c r="AA143" i="589"/>
  <c r="AB143" i="589"/>
  <c r="AC143" i="589"/>
  <c r="AD143" i="589"/>
  <c r="AE143" i="589"/>
  <c r="AF143" i="589"/>
  <c r="AG143" i="589"/>
  <c r="AH143" i="589"/>
  <c r="AI143" i="589"/>
  <c r="AJ143" i="589"/>
  <c r="AK143" i="589"/>
  <c r="AL143" i="589"/>
  <c r="AM143" i="589"/>
  <c r="AN143" i="589"/>
  <c r="AO143" i="589"/>
  <c r="AP143" i="589"/>
  <c r="AQ143" i="589"/>
  <c r="AR143" i="589"/>
  <c r="AS143" i="589"/>
  <c r="AT143" i="589"/>
  <c r="AU143" i="589"/>
  <c r="AV143" i="589"/>
  <c r="AW143" i="589"/>
  <c r="AX143" i="589"/>
  <c r="AY143" i="589"/>
  <c r="G144" i="589"/>
  <c r="U144" i="589"/>
  <c r="V144" i="589"/>
  <c r="W144" i="589"/>
  <c r="X144" i="589"/>
  <c r="Y144" i="589"/>
  <c r="Z144" i="589"/>
  <c r="AA144" i="589"/>
  <c r="AB144" i="589"/>
  <c r="AC144" i="589"/>
  <c r="AD144" i="589"/>
  <c r="AE144" i="589"/>
  <c r="AF144" i="589"/>
  <c r="AG144" i="589"/>
  <c r="AH144" i="589"/>
  <c r="AI144" i="589"/>
  <c r="AJ144" i="589"/>
  <c r="AK144" i="589"/>
  <c r="AL144" i="589"/>
  <c r="AM144" i="589"/>
  <c r="AN144" i="589"/>
  <c r="AO144" i="589"/>
  <c r="AP144" i="589"/>
  <c r="AQ144" i="589"/>
  <c r="AR144" i="589"/>
  <c r="AS144" i="589"/>
  <c r="AT144" i="589"/>
  <c r="AU144" i="589"/>
  <c r="AV144" i="589"/>
  <c r="AW144" i="589"/>
  <c r="AX144" i="589"/>
  <c r="AY144" i="589"/>
  <c r="F146" i="589"/>
  <c r="U146" i="589"/>
  <c r="V146" i="589"/>
  <c r="W146" i="589"/>
  <c r="X146" i="589"/>
  <c r="Y146" i="589"/>
  <c r="Z146" i="589"/>
  <c r="AA146" i="589"/>
  <c r="AB146" i="589"/>
  <c r="AC146" i="589"/>
  <c r="AD146" i="589"/>
  <c r="AE146" i="589"/>
  <c r="AF146" i="589"/>
  <c r="AG146" i="589"/>
  <c r="AH146" i="589"/>
  <c r="AI146" i="589"/>
  <c r="AJ146" i="589"/>
  <c r="AK146" i="589"/>
  <c r="AL146" i="589"/>
  <c r="AM146" i="589"/>
  <c r="AN146" i="589"/>
  <c r="AO146" i="589"/>
  <c r="AP146" i="589"/>
  <c r="AQ146" i="589"/>
  <c r="AR146" i="589"/>
  <c r="AS146" i="589"/>
  <c r="AT146" i="589"/>
  <c r="AU146" i="589"/>
  <c r="AV146" i="589"/>
  <c r="AW146" i="589"/>
  <c r="AX146" i="589"/>
  <c r="AY146" i="589"/>
  <c r="G147" i="589"/>
  <c r="U147" i="589"/>
  <c r="V147" i="589"/>
  <c r="W147" i="589"/>
  <c r="X147" i="589"/>
  <c r="Y147" i="589"/>
  <c r="Z147" i="589"/>
  <c r="AA147" i="589"/>
  <c r="AB147" i="589"/>
  <c r="AC147" i="589"/>
  <c r="AD147" i="589"/>
  <c r="AE147" i="589"/>
  <c r="AF147" i="589"/>
  <c r="AG147" i="589"/>
  <c r="AH147" i="589"/>
  <c r="AI147" i="589"/>
  <c r="AJ147" i="589"/>
  <c r="AK147" i="589"/>
  <c r="AL147" i="589"/>
  <c r="AM147" i="589"/>
  <c r="AN147" i="589"/>
  <c r="AO147" i="589"/>
  <c r="AP147" i="589"/>
  <c r="AQ147" i="589"/>
  <c r="AR147" i="589"/>
  <c r="AS147" i="589"/>
  <c r="AT147" i="589"/>
  <c r="AU147" i="589"/>
  <c r="AV147" i="589"/>
  <c r="AW147" i="589"/>
  <c r="AX147" i="589"/>
  <c r="AY147" i="589"/>
  <c r="F149" i="589"/>
  <c r="U149" i="589"/>
  <c r="V149" i="589"/>
  <c r="W149" i="589"/>
  <c r="X149" i="589"/>
  <c r="Y149" i="589"/>
  <c r="Z149" i="589"/>
  <c r="AA149" i="589"/>
  <c r="AB149" i="589"/>
  <c r="AC149" i="589"/>
  <c r="AD149" i="589"/>
  <c r="AE149" i="589"/>
  <c r="AF149" i="589"/>
  <c r="AG149" i="589"/>
  <c r="AH149" i="589"/>
  <c r="AI149" i="589"/>
  <c r="AJ149" i="589"/>
  <c r="AK149" i="589"/>
  <c r="AL149" i="589"/>
  <c r="AM149" i="589"/>
  <c r="AN149" i="589"/>
  <c r="AO149" i="589"/>
  <c r="AP149" i="589"/>
  <c r="AQ149" i="589"/>
  <c r="AR149" i="589"/>
  <c r="AS149" i="589"/>
  <c r="AT149" i="589"/>
  <c r="AU149" i="589"/>
  <c r="AV149" i="589"/>
  <c r="AW149" i="589"/>
  <c r="AX149" i="589"/>
  <c r="AY149" i="589"/>
  <c r="G150" i="589"/>
  <c r="U150" i="589"/>
  <c r="V150" i="589"/>
  <c r="W150" i="589"/>
  <c r="X150" i="589"/>
  <c r="Y150" i="589"/>
  <c r="Z150" i="589"/>
  <c r="AA150" i="589"/>
  <c r="AB150" i="589"/>
  <c r="AC150" i="589"/>
  <c r="AD150" i="589"/>
  <c r="AE150" i="589"/>
  <c r="AF150" i="589"/>
  <c r="AG150" i="589"/>
  <c r="AH150" i="589"/>
  <c r="AI150" i="589"/>
  <c r="AJ150" i="589"/>
  <c r="AK150" i="589"/>
  <c r="AL150" i="589"/>
  <c r="AM150" i="589"/>
  <c r="AN150" i="589"/>
  <c r="AO150" i="589"/>
  <c r="AP150" i="589"/>
  <c r="AQ150" i="589"/>
  <c r="AR150" i="589"/>
  <c r="AS150" i="589"/>
  <c r="AT150" i="589"/>
  <c r="AU150" i="589"/>
  <c r="AV150" i="589"/>
  <c r="AW150" i="589"/>
  <c r="AX150" i="589"/>
  <c r="AY150" i="589"/>
  <c r="F152" i="589"/>
  <c r="U152" i="589"/>
  <c r="V152" i="589"/>
  <c r="W152" i="589"/>
  <c r="X152" i="589"/>
  <c r="Y152" i="589"/>
  <c r="Z152" i="589"/>
  <c r="AA152" i="589"/>
  <c r="AB152" i="589"/>
  <c r="AC152" i="589"/>
  <c r="AD152" i="589"/>
  <c r="AE152" i="589"/>
  <c r="AF152" i="589"/>
  <c r="AG152" i="589"/>
  <c r="AH152" i="589"/>
  <c r="AI152" i="589"/>
  <c r="AJ152" i="589"/>
  <c r="AK152" i="589"/>
  <c r="AL152" i="589"/>
  <c r="AM152" i="589"/>
  <c r="AN152" i="589"/>
  <c r="AO152" i="589"/>
  <c r="AP152" i="589"/>
  <c r="AQ152" i="589"/>
  <c r="AR152" i="589"/>
  <c r="AS152" i="589"/>
  <c r="AT152" i="589"/>
  <c r="AU152" i="589"/>
  <c r="AV152" i="589"/>
  <c r="AW152" i="589"/>
  <c r="AX152" i="589"/>
  <c r="AY152" i="589"/>
  <c r="G153" i="589"/>
  <c r="U153" i="589"/>
  <c r="V153" i="589"/>
  <c r="W153" i="589"/>
  <c r="X153" i="589"/>
  <c r="Y153" i="589"/>
  <c r="Z153" i="589"/>
  <c r="AA153" i="589"/>
  <c r="AB153" i="589"/>
  <c r="AC153" i="589"/>
  <c r="AD153" i="589"/>
  <c r="AE153" i="589"/>
  <c r="AF153" i="589"/>
  <c r="AG153" i="589"/>
  <c r="AH153" i="589"/>
  <c r="AI153" i="589"/>
  <c r="AJ153" i="589"/>
  <c r="AK153" i="589"/>
  <c r="AL153" i="589"/>
  <c r="AM153" i="589"/>
  <c r="AN153" i="589"/>
  <c r="AO153" i="589"/>
  <c r="AP153" i="589"/>
  <c r="AQ153" i="589"/>
  <c r="AR153" i="589"/>
  <c r="AS153" i="589"/>
  <c r="AT153" i="589"/>
  <c r="AU153" i="589"/>
  <c r="AV153" i="589"/>
  <c r="AW153" i="589"/>
  <c r="AX153" i="589"/>
  <c r="AY153" i="589"/>
  <c r="F155" i="589"/>
  <c r="U155" i="589"/>
  <c r="V155" i="589"/>
  <c r="W155" i="589"/>
  <c r="X155" i="589"/>
  <c r="Y155" i="589"/>
  <c r="Z155" i="589"/>
  <c r="AA155" i="589"/>
  <c r="AB155" i="589"/>
  <c r="AC155" i="589"/>
  <c r="AD155" i="589"/>
  <c r="AE155" i="589"/>
  <c r="AF155" i="589"/>
  <c r="AG155" i="589"/>
  <c r="AH155" i="589"/>
  <c r="AI155" i="589"/>
  <c r="AJ155" i="589"/>
  <c r="AK155" i="589"/>
  <c r="AL155" i="589"/>
  <c r="AM155" i="589"/>
  <c r="AN155" i="589"/>
  <c r="AO155" i="589"/>
  <c r="AP155" i="589"/>
  <c r="AQ155" i="589"/>
  <c r="AR155" i="589"/>
  <c r="AS155" i="589"/>
  <c r="AT155" i="589"/>
  <c r="AU155" i="589"/>
  <c r="AV155" i="589"/>
  <c r="AW155" i="589"/>
  <c r="AX155" i="589"/>
  <c r="AY155" i="589"/>
  <c r="G156" i="589"/>
  <c r="U156" i="589"/>
  <c r="V156" i="589"/>
  <c r="W156" i="589"/>
  <c r="X156" i="589"/>
  <c r="Y156" i="589"/>
  <c r="Z156" i="589"/>
  <c r="AA156" i="589"/>
  <c r="AB156" i="589"/>
  <c r="AC156" i="589"/>
  <c r="AD156" i="589"/>
  <c r="AE156" i="589"/>
  <c r="AF156" i="589"/>
  <c r="AG156" i="589"/>
  <c r="AH156" i="589"/>
  <c r="AI156" i="589"/>
  <c r="AJ156" i="589"/>
  <c r="AK156" i="589"/>
  <c r="AL156" i="589"/>
  <c r="AM156" i="589"/>
  <c r="AN156" i="589"/>
  <c r="AO156" i="589"/>
  <c r="AP156" i="589"/>
  <c r="AQ156" i="589"/>
  <c r="AR156" i="589"/>
  <c r="AS156" i="589"/>
  <c r="AT156" i="589"/>
  <c r="AU156" i="589"/>
  <c r="AV156" i="589"/>
  <c r="AW156" i="589"/>
  <c r="AX156" i="589"/>
  <c r="AY156" i="589"/>
  <c r="F158" i="589"/>
  <c r="U158" i="589"/>
  <c r="V158" i="589"/>
  <c r="W158" i="589"/>
  <c r="X158" i="589"/>
  <c r="Y158" i="589"/>
  <c r="Z158" i="589"/>
  <c r="AA158" i="589"/>
  <c r="AB158" i="589"/>
  <c r="AC158" i="589"/>
  <c r="AD158" i="589"/>
  <c r="AE158" i="589"/>
  <c r="AF158" i="589"/>
  <c r="AG158" i="589"/>
  <c r="AH158" i="589"/>
  <c r="AI158" i="589"/>
  <c r="AJ158" i="589"/>
  <c r="AK158" i="589"/>
  <c r="AL158" i="589"/>
  <c r="AM158" i="589"/>
  <c r="AN158" i="589"/>
  <c r="AO158" i="589"/>
  <c r="AP158" i="589"/>
  <c r="AQ158" i="589"/>
  <c r="AR158" i="589"/>
  <c r="AS158" i="589"/>
  <c r="AT158" i="589"/>
  <c r="AU158" i="589"/>
  <c r="AV158" i="589"/>
  <c r="AW158" i="589"/>
  <c r="AX158" i="589"/>
  <c r="AY158" i="589"/>
  <c r="G159" i="589"/>
  <c r="U159" i="589"/>
  <c r="V159" i="589"/>
  <c r="W159" i="589"/>
  <c r="X159" i="589"/>
  <c r="Y159" i="589"/>
  <c r="Z159" i="589"/>
  <c r="AA159" i="589"/>
  <c r="AB159" i="589"/>
  <c r="AC159" i="589"/>
  <c r="AD159" i="589"/>
  <c r="AE159" i="589"/>
  <c r="AF159" i="589"/>
  <c r="AG159" i="589"/>
  <c r="AH159" i="589"/>
  <c r="AI159" i="589"/>
  <c r="AJ159" i="589"/>
  <c r="AK159" i="589"/>
  <c r="AL159" i="589"/>
  <c r="AM159" i="589"/>
  <c r="AN159" i="589"/>
  <c r="AO159" i="589"/>
  <c r="AP159" i="589"/>
  <c r="AQ159" i="589"/>
  <c r="AR159" i="589"/>
  <c r="AS159" i="589"/>
  <c r="AT159" i="589"/>
  <c r="AU159" i="589"/>
  <c r="AV159" i="589"/>
  <c r="AW159" i="589"/>
  <c r="AX159" i="589"/>
  <c r="AY159" i="589"/>
  <c r="F161" i="589"/>
  <c r="U161" i="589"/>
  <c r="V161" i="589"/>
  <c r="W161" i="589"/>
  <c r="X161" i="589"/>
  <c r="Y161" i="589"/>
  <c r="Z161" i="589"/>
  <c r="AA161" i="589"/>
  <c r="AB161" i="589"/>
  <c r="AC161" i="589"/>
  <c r="AD161" i="589"/>
  <c r="AE161" i="589"/>
  <c r="AF161" i="589"/>
  <c r="AG161" i="589"/>
  <c r="AH161" i="589"/>
  <c r="AI161" i="589"/>
  <c r="AJ161" i="589"/>
  <c r="AK161" i="589"/>
  <c r="AL161" i="589"/>
  <c r="AM161" i="589"/>
  <c r="AN161" i="589"/>
  <c r="AO161" i="589"/>
  <c r="AP161" i="589"/>
  <c r="AQ161" i="589"/>
  <c r="AR161" i="589"/>
  <c r="AS161" i="589"/>
  <c r="AT161" i="589"/>
  <c r="AU161" i="589"/>
  <c r="AV161" i="589"/>
  <c r="AW161" i="589"/>
  <c r="AX161" i="589"/>
  <c r="AY161" i="589"/>
  <c r="G162" i="589"/>
  <c r="U162" i="589"/>
  <c r="V162" i="589"/>
  <c r="W162" i="589"/>
  <c r="X162" i="589"/>
  <c r="Y162" i="589"/>
  <c r="Z162" i="589"/>
  <c r="AA162" i="589"/>
  <c r="AB162" i="589"/>
  <c r="AC162" i="589"/>
  <c r="AD162" i="589"/>
  <c r="AE162" i="589"/>
  <c r="AF162" i="589"/>
  <c r="AG162" i="589"/>
  <c r="AH162" i="589"/>
  <c r="AI162" i="589"/>
  <c r="AJ162" i="589"/>
  <c r="AK162" i="589"/>
  <c r="AL162" i="589"/>
  <c r="AM162" i="589"/>
  <c r="AN162" i="589"/>
  <c r="AO162" i="589"/>
  <c r="AP162" i="589"/>
  <c r="AQ162" i="589"/>
  <c r="AR162" i="589"/>
  <c r="AS162" i="589"/>
  <c r="AT162" i="589"/>
  <c r="AU162" i="589"/>
  <c r="AV162" i="589"/>
  <c r="AW162" i="589"/>
  <c r="AX162" i="589"/>
  <c r="AY162" i="589"/>
  <c r="F164" i="589"/>
  <c r="U164" i="589"/>
  <c r="V164" i="589"/>
  <c r="W164" i="589"/>
  <c r="X164" i="589"/>
  <c r="Y164" i="589"/>
  <c r="Z164" i="589"/>
  <c r="AA164" i="589"/>
  <c r="AB164" i="589"/>
  <c r="AC164" i="589"/>
  <c r="AD164" i="589"/>
  <c r="AE164" i="589"/>
  <c r="AF164" i="589"/>
  <c r="AG164" i="589"/>
  <c r="AH164" i="589"/>
  <c r="AI164" i="589"/>
  <c r="AJ164" i="589"/>
  <c r="AK164" i="589"/>
  <c r="AL164" i="589"/>
  <c r="AM164" i="589"/>
  <c r="AN164" i="589"/>
  <c r="AO164" i="589"/>
  <c r="AP164" i="589"/>
  <c r="AQ164" i="589"/>
  <c r="AR164" i="589"/>
  <c r="AS164" i="589"/>
  <c r="AT164" i="589"/>
  <c r="AU164" i="589"/>
  <c r="AV164" i="589"/>
  <c r="AW164" i="589"/>
  <c r="AX164" i="589"/>
  <c r="AY164" i="589"/>
  <c r="G165" i="589"/>
  <c r="U165" i="589"/>
  <c r="V165" i="589"/>
  <c r="W165" i="589"/>
  <c r="X165" i="589"/>
  <c r="Y165" i="589"/>
  <c r="Z165" i="589"/>
  <c r="AA165" i="589"/>
  <c r="AB165" i="589"/>
  <c r="AC165" i="589"/>
  <c r="AD165" i="589"/>
  <c r="AE165" i="589"/>
  <c r="AF165" i="589"/>
  <c r="AG165" i="589"/>
  <c r="AH165" i="589"/>
  <c r="AI165" i="589"/>
  <c r="AJ165" i="589"/>
  <c r="AK165" i="589"/>
  <c r="AL165" i="589"/>
  <c r="AM165" i="589"/>
  <c r="AN165" i="589"/>
  <c r="AO165" i="589"/>
  <c r="AP165" i="589"/>
  <c r="AQ165" i="589"/>
  <c r="AR165" i="589"/>
  <c r="AS165" i="589"/>
  <c r="AT165" i="589"/>
  <c r="AU165" i="589"/>
  <c r="AV165" i="589"/>
  <c r="AW165" i="589"/>
  <c r="AX165" i="589"/>
  <c r="AY165" i="589"/>
  <c r="F167" i="589"/>
  <c r="U167" i="589"/>
  <c r="V167" i="589"/>
  <c r="W167" i="589"/>
  <c r="X167" i="589"/>
  <c r="Y167" i="589"/>
  <c r="Z167" i="589"/>
  <c r="AA167" i="589"/>
  <c r="AB167" i="589"/>
  <c r="AC167" i="589"/>
  <c r="AD167" i="589"/>
  <c r="AE167" i="589"/>
  <c r="AF167" i="589"/>
  <c r="AG167" i="589"/>
  <c r="AH167" i="589"/>
  <c r="AI167" i="589"/>
  <c r="AJ167" i="589"/>
  <c r="AK167" i="589"/>
  <c r="AL167" i="589"/>
  <c r="AM167" i="589"/>
  <c r="AN167" i="589"/>
  <c r="AO167" i="589"/>
  <c r="AP167" i="589"/>
  <c r="AQ167" i="589"/>
  <c r="AR167" i="589"/>
  <c r="AS167" i="589"/>
  <c r="AT167" i="589"/>
  <c r="AU167" i="589"/>
  <c r="AV167" i="589"/>
  <c r="AW167" i="589"/>
  <c r="AX167" i="589"/>
  <c r="AY167" i="589"/>
  <c r="G168" i="589"/>
  <c r="U168" i="589"/>
  <c r="V168" i="589"/>
  <c r="W168" i="589"/>
  <c r="X168" i="589"/>
  <c r="Y168" i="589"/>
  <c r="Z168" i="589"/>
  <c r="AA168" i="589"/>
  <c r="AB168" i="589"/>
  <c r="AC168" i="589"/>
  <c r="AD168" i="589"/>
  <c r="AE168" i="589"/>
  <c r="AF168" i="589"/>
  <c r="AG168" i="589"/>
  <c r="AH168" i="589"/>
  <c r="AI168" i="589"/>
  <c r="AJ168" i="589"/>
  <c r="AK168" i="589"/>
  <c r="AL168" i="589"/>
  <c r="AM168" i="589"/>
  <c r="AN168" i="589"/>
  <c r="AO168" i="589"/>
  <c r="AP168" i="589"/>
  <c r="AQ168" i="589"/>
  <c r="AR168" i="589"/>
  <c r="AS168" i="589"/>
  <c r="AT168" i="589"/>
  <c r="AU168" i="589"/>
  <c r="AV168" i="589"/>
  <c r="AW168" i="589"/>
  <c r="AX168" i="589"/>
  <c r="AY168" i="589"/>
  <c r="F170" i="589"/>
  <c r="U170" i="589"/>
  <c r="V170" i="589"/>
  <c r="W170" i="589"/>
  <c r="X170" i="589"/>
  <c r="Y170" i="589"/>
  <c r="Z170" i="589"/>
  <c r="AA170" i="589"/>
  <c r="AB170" i="589"/>
  <c r="AC170" i="589"/>
  <c r="AD170" i="589"/>
  <c r="AE170" i="589"/>
  <c r="AF170" i="589"/>
  <c r="AG170" i="589"/>
  <c r="AH170" i="589"/>
  <c r="AI170" i="589"/>
  <c r="AJ170" i="589"/>
  <c r="AK170" i="589"/>
  <c r="AL170" i="589"/>
  <c r="AM170" i="589"/>
  <c r="AN170" i="589"/>
  <c r="AO170" i="589"/>
  <c r="AP170" i="589"/>
  <c r="AQ170" i="589"/>
  <c r="AR170" i="589"/>
  <c r="AS170" i="589"/>
  <c r="AT170" i="589"/>
  <c r="AU170" i="589"/>
  <c r="AV170" i="589"/>
  <c r="AW170" i="589"/>
  <c r="AX170" i="589"/>
  <c r="AY170" i="589"/>
  <c r="G171" i="589"/>
  <c r="U171" i="589"/>
  <c r="V171" i="589"/>
  <c r="W171" i="589"/>
  <c r="X171" i="589"/>
  <c r="Y171" i="589"/>
  <c r="Z171" i="589"/>
  <c r="AA171" i="589"/>
  <c r="AB171" i="589"/>
  <c r="AC171" i="589"/>
  <c r="AD171" i="589"/>
  <c r="AE171" i="589"/>
  <c r="AF171" i="589"/>
  <c r="AG171" i="589"/>
  <c r="AH171" i="589"/>
  <c r="AI171" i="589"/>
  <c r="AJ171" i="589"/>
  <c r="AK171" i="589"/>
  <c r="AL171" i="589"/>
  <c r="AM171" i="589"/>
  <c r="AN171" i="589"/>
  <c r="AO171" i="589"/>
  <c r="AP171" i="589"/>
  <c r="AQ171" i="589"/>
  <c r="AR171" i="589"/>
  <c r="AS171" i="589"/>
  <c r="AT171" i="589"/>
  <c r="AU171" i="589"/>
  <c r="AV171" i="589"/>
  <c r="AW171" i="589"/>
  <c r="AX171" i="589"/>
  <c r="AY171" i="589"/>
  <c r="U176" i="589"/>
  <c r="AE176" i="589"/>
  <c r="AO176" i="589"/>
  <c r="AX176" i="589"/>
  <c r="AD2" i="588"/>
  <c r="AB19" i="588" s="1"/>
  <c r="AB20" i="588" s="1"/>
  <c r="AZ16" i="588"/>
  <c r="AW18" i="588"/>
  <c r="AW19" i="588" s="1"/>
  <c r="AW20" i="588" s="1"/>
  <c r="AX18" i="588"/>
  <c r="AX19" i="588" s="1"/>
  <c r="AX20" i="588" s="1"/>
  <c r="AY18" i="588"/>
  <c r="AY19" i="588" s="1"/>
  <c r="AY20" i="588" s="1"/>
  <c r="F22" i="588"/>
  <c r="U22" i="588"/>
  <c r="V22" i="588"/>
  <c r="W22" i="588"/>
  <c r="X22" i="588"/>
  <c r="Y22" i="588"/>
  <c r="Z22" i="588"/>
  <c r="AA22" i="588"/>
  <c r="AB22" i="588"/>
  <c r="AC22" i="588"/>
  <c r="AD22" i="588"/>
  <c r="AE22" i="588"/>
  <c r="AF22" i="588"/>
  <c r="AG22" i="588"/>
  <c r="AH22" i="588"/>
  <c r="AI22" i="588"/>
  <c r="AJ22" i="588"/>
  <c r="AK22" i="588"/>
  <c r="AL22" i="588"/>
  <c r="AM22" i="588"/>
  <c r="AN22" i="588"/>
  <c r="AO22" i="588"/>
  <c r="AP22" i="588"/>
  <c r="AQ22" i="588"/>
  <c r="AR22" i="588"/>
  <c r="AS22" i="588"/>
  <c r="AT22" i="588"/>
  <c r="AU22" i="588"/>
  <c r="AV22" i="588"/>
  <c r="AW22" i="588"/>
  <c r="AX22" i="588"/>
  <c r="AY22" i="588"/>
  <c r="G23" i="588"/>
  <c r="U23" i="588"/>
  <c r="V23" i="588"/>
  <c r="W23" i="588"/>
  <c r="X23" i="588"/>
  <c r="Y23" i="588"/>
  <c r="Z23" i="588"/>
  <c r="AA23" i="588"/>
  <c r="AB23" i="588"/>
  <c r="AC23" i="588"/>
  <c r="AD23" i="588"/>
  <c r="AE23" i="588"/>
  <c r="AF23" i="588"/>
  <c r="AG23" i="588"/>
  <c r="AH23" i="588"/>
  <c r="AI23" i="588"/>
  <c r="AJ23" i="588"/>
  <c r="AK23" i="588"/>
  <c r="AL23" i="588"/>
  <c r="AM23" i="588"/>
  <c r="AN23" i="588"/>
  <c r="AO23" i="588"/>
  <c r="AP23" i="588"/>
  <c r="AQ23" i="588"/>
  <c r="AR23" i="588"/>
  <c r="AS23" i="588"/>
  <c r="AT23" i="588"/>
  <c r="AU23" i="588"/>
  <c r="AV23" i="588"/>
  <c r="AW23" i="588"/>
  <c r="AX23" i="588"/>
  <c r="AY23" i="588"/>
  <c r="B25" i="588"/>
  <c r="B28" i="588" s="1"/>
  <c r="B31" i="588" s="1"/>
  <c r="B34" i="588" s="1"/>
  <c r="B37" i="588" s="1"/>
  <c r="B40" i="588" s="1"/>
  <c r="B43" i="588" s="1"/>
  <c r="B46" i="588" s="1"/>
  <c r="B49" i="588" s="1"/>
  <c r="B52" i="588" s="1"/>
  <c r="B55" i="588" s="1"/>
  <c r="B58" i="588" s="1"/>
  <c r="B61" i="588" s="1"/>
  <c r="B64" i="588" s="1"/>
  <c r="B67" i="588" s="1"/>
  <c r="F25" i="588"/>
  <c r="U25" i="588"/>
  <c r="V25" i="588"/>
  <c r="W25" i="588"/>
  <c r="X25" i="588"/>
  <c r="Y25" i="588"/>
  <c r="Z25" i="588"/>
  <c r="AA25" i="588"/>
  <c r="AB25" i="588"/>
  <c r="AC25" i="588"/>
  <c r="AD25" i="588"/>
  <c r="AE25" i="588"/>
  <c r="AF25" i="588"/>
  <c r="AG25" i="588"/>
  <c r="AH25" i="588"/>
  <c r="AI25" i="588"/>
  <c r="AJ25" i="588"/>
  <c r="AK25" i="588"/>
  <c r="AL25" i="588"/>
  <c r="AM25" i="588"/>
  <c r="AN25" i="588"/>
  <c r="AO25" i="588"/>
  <c r="AP25" i="588"/>
  <c r="AQ25" i="588"/>
  <c r="AR25" i="588"/>
  <c r="AS25" i="588"/>
  <c r="AT25" i="588"/>
  <c r="AU25" i="588"/>
  <c r="AV25" i="588"/>
  <c r="AW25" i="588"/>
  <c r="AX25" i="588"/>
  <c r="AY25" i="588"/>
  <c r="G26" i="588"/>
  <c r="U26" i="588"/>
  <c r="V26" i="588"/>
  <c r="W26" i="588"/>
  <c r="X26" i="588"/>
  <c r="Y26" i="588"/>
  <c r="Z26" i="588"/>
  <c r="AA26" i="588"/>
  <c r="AB26" i="588"/>
  <c r="AC26" i="588"/>
  <c r="AD26" i="588"/>
  <c r="AE26" i="588"/>
  <c r="AF26" i="588"/>
  <c r="AG26" i="588"/>
  <c r="AH26" i="588"/>
  <c r="AI26" i="588"/>
  <c r="AJ26" i="588"/>
  <c r="AK26" i="588"/>
  <c r="AL26" i="588"/>
  <c r="AM26" i="588"/>
  <c r="AN26" i="588"/>
  <c r="AO26" i="588"/>
  <c r="AP26" i="588"/>
  <c r="AQ26" i="588"/>
  <c r="AR26" i="588"/>
  <c r="AS26" i="588"/>
  <c r="AT26" i="588"/>
  <c r="AU26" i="588"/>
  <c r="AV26" i="588"/>
  <c r="AW26" i="588"/>
  <c r="AX26" i="588"/>
  <c r="AY26" i="588"/>
  <c r="F28" i="588"/>
  <c r="U28" i="588"/>
  <c r="V28" i="588"/>
  <c r="W28" i="588"/>
  <c r="X28" i="588"/>
  <c r="Y28" i="588"/>
  <c r="Z28" i="588"/>
  <c r="AA28" i="588"/>
  <c r="AB28" i="588"/>
  <c r="AC28" i="588"/>
  <c r="AD28" i="588"/>
  <c r="AE28" i="588"/>
  <c r="AF28" i="588"/>
  <c r="AG28" i="588"/>
  <c r="AH28" i="588"/>
  <c r="AI28" i="588"/>
  <c r="AJ28" i="588"/>
  <c r="AK28" i="588"/>
  <c r="AL28" i="588"/>
  <c r="AM28" i="588"/>
  <c r="AN28" i="588"/>
  <c r="AO28" i="588"/>
  <c r="AP28" i="588"/>
  <c r="AQ28" i="588"/>
  <c r="AR28" i="588"/>
  <c r="AS28" i="588"/>
  <c r="AT28" i="588"/>
  <c r="AU28" i="588"/>
  <c r="AV28" i="588"/>
  <c r="AW28" i="588"/>
  <c r="AX28" i="588"/>
  <c r="AY28" i="588"/>
  <c r="G29" i="588"/>
  <c r="U29" i="588"/>
  <c r="V29" i="588"/>
  <c r="W29" i="588"/>
  <c r="X29" i="588"/>
  <c r="Y29" i="588"/>
  <c r="Z29" i="588"/>
  <c r="AA29" i="588"/>
  <c r="AB29" i="588"/>
  <c r="AC29" i="588"/>
  <c r="AD29" i="588"/>
  <c r="AE29" i="588"/>
  <c r="AF29" i="588"/>
  <c r="AG29" i="588"/>
  <c r="AH29" i="588"/>
  <c r="AI29" i="588"/>
  <c r="AJ29" i="588"/>
  <c r="AK29" i="588"/>
  <c r="AL29" i="588"/>
  <c r="AM29" i="588"/>
  <c r="AN29" i="588"/>
  <c r="AO29" i="588"/>
  <c r="AP29" i="588"/>
  <c r="AQ29" i="588"/>
  <c r="AR29" i="588"/>
  <c r="AS29" i="588"/>
  <c r="AT29" i="588"/>
  <c r="AU29" i="588"/>
  <c r="AV29" i="588"/>
  <c r="AW29" i="588"/>
  <c r="AX29" i="588"/>
  <c r="AY29" i="588"/>
  <c r="F31" i="588"/>
  <c r="U31" i="588"/>
  <c r="V31" i="588"/>
  <c r="W31" i="588"/>
  <c r="X31" i="588"/>
  <c r="Y31" i="588"/>
  <c r="Z31" i="588"/>
  <c r="AA31" i="588"/>
  <c r="AB31" i="588"/>
  <c r="AC31" i="588"/>
  <c r="AD31" i="588"/>
  <c r="AE31" i="588"/>
  <c r="AF31" i="588"/>
  <c r="AG31" i="588"/>
  <c r="AH31" i="588"/>
  <c r="AI31" i="588"/>
  <c r="AJ31" i="588"/>
  <c r="AK31" i="588"/>
  <c r="AL31" i="588"/>
  <c r="AM31" i="588"/>
  <c r="AN31" i="588"/>
  <c r="AO31" i="588"/>
  <c r="AP31" i="588"/>
  <c r="AQ31" i="588"/>
  <c r="AR31" i="588"/>
  <c r="AS31" i="588"/>
  <c r="AT31" i="588"/>
  <c r="AU31" i="588"/>
  <c r="AV31" i="588"/>
  <c r="AW31" i="588"/>
  <c r="AX31" i="588"/>
  <c r="AY31" i="588"/>
  <c r="G32" i="588"/>
  <c r="U32" i="588"/>
  <c r="V32" i="588"/>
  <c r="W32" i="588"/>
  <c r="X32" i="588"/>
  <c r="Y32" i="588"/>
  <c r="Z32" i="588"/>
  <c r="AA32" i="588"/>
  <c r="AB32" i="588"/>
  <c r="AC32" i="588"/>
  <c r="AD32" i="588"/>
  <c r="AE32" i="588"/>
  <c r="AF32" i="588"/>
  <c r="AG32" i="588"/>
  <c r="AH32" i="588"/>
  <c r="AI32" i="588"/>
  <c r="AJ32" i="588"/>
  <c r="AK32" i="588"/>
  <c r="AL32" i="588"/>
  <c r="AM32" i="588"/>
  <c r="AN32" i="588"/>
  <c r="AO32" i="588"/>
  <c r="AP32" i="588"/>
  <c r="AQ32" i="588"/>
  <c r="AR32" i="588"/>
  <c r="AS32" i="588"/>
  <c r="AT32" i="588"/>
  <c r="AU32" i="588"/>
  <c r="AV32" i="588"/>
  <c r="AW32" i="588"/>
  <c r="AX32" i="588"/>
  <c r="AY32" i="588"/>
  <c r="F34" i="588"/>
  <c r="U34" i="588"/>
  <c r="V34" i="588"/>
  <c r="W34" i="588"/>
  <c r="X34" i="588"/>
  <c r="Y34" i="588"/>
  <c r="Z34" i="588"/>
  <c r="AA34" i="588"/>
  <c r="AB34" i="588"/>
  <c r="AC34" i="588"/>
  <c r="AD34" i="588"/>
  <c r="AE34" i="588"/>
  <c r="AF34" i="588"/>
  <c r="AG34" i="588"/>
  <c r="AH34" i="588"/>
  <c r="AI34" i="588"/>
  <c r="AJ34" i="588"/>
  <c r="AK34" i="588"/>
  <c r="AL34" i="588"/>
  <c r="AM34" i="588"/>
  <c r="AN34" i="588"/>
  <c r="AO34" i="588"/>
  <c r="AP34" i="588"/>
  <c r="AQ34" i="588"/>
  <c r="AR34" i="588"/>
  <c r="AS34" i="588"/>
  <c r="AT34" i="588"/>
  <c r="AU34" i="588"/>
  <c r="AV34" i="588"/>
  <c r="AW34" i="588"/>
  <c r="AX34" i="588"/>
  <c r="AY34" i="588"/>
  <c r="G35" i="588"/>
  <c r="U35" i="588"/>
  <c r="V35" i="588"/>
  <c r="W35" i="588"/>
  <c r="X35" i="588"/>
  <c r="Y35" i="588"/>
  <c r="Z35" i="588"/>
  <c r="AA35" i="588"/>
  <c r="AB35" i="588"/>
  <c r="AC35" i="588"/>
  <c r="AD35" i="588"/>
  <c r="AE35" i="588"/>
  <c r="AF35" i="588"/>
  <c r="AG35" i="588"/>
  <c r="AH35" i="588"/>
  <c r="AI35" i="588"/>
  <c r="AJ35" i="588"/>
  <c r="AK35" i="588"/>
  <c r="AL35" i="588"/>
  <c r="AM35" i="588"/>
  <c r="AN35" i="588"/>
  <c r="AO35" i="588"/>
  <c r="AP35" i="588"/>
  <c r="AQ35" i="588"/>
  <c r="AR35" i="588"/>
  <c r="AS35" i="588"/>
  <c r="AT35" i="588"/>
  <c r="AU35" i="588"/>
  <c r="AV35" i="588"/>
  <c r="AW35" i="588"/>
  <c r="AX35" i="588"/>
  <c r="AY35" i="588"/>
  <c r="F37" i="588"/>
  <c r="U37" i="588"/>
  <c r="V37" i="588"/>
  <c r="W37" i="588"/>
  <c r="X37" i="588"/>
  <c r="Y37" i="588"/>
  <c r="Z37" i="588"/>
  <c r="AA37" i="588"/>
  <c r="AB37" i="588"/>
  <c r="AC37" i="588"/>
  <c r="AD37" i="588"/>
  <c r="AE37" i="588"/>
  <c r="AF37" i="588"/>
  <c r="AG37" i="588"/>
  <c r="AH37" i="588"/>
  <c r="AI37" i="588"/>
  <c r="AJ37" i="588"/>
  <c r="AK37" i="588"/>
  <c r="AL37" i="588"/>
  <c r="AM37" i="588"/>
  <c r="AN37" i="588"/>
  <c r="AO37" i="588"/>
  <c r="AP37" i="588"/>
  <c r="AQ37" i="588"/>
  <c r="AR37" i="588"/>
  <c r="AS37" i="588"/>
  <c r="AT37" i="588"/>
  <c r="AU37" i="588"/>
  <c r="AV37" i="588"/>
  <c r="AW37" i="588"/>
  <c r="AX37" i="588"/>
  <c r="AY37" i="588"/>
  <c r="G38" i="588"/>
  <c r="U38" i="588"/>
  <c r="V38" i="588"/>
  <c r="W38" i="588"/>
  <c r="X38" i="588"/>
  <c r="Y38" i="588"/>
  <c r="Z38" i="588"/>
  <c r="AA38" i="588"/>
  <c r="AB38" i="588"/>
  <c r="AC38" i="588"/>
  <c r="AD38" i="588"/>
  <c r="AE38" i="588"/>
  <c r="AF38" i="588"/>
  <c r="AG38" i="588"/>
  <c r="AH38" i="588"/>
  <c r="AI38" i="588"/>
  <c r="AJ38" i="588"/>
  <c r="AK38" i="588"/>
  <c r="AL38" i="588"/>
  <c r="AM38" i="588"/>
  <c r="AN38" i="588"/>
  <c r="AO38" i="588"/>
  <c r="AP38" i="588"/>
  <c r="AQ38" i="588"/>
  <c r="AR38" i="588"/>
  <c r="AS38" i="588"/>
  <c r="AT38" i="588"/>
  <c r="AU38" i="588"/>
  <c r="AV38" i="588"/>
  <c r="AW38" i="588"/>
  <c r="AX38" i="588"/>
  <c r="AY38" i="588"/>
  <c r="F40" i="588"/>
  <c r="U40" i="588"/>
  <c r="V40" i="588"/>
  <c r="W40" i="588"/>
  <c r="X40" i="588"/>
  <c r="Y40" i="588"/>
  <c r="Z40" i="588"/>
  <c r="AA40" i="588"/>
  <c r="AB40" i="588"/>
  <c r="AC40" i="588"/>
  <c r="AD40" i="588"/>
  <c r="AE40" i="588"/>
  <c r="AF40" i="588"/>
  <c r="AG40" i="588"/>
  <c r="AH40" i="588"/>
  <c r="AI40" i="588"/>
  <c r="AJ40" i="588"/>
  <c r="AK40" i="588"/>
  <c r="AL40" i="588"/>
  <c r="AM40" i="588"/>
  <c r="AN40" i="588"/>
  <c r="AO40" i="588"/>
  <c r="AP40" i="588"/>
  <c r="AQ40" i="588"/>
  <c r="AR40" i="588"/>
  <c r="AS40" i="588"/>
  <c r="AT40" i="588"/>
  <c r="AU40" i="588"/>
  <c r="AV40" i="588"/>
  <c r="AW40" i="588"/>
  <c r="AX40" i="588"/>
  <c r="AY40" i="588"/>
  <c r="G41" i="588"/>
  <c r="U41" i="588"/>
  <c r="V41" i="588"/>
  <c r="W41" i="588"/>
  <c r="X41" i="588"/>
  <c r="Y41" i="588"/>
  <c r="Z41" i="588"/>
  <c r="AA41" i="588"/>
  <c r="AB41" i="588"/>
  <c r="AC41" i="588"/>
  <c r="AD41" i="588"/>
  <c r="AE41" i="588"/>
  <c r="AF41" i="588"/>
  <c r="AG41" i="588"/>
  <c r="AH41" i="588"/>
  <c r="AI41" i="588"/>
  <c r="AJ41" i="588"/>
  <c r="AK41" i="588"/>
  <c r="AL41" i="588"/>
  <c r="AM41" i="588"/>
  <c r="AN41" i="588"/>
  <c r="AO41" i="588"/>
  <c r="AP41" i="588"/>
  <c r="AQ41" i="588"/>
  <c r="AR41" i="588"/>
  <c r="AS41" i="588"/>
  <c r="AT41" i="588"/>
  <c r="AU41" i="588"/>
  <c r="AV41" i="588"/>
  <c r="AW41" i="588"/>
  <c r="AX41" i="588"/>
  <c r="AY41" i="588"/>
  <c r="F43" i="588"/>
  <c r="U43" i="588"/>
  <c r="V43" i="588"/>
  <c r="W43" i="588"/>
  <c r="X43" i="588"/>
  <c r="Y43" i="588"/>
  <c r="Z43" i="588"/>
  <c r="AA43" i="588"/>
  <c r="AB43" i="588"/>
  <c r="AC43" i="588"/>
  <c r="AD43" i="588"/>
  <c r="AE43" i="588"/>
  <c r="AF43" i="588"/>
  <c r="AG43" i="588"/>
  <c r="AH43" i="588"/>
  <c r="AI43" i="588"/>
  <c r="AJ43" i="588"/>
  <c r="AK43" i="588"/>
  <c r="AL43" i="588"/>
  <c r="AM43" i="588"/>
  <c r="AN43" i="588"/>
  <c r="AO43" i="588"/>
  <c r="AP43" i="588"/>
  <c r="AQ43" i="588"/>
  <c r="AR43" i="588"/>
  <c r="AS43" i="588"/>
  <c r="AT43" i="588"/>
  <c r="AU43" i="588"/>
  <c r="AV43" i="588"/>
  <c r="AW43" i="588"/>
  <c r="AX43" i="588"/>
  <c r="AY43" i="588"/>
  <c r="G44" i="588"/>
  <c r="U44" i="588"/>
  <c r="V44" i="588"/>
  <c r="W44" i="588"/>
  <c r="X44" i="588"/>
  <c r="Y44" i="588"/>
  <c r="Z44" i="588"/>
  <c r="AA44" i="588"/>
  <c r="AB44" i="588"/>
  <c r="AC44" i="588"/>
  <c r="AD44" i="588"/>
  <c r="AE44" i="588"/>
  <c r="AF44" i="588"/>
  <c r="AG44" i="588"/>
  <c r="AH44" i="588"/>
  <c r="AI44" i="588"/>
  <c r="AJ44" i="588"/>
  <c r="AK44" i="588"/>
  <c r="AL44" i="588"/>
  <c r="AM44" i="588"/>
  <c r="AN44" i="588"/>
  <c r="AO44" i="588"/>
  <c r="AP44" i="588"/>
  <c r="AQ44" i="588"/>
  <c r="AR44" i="588"/>
  <c r="AS44" i="588"/>
  <c r="AT44" i="588"/>
  <c r="AU44" i="588"/>
  <c r="AV44" i="588"/>
  <c r="AW44" i="588"/>
  <c r="AX44" i="588"/>
  <c r="AY44" i="588"/>
  <c r="F46" i="588"/>
  <c r="U46" i="588"/>
  <c r="V46" i="588"/>
  <c r="W46" i="588"/>
  <c r="X46" i="588"/>
  <c r="Y46" i="588"/>
  <c r="Z46" i="588"/>
  <c r="AA46" i="588"/>
  <c r="AB46" i="588"/>
  <c r="AC46" i="588"/>
  <c r="AD46" i="588"/>
  <c r="AE46" i="588"/>
  <c r="AF46" i="588"/>
  <c r="AG46" i="588"/>
  <c r="AH46" i="588"/>
  <c r="AI46" i="588"/>
  <c r="AJ46" i="588"/>
  <c r="AK46" i="588"/>
  <c r="AL46" i="588"/>
  <c r="AM46" i="588"/>
  <c r="AN46" i="588"/>
  <c r="AO46" i="588"/>
  <c r="AP46" i="588"/>
  <c r="AQ46" i="588"/>
  <c r="AR46" i="588"/>
  <c r="AS46" i="588"/>
  <c r="AT46" i="588"/>
  <c r="AU46" i="588"/>
  <c r="AV46" i="588"/>
  <c r="AW46" i="588"/>
  <c r="AX46" i="588"/>
  <c r="AY46" i="588"/>
  <c r="G47" i="588"/>
  <c r="U47" i="588"/>
  <c r="V47" i="588"/>
  <c r="W47" i="588"/>
  <c r="X47" i="588"/>
  <c r="Y47" i="588"/>
  <c r="Z47" i="588"/>
  <c r="AA47" i="588"/>
  <c r="AB47" i="588"/>
  <c r="AC47" i="588"/>
  <c r="AD47" i="588"/>
  <c r="AE47" i="588"/>
  <c r="AF47" i="588"/>
  <c r="AG47" i="588"/>
  <c r="AH47" i="588"/>
  <c r="AI47" i="588"/>
  <c r="AJ47" i="588"/>
  <c r="AK47" i="588"/>
  <c r="AL47" i="588"/>
  <c r="AM47" i="588"/>
  <c r="AN47" i="588"/>
  <c r="AO47" i="588"/>
  <c r="AP47" i="588"/>
  <c r="AQ47" i="588"/>
  <c r="AR47" i="588"/>
  <c r="AS47" i="588"/>
  <c r="AT47" i="588"/>
  <c r="AU47" i="588"/>
  <c r="AV47" i="588"/>
  <c r="AW47" i="588"/>
  <c r="AX47" i="588"/>
  <c r="AY47" i="588"/>
  <c r="F49" i="588"/>
  <c r="U49" i="588"/>
  <c r="V49" i="588"/>
  <c r="W49" i="588"/>
  <c r="X49" i="588"/>
  <c r="Y49" i="588"/>
  <c r="Z49" i="588"/>
  <c r="AA49" i="588"/>
  <c r="AB49" i="588"/>
  <c r="AC49" i="588"/>
  <c r="AD49" i="588"/>
  <c r="AE49" i="588"/>
  <c r="AF49" i="588"/>
  <c r="AG49" i="588"/>
  <c r="AH49" i="588"/>
  <c r="AI49" i="588"/>
  <c r="AJ49" i="588"/>
  <c r="AK49" i="588"/>
  <c r="AL49" i="588"/>
  <c r="AM49" i="588"/>
  <c r="AN49" i="588"/>
  <c r="AO49" i="588"/>
  <c r="AP49" i="588"/>
  <c r="AQ49" i="588"/>
  <c r="AR49" i="588"/>
  <c r="AS49" i="588"/>
  <c r="AT49" i="588"/>
  <c r="AU49" i="588"/>
  <c r="AV49" i="588"/>
  <c r="AW49" i="588"/>
  <c r="AX49" i="588"/>
  <c r="AY49" i="588"/>
  <c r="G50" i="588"/>
  <c r="U50" i="588"/>
  <c r="V50" i="588"/>
  <c r="W50" i="588"/>
  <c r="X50" i="588"/>
  <c r="Y50" i="588"/>
  <c r="Z50" i="588"/>
  <c r="AA50" i="588"/>
  <c r="AB50" i="588"/>
  <c r="AC50" i="588"/>
  <c r="AD50" i="588"/>
  <c r="AE50" i="588"/>
  <c r="AF50" i="588"/>
  <c r="AG50" i="588"/>
  <c r="AH50" i="588"/>
  <c r="AI50" i="588"/>
  <c r="AJ50" i="588"/>
  <c r="AK50" i="588"/>
  <c r="AL50" i="588"/>
  <c r="AM50" i="588"/>
  <c r="AN50" i="588"/>
  <c r="AO50" i="588"/>
  <c r="AP50" i="588"/>
  <c r="AQ50" i="588"/>
  <c r="AR50" i="588"/>
  <c r="AS50" i="588"/>
  <c r="AT50" i="588"/>
  <c r="AU50" i="588"/>
  <c r="AV50" i="588"/>
  <c r="AW50" i="588"/>
  <c r="AX50" i="588"/>
  <c r="AY50" i="588"/>
  <c r="F52" i="588"/>
  <c r="U52" i="588"/>
  <c r="V52" i="588"/>
  <c r="W52" i="588"/>
  <c r="X52" i="588"/>
  <c r="Y52" i="588"/>
  <c r="Z52" i="588"/>
  <c r="AA52" i="588"/>
  <c r="AB52" i="588"/>
  <c r="AC52" i="588"/>
  <c r="AD52" i="588"/>
  <c r="AE52" i="588"/>
  <c r="AF52" i="588"/>
  <c r="AG52" i="588"/>
  <c r="AH52" i="588"/>
  <c r="AI52" i="588"/>
  <c r="AJ52" i="588"/>
  <c r="AK52" i="588"/>
  <c r="AL52" i="588"/>
  <c r="AM52" i="588"/>
  <c r="AN52" i="588"/>
  <c r="AO52" i="588"/>
  <c r="AP52" i="588"/>
  <c r="AQ52" i="588"/>
  <c r="AR52" i="588"/>
  <c r="AS52" i="588"/>
  <c r="AT52" i="588"/>
  <c r="AU52" i="588"/>
  <c r="AV52" i="588"/>
  <c r="AW52" i="588"/>
  <c r="AX52" i="588"/>
  <c r="AY52" i="588"/>
  <c r="G53" i="588"/>
  <c r="U53" i="588"/>
  <c r="V53" i="588"/>
  <c r="W53" i="588"/>
  <c r="X53" i="588"/>
  <c r="Y53" i="588"/>
  <c r="Z53" i="588"/>
  <c r="AA53" i="588"/>
  <c r="AB53" i="588"/>
  <c r="AC53" i="588"/>
  <c r="AD53" i="588"/>
  <c r="AE53" i="588"/>
  <c r="AF53" i="588"/>
  <c r="AG53" i="588"/>
  <c r="AH53" i="588"/>
  <c r="AI53" i="588"/>
  <c r="AJ53" i="588"/>
  <c r="AK53" i="588"/>
  <c r="AL53" i="588"/>
  <c r="AM53" i="588"/>
  <c r="AN53" i="588"/>
  <c r="AO53" i="588"/>
  <c r="AP53" i="588"/>
  <c r="AQ53" i="588"/>
  <c r="AR53" i="588"/>
  <c r="AS53" i="588"/>
  <c r="AT53" i="588"/>
  <c r="AU53" i="588"/>
  <c r="AV53" i="588"/>
  <c r="AW53" i="588"/>
  <c r="AX53" i="588"/>
  <c r="AY53" i="588"/>
  <c r="F55" i="588"/>
  <c r="U55" i="588"/>
  <c r="V55" i="588"/>
  <c r="W55" i="588"/>
  <c r="X55" i="588"/>
  <c r="Y55" i="588"/>
  <c r="Z55" i="588"/>
  <c r="AA55" i="588"/>
  <c r="AB55" i="588"/>
  <c r="AC55" i="588"/>
  <c r="AD55" i="588"/>
  <c r="AE55" i="588"/>
  <c r="AF55" i="588"/>
  <c r="AG55" i="588"/>
  <c r="AH55" i="588"/>
  <c r="AI55" i="588"/>
  <c r="AJ55" i="588"/>
  <c r="AK55" i="588"/>
  <c r="AL55" i="588"/>
  <c r="AM55" i="588"/>
  <c r="AN55" i="588"/>
  <c r="AO55" i="588"/>
  <c r="AP55" i="588"/>
  <c r="AQ55" i="588"/>
  <c r="AR55" i="588"/>
  <c r="AS55" i="588"/>
  <c r="AT55" i="588"/>
  <c r="AU55" i="588"/>
  <c r="AV55" i="588"/>
  <c r="AW55" i="588"/>
  <c r="AX55" i="588"/>
  <c r="AY55" i="588"/>
  <c r="G56" i="588"/>
  <c r="U56" i="588"/>
  <c r="V56" i="588"/>
  <c r="W56" i="588"/>
  <c r="X56" i="588"/>
  <c r="Y56" i="588"/>
  <c r="Z56" i="588"/>
  <c r="AA56" i="588"/>
  <c r="AB56" i="588"/>
  <c r="AC56" i="588"/>
  <c r="AD56" i="588"/>
  <c r="AE56" i="588"/>
  <c r="AF56" i="588"/>
  <c r="AG56" i="588"/>
  <c r="AH56" i="588"/>
  <c r="AI56" i="588"/>
  <c r="AJ56" i="588"/>
  <c r="AK56" i="588"/>
  <c r="AL56" i="588"/>
  <c r="AM56" i="588"/>
  <c r="AN56" i="588"/>
  <c r="AO56" i="588"/>
  <c r="AP56" i="588"/>
  <c r="AQ56" i="588"/>
  <c r="AR56" i="588"/>
  <c r="AS56" i="588"/>
  <c r="AT56" i="588"/>
  <c r="AU56" i="588"/>
  <c r="AV56" i="588"/>
  <c r="AW56" i="588"/>
  <c r="AX56" i="588"/>
  <c r="AY56" i="588"/>
  <c r="F58" i="588"/>
  <c r="U58" i="588"/>
  <c r="V58" i="588"/>
  <c r="W58" i="588"/>
  <c r="X58" i="588"/>
  <c r="Y58" i="588"/>
  <c r="Z58" i="588"/>
  <c r="AA58" i="588"/>
  <c r="AB58" i="588"/>
  <c r="AC58" i="588"/>
  <c r="AD58" i="588"/>
  <c r="AE58" i="588"/>
  <c r="AF58" i="588"/>
  <c r="AG58" i="588"/>
  <c r="AH58" i="588"/>
  <c r="AI58" i="588"/>
  <c r="AJ58" i="588"/>
  <c r="AK58" i="588"/>
  <c r="AL58" i="588"/>
  <c r="AM58" i="588"/>
  <c r="AN58" i="588"/>
  <c r="AO58" i="588"/>
  <c r="AP58" i="588"/>
  <c r="AQ58" i="588"/>
  <c r="AR58" i="588"/>
  <c r="AS58" i="588"/>
  <c r="AT58" i="588"/>
  <c r="AU58" i="588"/>
  <c r="AV58" i="588"/>
  <c r="AW58" i="588"/>
  <c r="AX58" i="588"/>
  <c r="AY58" i="588"/>
  <c r="G59" i="588"/>
  <c r="U59" i="588"/>
  <c r="V59" i="588"/>
  <c r="W59" i="588"/>
  <c r="X59" i="588"/>
  <c r="Y59" i="588"/>
  <c r="Z59" i="588"/>
  <c r="AA59" i="588"/>
  <c r="AB59" i="588"/>
  <c r="AC59" i="588"/>
  <c r="AD59" i="588"/>
  <c r="AE59" i="588"/>
  <c r="AF59" i="588"/>
  <c r="AG59" i="588"/>
  <c r="AH59" i="588"/>
  <c r="AI59" i="588"/>
  <c r="AJ59" i="588"/>
  <c r="AK59" i="588"/>
  <c r="AL59" i="588"/>
  <c r="AM59" i="588"/>
  <c r="AN59" i="588"/>
  <c r="AO59" i="588"/>
  <c r="AP59" i="588"/>
  <c r="AQ59" i="588"/>
  <c r="AR59" i="588"/>
  <c r="AS59" i="588"/>
  <c r="AT59" i="588"/>
  <c r="AU59" i="588"/>
  <c r="AV59" i="588"/>
  <c r="AW59" i="588"/>
  <c r="AX59" i="588"/>
  <c r="AY59" i="588"/>
  <c r="F61" i="588"/>
  <c r="U61" i="588"/>
  <c r="V61" i="588"/>
  <c r="W61" i="588"/>
  <c r="X61" i="588"/>
  <c r="Y61" i="588"/>
  <c r="Z61" i="588"/>
  <c r="AA61" i="588"/>
  <c r="AB61" i="588"/>
  <c r="AC61" i="588"/>
  <c r="AD61" i="588"/>
  <c r="AE61" i="588"/>
  <c r="AF61" i="588"/>
  <c r="AG61" i="588"/>
  <c r="AH61" i="588"/>
  <c r="AI61" i="588"/>
  <c r="AJ61" i="588"/>
  <c r="AK61" i="588"/>
  <c r="AL61" i="588"/>
  <c r="AM61" i="588"/>
  <c r="AN61" i="588"/>
  <c r="AO61" i="588"/>
  <c r="AP61" i="588"/>
  <c r="AQ61" i="588"/>
  <c r="AR61" i="588"/>
  <c r="AS61" i="588"/>
  <c r="AT61" i="588"/>
  <c r="AU61" i="588"/>
  <c r="AV61" i="588"/>
  <c r="AW61" i="588"/>
  <c r="AX61" i="588"/>
  <c r="AY61" i="588"/>
  <c r="G62" i="588"/>
  <c r="U62" i="588"/>
  <c r="V62" i="588"/>
  <c r="W62" i="588"/>
  <c r="X62" i="588"/>
  <c r="Y62" i="588"/>
  <c r="Z62" i="588"/>
  <c r="AA62" i="588"/>
  <c r="AB62" i="588"/>
  <c r="AC62" i="588"/>
  <c r="AD62" i="588"/>
  <c r="AE62" i="588"/>
  <c r="AF62" i="588"/>
  <c r="AG62" i="588"/>
  <c r="AH62" i="588"/>
  <c r="AI62" i="588"/>
  <c r="AJ62" i="588"/>
  <c r="AK62" i="588"/>
  <c r="AL62" i="588"/>
  <c r="AM62" i="588"/>
  <c r="AN62" i="588"/>
  <c r="AO62" i="588"/>
  <c r="AP62" i="588"/>
  <c r="AQ62" i="588"/>
  <c r="AR62" i="588"/>
  <c r="AS62" i="588"/>
  <c r="AT62" i="588"/>
  <c r="AU62" i="588"/>
  <c r="AV62" i="588"/>
  <c r="AW62" i="588"/>
  <c r="AX62" i="588"/>
  <c r="AY62" i="588"/>
  <c r="F64" i="588"/>
  <c r="U64" i="588"/>
  <c r="V64" i="588"/>
  <c r="W64" i="588"/>
  <c r="X64" i="588"/>
  <c r="Y64" i="588"/>
  <c r="Z64" i="588"/>
  <c r="AA64" i="588"/>
  <c r="AB64" i="588"/>
  <c r="AC64" i="588"/>
  <c r="AD64" i="588"/>
  <c r="AE64" i="588"/>
  <c r="AF64" i="588"/>
  <c r="AG64" i="588"/>
  <c r="AH64" i="588"/>
  <c r="AI64" i="588"/>
  <c r="AJ64" i="588"/>
  <c r="AK64" i="588"/>
  <c r="AL64" i="588"/>
  <c r="AM64" i="588"/>
  <c r="AN64" i="588"/>
  <c r="AO64" i="588"/>
  <c r="AP64" i="588"/>
  <c r="AQ64" i="588"/>
  <c r="AR64" i="588"/>
  <c r="AS64" i="588"/>
  <c r="AT64" i="588"/>
  <c r="AU64" i="588"/>
  <c r="AV64" i="588"/>
  <c r="AW64" i="588"/>
  <c r="AX64" i="588"/>
  <c r="AY64" i="588"/>
  <c r="G65" i="588"/>
  <c r="U65" i="588"/>
  <c r="V65" i="588"/>
  <c r="W65" i="588"/>
  <c r="X65" i="588"/>
  <c r="Y65" i="588"/>
  <c r="Z65" i="588"/>
  <c r="AA65" i="588"/>
  <c r="AB65" i="588"/>
  <c r="AC65" i="588"/>
  <c r="AD65" i="588"/>
  <c r="AE65" i="588"/>
  <c r="AF65" i="588"/>
  <c r="AG65" i="588"/>
  <c r="AH65" i="588"/>
  <c r="AI65" i="588"/>
  <c r="AJ65" i="588"/>
  <c r="AK65" i="588"/>
  <c r="AL65" i="588"/>
  <c r="AM65" i="588"/>
  <c r="AN65" i="588"/>
  <c r="AO65" i="588"/>
  <c r="AP65" i="588"/>
  <c r="AQ65" i="588"/>
  <c r="AR65" i="588"/>
  <c r="AS65" i="588"/>
  <c r="AT65" i="588"/>
  <c r="AU65" i="588"/>
  <c r="AV65" i="588"/>
  <c r="AW65" i="588"/>
  <c r="AX65" i="588"/>
  <c r="AY65" i="588"/>
  <c r="F67" i="588"/>
  <c r="U67" i="588"/>
  <c r="V67" i="588"/>
  <c r="W67" i="588"/>
  <c r="X67" i="588"/>
  <c r="Y67" i="588"/>
  <c r="Z67" i="588"/>
  <c r="AA67" i="588"/>
  <c r="AB67" i="588"/>
  <c r="AC67" i="588"/>
  <c r="AD67" i="588"/>
  <c r="AE67" i="588"/>
  <c r="AF67" i="588"/>
  <c r="AG67" i="588"/>
  <c r="AH67" i="588"/>
  <c r="AI67" i="588"/>
  <c r="AJ67" i="588"/>
  <c r="AK67" i="588"/>
  <c r="AL67" i="588"/>
  <c r="AM67" i="588"/>
  <c r="AN67" i="588"/>
  <c r="AO67" i="588"/>
  <c r="AP67" i="588"/>
  <c r="AQ67" i="588"/>
  <c r="AR67" i="588"/>
  <c r="AS67" i="588"/>
  <c r="AT67" i="588"/>
  <c r="AU67" i="588"/>
  <c r="AV67" i="588"/>
  <c r="AW67" i="588"/>
  <c r="AX67" i="588"/>
  <c r="AY67" i="588"/>
  <c r="G68" i="588"/>
  <c r="U68" i="588"/>
  <c r="V68" i="588"/>
  <c r="W68" i="588"/>
  <c r="X68" i="588"/>
  <c r="Y68" i="588"/>
  <c r="Z68" i="588"/>
  <c r="AA68" i="588"/>
  <c r="AB68" i="588"/>
  <c r="AC68" i="588"/>
  <c r="AD68" i="588"/>
  <c r="AE68" i="588"/>
  <c r="AF68" i="588"/>
  <c r="AG68" i="588"/>
  <c r="AH68" i="588"/>
  <c r="AI68" i="588"/>
  <c r="AJ68" i="588"/>
  <c r="AK68" i="588"/>
  <c r="AL68" i="588"/>
  <c r="AM68" i="588"/>
  <c r="AN68" i="588"/>
  <c r="AO68" i="588"/>
  <c r="AP68" i="588"/>
  <c r="AQ68" i="588"/>
  <c r="AR68" i="588"/>
  <c r="AS68" i="588"/>
  <c r="AT68" i="588"/>
  <c r="AU68" i="588"/>
  <c r="AV68" i="588"/>
  <c r="AW68" i="588"/>
  <c r="AX68" i="588"/>
  <c r="AY68" i="588"/>
  <c r="AL74" i="588"/>
  <c r="AZ110" i="589" l="1"/>
  <c r="BB110" i="589" s="1"/>
  <c r="AT20" i="589"/>
  <c r="AT21" i="589" s="1"/>
  <c r="AE20" i="589"/>
  <c r="AE21" i="589" s="1"/>
  <c r="AQ19" i="588"/>
  <c r="AQ20" i="588" s="1"/>
  <c r="AP19" i="588"/>
  <c r="AP20" i="588" s="1"/>
  <c r="AF176" i="589"/>
  <c r="AR20" i="589"/>
  <c r="AR21" i="589" s="1"/>
  <c r="AD20" i="589"/>
  <c r="AD21" i="589" s="1"/>
  <c r="Z14" i="590"/>
  <c r="Z9" i="590"/>
  <c r="R8" i="592"/>
  <c r="X8" i="592" s="1"/>
  <c r="Z8" i="592" s="1"/>
  <c r="AU23" i="591" s="1"/>
  <c r="AZ44" i="589"/>
  <c r="BB44" i="589" s="1"/>
  <c r="AY73" i="591"/>
  <c r="AX74" i="591"/>
  <c r="BC8" i="591"/>
  <c r="R39" i="592"/>
  <c r="AI19" i="588"/>
  <c r="AI20" i="588" s="1"/>
  <c r="AZ46" i="588"/>
  <c r="BB46" i="588" s="1"/>
  <c r="AH19" i="588"/>
  <c r="AH20" i="588" s="1"/>
  <c r="V176" i="589"/>
  <c r="AO20" i="589"/>
  <c r="AO21" i="589" s="1"/>
  <c r="AA20" i="589"/>
  <c r="AA21" i="589" s="1"/>
  <c r="X6" i="592"/>
  <c r="AM20" i="589"/>
  <c r="AM21" i="589" s="1"/>
  <c r="W20" i="589"/>
  <c r="W21" i="589" s="1"/>
  <c r="AX73" i="591"/>
  <c r="AF19" i="591"/>
  <c r="AF20" i="591" s="1"/>
  <c r="R14" i="592"/>
  <c r="X14" i="592" s="1"/>
  <c r="Z14" i="592" s="1"/>
  <c r="AS29" i="591" s="1"/>
  <c r="R9" i="592"/>
  <c r="X9" i="592" s="1"/>
  <c r="Z9" i="592" s="1"/>
  <c r="AH26" i="591" s="1"/>
  <c r="AJ20" i="589"/>
  <c r="AJ21" i="589" s="1"/>
  <c r="V20" i="589"/>
  <c r="V21" i="589" s="1"/>
  <c r="AW73" i="591"/>
  <c r="AE19" i="591"/>
  <c r="AE20" i="591" s="1"/>
  <c r="Z22" i="592"/>
  <c r="Z18" i="592"/>
  <c r="AE19" i="588"/>
  <c r="AE20" i="588" s="1"/>
  <c r="AT74" i="588"/>
  <c r="W73" i="588"/>
  <c r="AA19" i="588"/>
  <c r="AA20" i="588" s="1"/>
  <c r="AW176" i="589"/>
  <c r="AI20" i="589"/>
  <c r="AI21" i="589" s="1"/>
  <c r="Z21" i="592"/>
  <c r="R12" i="592"/>
  <c r="X12" i="592" s="1"/>
  <c r="Z12" i="592" s="1"/>
  <c r="X7" i="592"/>
  <c r="Z7" i="592" s="1"/>
  <c r="AG19" i="588"/>
  <c r="AG20" i="588" s="1"/>
  <c r="AZ22" i="588"/>
  <c r="BB22" i="588" s="1"/>
  <c r="AU19" i="588"/>
  <c r="AU20" i="588" s="1"/>
  <c r="Z19" i="588"/>
  <c r="Z20" i="588" s="1"/>
  <c r="AU20" i="589"/>
  <c r="AU21" i="589" s="1"/>
  <c r="AG20" i="589"/>
  <c r="AG21" i="589" s="1"/>
  <c r="Z46" i="590"/>
  <c r="L47" i="590"/>
  <c r="Z19" i="590"/>
  <c r="Z18" i="590"/>
  <c r="Z13" i="590"/>
  <c r="L41" i="592"/>
  <c r="X15" i="592"/>
  <c r="Z15" i="592" s="1"/>
  <c r="AC29" i="591" s="1"/>
  <c r="AJ25" i="591"/>
  <c r="V74" i="588"/>
  <c r="AZ116" i="589"/>
  <c r="BB116" i="589" s="1"/>
  <c r="L41" i="590"/>
  <c r="AW74" i="591"/>
  <c r="X64" i="591"/>
  <c r="AJ44" i="591"/>
  <c r="AP26" i="591"/>
  <c r="AE23" i="591"/>
  <c r="Y22" i="591"/>
  <c r="X19" i="591"/>
  <c r="X20" i="591" s="1"/>
  <c r="AZ129" i="589"/>
  <c r="BB129" i="589" s="1"/>
  <c r="AZ119" i="589"/>
  <c r="BB119" i="589" s="1"/>
  <c r="AZ111" i="589"/>
  <c r="BB111" i="589" s="1"/>
  <c r="AZ105" i="589"/>
  <c r="BB105" i="589" s="1"/>
  <c r="Z31" i="591"/>
  <c r="W19" i="591"/>
  <c r="W20" i="591" s="1"/>
  <c r="Z46" i="592"/>
  <c r="X39" i="592"/>
  <c r="AD74" i="588"/>
  <c r="AZ61" i="588"/>
  <c r="BB61" i="588" s="1"/>
  <c r="AL73" i="588"/>
  <c r="AZ58" i="588"/>
  <c r="BB58" i="588" s="1"/>
  <c r="AZ53" i="588"/>
  <c r="BB53" i="588" s="1"/>
  <c r="AZ37" i="588"/>
  <c r="BB37" i="588" s="1"/>
  <c r="AZ140" i="589"/>
  <c r="BB140" i="589" s="1"/>
  <c r="AZ39" i="589"/>
  <c r="BB39" i="589" s="1"/>
  <c r="Z15" i="590"/>
  <c r="Z7" i="590"/>
  <c r="U64" i="591"/>
  <c r="AI59" i="591"/>
  <c r="AS34" i="591"/>
  <c r="AC34" i="591"/>
  <c r="AV19" i="591"/>
  <c r="AV20" i="591" s="1"/>
  <c r="Z20" i="592"/>
  <c r="X13" i="592"/>
  <c r="Z13" i="592" s="1"/>
  <c r="AH62" i="591" s="1"/>
  <c r="X11" i="592"/>
  <c r="AE52" i="591" s="1"/>
  <c r="AZ67" i="588"/>
  <c r="BB67" i="588" s="1"/>
  <c r="AZ59" i="588"/>
  <c r="BB59" i="588" s="1"/>
  <c r="AZ55" i="588"/>
  <c r="BB55" i="588" s="1"/>
  <c r="AZ49" i="588"/>
  <c r="BB49" i="588" s="1"/>
  <c r="AZ47" i="588"/>
  <c r="BB47" i="588" s="1"/>
  <c r="AZ34" i="588"/>
  <c r="BB34" i="588" s="1"/>
  <c r="AZ32" i="588"/>
  <c r="BB32" i="588" s="1"/>
  <c r="AZ29" i="588"/>
  <c r="BB29" i="588" s="1"/>
  <c r="AZ92" i="589"/>
  <c r="BB92" i="589" s="1"/>
  <c r="Y177" i="589"/>
  <c r="W176" i="589"/>
  <c r="AU59" i="591"/>
  <c r="AK58" i="591"/>
  <c r="U58" i="591"/>
  <c r="AG46" i="591"/>
  <c r="AU19" i="591"/>
  <c r="AU20" i="591" s="1"/>
  <c r="L47" i="592"/>
  <c r="AZ56" i="588"/>
  <c r="BB56" i="588" s="1"/>
  <c r="AD73" i="588"/>
  <c r="AZ64" i="588"/>
  <c r="BB64" i="588" s="1"/>
  <c r="AZ52" i="588"/>
  <c r="BB52" i="588" s="1"/>
  <c r="V73" i="588"/>
  <c r="AZ65" i="588"/>
  <c r="BB65" i="588" s="1"/>
  <c r="AZ44" i="588"/>
  <c r="BB44" i="588" s="1"/>
  <c r="AZ43" i="588"/>
  <c r="BB43" i="588" s="1"/>
  <c r="AZ40" i="588"/>
  <c r="BB40" i="588" s="1"/>
  <c r="AZ38" i="588"/>
  <c r="BB38" i="588" s="1"/>
  <c r="AZ35" i="588"/>
  <c r="BB35" i="588" s="1"/>
  <c r="AZ31" i="588"/>
  <c r="BB31" i="588" s="1"/>
  <c r="AZ28" i="588"/>
  <c r="BB28" i="588" s="1"/>
  <c r="AZ26" i="588"/>
  <c r="BB26" i="588" s="1"/>
  <c r="AZ25" i="588"/>
  <c r="BB25" i="588" s="1"/>
  <c r="AO19" i="588"/>
  <c r="AO20" i="588" s="1"/>
  <c r="Y19" i="588"/>
  <c r="Y20" i="588" s="1"/>
  <c r="Z43" i="590"/>
  <c r="AC64" i="591"/>
  <c r="AU52" i="591"/>
  <c r="AR25" i="591"/>
  <c r="W23" i="591"/>
  <c r="AN19" i="591"/>
  <c r="AN20" i="591" s="1"/>
  <c r="AT73" i="588"/>
  <c r="AZ68" i="588"/>
  <c r="BB68" i="588" s="1"/>
  <c r="AZ62" i="588"/>
  <c r="BB62" i="588" s="1"/>
  <c r="AZ50" i="588"/>
  <c r="BB50" i="588" s="1"/>
  <c r="AZ41" i="588"/>
  <c r="BB41" i="588" s="1"/>
  <c r="AK74" i="588"/>
  <c r="W74" i="588"/>
  <c r="AZ23" i="588"/>
  <c r="BB23" i="588" s="1"/>
  <c r="AM19" i="588"/>
  <c r="AM20" i="588" s="1"/>
  <c r="W19" i="588"/>
  <c r="W20" i="588" s="1"/>
  <c r="AL20" i="589"/>
  <c r="AL21" i="589" s="1"/>
  <c r="Y20" i="589"/>
  <c r="Y21" i="589" s="1"/>
  <c r="AT38" i="591"/>
  <c r="U34" i="591"/>
  <c r="AM19" i="591"/>
  <c r="AM20" i="591" s="1"/>
  <c r="AZ171" i="589"/>
  <c r="BB171" i="589" s="1"/>
  <c r="AZ125" i="589"/>
  <c r="BB125" i="589" s="1"/>
  <c r="AV176" i="589"/>
  <c r="AZ87" i="589"/>
  <c r="BB87" i="589" s="1"/>
  <c r="AZ68" i="589"/>
  <c r="BB68" i="589" s="1"/>
  <c r="AD176" i="589"/>
  <c r="AW177" i="589"/>
  <c r="AU176" i="589"/>
  <c r="AM176" i="589"/>
  <c r="AC176" i="589"/>
  <c r="AZ114" i="589"/>
  <c r="BB114" i="589" s="1"/>
  <c r="AZ23" i="589"/>
  <c r="BB23" i="589" s="1"/>
  <c r="AZ170" i="589"/>
  <c r="BB170" i="589" s="1"/>
  <c r="AO177" i="589"/>
  <c r="AB176" i="589"/>
  <c r="AZ159" i="589"/>
  <c r="BB159" i="589" s="1"/>
  <c r="AZ135" i="589"/>
  <c r="BB135" i="589" s="1"/>
  <c r="AZ95" i="589"/>
  <c r="BB95" i="589" s="1"/>
  <c r="AN176" i="589"/>
  <c r="AT176" i="589"/>
  <c r="AL176" i="589"/>
  <c r="AG177" i="589"/>
  <c r="AS176" i="589"/>
  <c r="AK176" i="589"/>
  <c r="Z176" i="589"/>
  <c r="AJ176" i="589"/>
  <c r="AZ138" i="589"/>
  <c r="BB138" i="589" s="1"/>
  <c r="AZ104" i="589"/>
  <c r="BB104" i="589" s="1"/>
  <c r="AZ101" i="589"/>
  <c r="BB101" i="589" s="1"/>
  <c r="AZ89" i="589"/>
  <c r="BB89" i="589" s="1"/>
  <c r="AZ86" i="589"/>
  <c r="BB86" i="589" s="1"/>
  <c r="AZ81" i="589"/>
  <c r="BB81" i="589" s="1"/>
  <c r="AR176" i="589"/>
  <c r="X176" i="589"/>
  <c r="AY176" i="589"/>
  <c r="AQ176" i="589"/>
  <c r="AH176" i="589"/>
  <c r="AZ167" i="589"/>
  <c r="BB167" i="589" s="1"/>
  <c r="AZ158" i="589"/>
  <c r="BB158" i="589" s="1"/>
  <c r="AZ153" i="589"/>
  <c r="BB153" i="589" s="1"/>
  <c r="AZ134" i="589"/>
  <c r="BB134" i="589" s="1"/>
  <c r="AZ90" i="589"/>
  <c r="BB90" i="589" s="1"/>
  <c r="AZ77" i="589"/>
  <c r="BB77" i="589" s="1"/>
  <c r="AZ56" i="589"/>
  <c r="BB56" i="589" s="1"/>
  <c r="AZ51" i="589"/>
  <c r="BB51" i="589" s="1"/>
  <c r="AZ50" i="589"/>
  <c r="BB50" i="589" s="1"/>
  <c r="AZ48" i="589"/>
  <c r="BB48" i="589" s="1"/>
  <c r="AZ45" i="589"/>
  <c r="BB45" i="589" s="1"/>
  <c r="AZ41" i="589"/>
  <c r="BB41" i="589" s="1"/>
  <c r="AZ168" i="589"/>
  <c r="BB168" i="589" s="1"/>
  <c r="AZ164" i="589"/>
  <c r="BB164" i="589" s="1"/>
  <c r="AZ162" i="589"/>
  <c r="BB162" i="589" s="1"/>
  <c r="AZ143" i="589"/>
  <c r="BB143" i="589" s="1"/>
  <c r="AZ141" i="589"/>
  <c r="BB141" i="589" s="1"/>
  <c r="AZ126" i="589"/>
  <c r="BB126" i="589" s="1"/>
  <c r="AZ63" i="589"/>
  <c r="BB63" i="589" s="1"/>
  <c r="Z177" i="589"/>
  <c r="AZ35" i="589"/>
  <c r="BB35" i="589" s="1"/>
  <c r="AZ30" i="589"/>
  <c r="BB30" i="589" s="1"/>
  <c r="AS74" i="588"/>
  <c r="AS73" i="588"/>
  <c r="AZ113" i="589"/>
  <c r="BB113" i="589" s="1"/>
  <c r="AZ53" i="589"/>
  <c r="BB53" i="589" s="1"/>
  <c r="AZ24" i="589"/>
  <c r="BB24" i="589" s="1"/>
  <c r="X47" i="590"/>
  <c r="Z47" i="590" s="1"/>
  <c r="Z45" i="590"/>
  <c r="X41" i="590"/>
  <c r="Z41" i="590" s="1"/>
  <c r="Z39" i="590"/>
  <c r="U73" i="588"/>
  <c r="AF177" i="589"/>
  <c r="AJ73" i="588"/>
  <c r="AU177" i="589"/>
  <c r="W177" i="589"/>
  <c r="AZ137" i="589"/>
  <c r="BB137" i="589" s="1"/>
  <c r="AQ74" i="588"/>
  <c r="AI74" i="588"/>
  <c r="AA74" i="588"/>
  <c r="AY73" i="588"/>
  <c r="AQ73" i="588"/>
  <c r="AI73" i="588"/>
  <c r="AA73" i="588"/>
  <c r="AV19" i="588"/>
  <c r="AV20" i="588" s="1"/>
  <c r="AN19" i="588"/>
  <c r="AN20" i="588" s="1"/>
  <c r="AF19" i="588"/>
  <c r="AF20" i="588" s="1"/>
  <c r="X19" i="588"/>
  <c r="X20" i="588" s="1"/>
  <c r="BC8" i="588"/>
  <c r="AT177" i="589"/>
  <c r="AL177" i="589"/>
  <c r="AD177" i="589"/>
  <c r="V177" i="589"/>
  <c r="AZ161" i="589"/>
  <c r="BB161" i="589" s="1"/>
  <c r="AZ149" i="589"/>
  <c r="BB149" i="589" s="1"/>
  <c r="AZ99" i="589"/>
  <c r="BB99" i="589" s="1"/>
  <c r="AZ98" i="589"/>
  <c r="BB98" i="589" s="1"/>
  <c r="AZ84" i="589"/>
  <c r="BB84" i="589" s="1"/>
  <c r="AZ83" i="589"/>
  <c r="BB83" i="589" s="1"/>
  <c r="AZ72" i="589"/>
  <c r="BB72" i="589" s="1"/>
  <c r="AZ42" i="589"/>
  <c r="BB42" i="589" s="1"/>
  <c r="AZ38" i="589"/>
  <c r="BB38" i="589" s="1"/>
  <c r="AZ36" i="589"/>
  <c r="BB36" i="589" s="1"/>
  <c r="U74" i="588"/>
  <c r="AJ74" i="588"/>
  <c r="AZ152" i="589"/>
  <c r="BB152" i="589" s="1"/>
  <c r="X65" i="591"/>
  <c r="AP65" i="591"/>
  <c r="AI65" i="591"/>
  <c r="AQ65" i="591"/>
  <c r="AB65" i="591"/>
  <c r="AJ65" i="591"/>
  <c r="AR65" i="591"/>
  <c r="U65" i="591"/>
  <c r="AC65" i="591"/>
  <c r="AK65" i="591"/>
  <c r="AS65" i="591"/>
  <c r="V65" i="591"/>
  <c r="AD65" i="591"/>
  <c r="AL65" i="591"/>
  <c r="W65" i="591"/>
  <c r="AE65" i="591"/>
  <c r="AH74" i="588"/>
  <c r="AX73" i="588"/>
  <c r="AP73" i="588"/>
  <c r="AH73" i="588"/>
  <c r="Z73" i="588"/>
  <c r="AS177" i="589"/>
  <c r="AK177" i="589"/>
  <c r="AC177" i="589"/>
  <c r="U177" i="589"/>
  <c r="AZ155" i="589"/>
  <c r="BB155" i="589" s="1"/>
  <c r="AZ123" i="589"/>
  <c r="BB123" i="589" s="1"/>
  <c r="AZ122" i="589"/>
  <c r="BB122" i="589" s="1"/>
  <c r="AZ108" i="589"/>
  <c r="BB108" i="589" s="1"/>
  <c r="AZ107" i="589"/>
  <c r="BB107" i="589" s="1"/>
  <c r="AZ96" i="589"/>
  <c r="BB96" i="589" s="1"/>
  <c r="AZ71" i="589"/>
  <c r="BB71" i="589" s="1"/>
  <c r="AZ69" i="589"/>
  <c r="BB69" i="589" s="1"/>
  <c r="AA176" i="589"/>
  <c r="AI176" i="589"/>
  <c r="Y176" i="589"/>
  <c r="AG176" i="589"/>
  <c r="AZ33" i="589"/>
  <c r="BB33" i="589" s="1"/>
  <c r="AC74" i="588"/>
  <c r="AZ128" i="589"/>
  <c r="BB128" i="589" s="1"/>
  <c r="AR73" i="588"/>
  <c r="AZ75" i="589"/>
  <c r="BB75" i="589" s="1"/>
  <c r="AZ47" i="589"/>
  <c r="BB47" i="589" s="1"/>
  <c r="AY74" i="588"/>
  <c r="AP74" i="588"/>
  <c r="AW74" i="588"/>
  <c r="Y74" i="588"/>
  <c r="AO73" i="588"/>
  <c r="AG73" i="588"/>
  <c r="Y73" i="588"/>
  <c r="AT19" i="588"/>
  <c r="AT20" i="588" s="1"/>
  <c r="AL19" i="588"/>
  <c r="AL20" i="588" s="1"/>
  <c r="AD19" i="588"/>
  <c r="AD20" i="588" s="1"/>
  <c r="V19" i="588"/>
  <c r="V20" i="588" s="1"/>
  <c r="AR177" i="589"/>
  <c r="AJ177" i="589"/>
  <c r="AB177" i="589"/>
  <c r="AZ147" i="589"/>
  <c r="BB147" i="589" s="1"/>
  <c r="AZ146" i="589"/>
  <c r="BB146" i="589" s="1"/>
  <c r="AZ132" i="589"/>
  <c r="BB132" i="589" s="1"/>
  <c r="AZ131" i="589"/>
  <c r="BB131" i="589" s="1"/>
  <c r="AZ120" i="589"/>
  <c r="BB120" i="589" s="1"/>
  <c r="AZ65" i="589"/>
  <c r="BB65" i="589" s="1"/>
  <c r="AZ32" i="589"/>
  <c r="BB32" i="589" s="1"/>
  <c r="AC73" i="588"/>
  <c r="AV177" i="589"/>
  <c r="X177" i="589"/>
  <c r="AR74" i="588"/>
  <c r="AB73" i="588"/>
  <c r="AM177" i="589"/>
  <c r="AE177" i="589"/>
  <c r="AZ74" i="589"/>
  <c r="BB74" i="589" s="1"/>
  <c r="AX74" i="588"/>
  <c r="Z74" i="588"/>
  <c r="AO74" i="588"/>
  <c r="AG74" i="588"/>
  <c r="AW73" i="588"/>
  <c r="AV74" i="588"/>
  <c r="AN74" i="588"/>
  <c r="AF74" i="588"/>
  <c r="X74" i="588"/>
  <c r="AV73" i="588"/>
  <c r="AN73" i="588"/>
  <c r="AF73" i="588"/>
  <c r="X73" i="588"/>
  <c r="AS19" i="588"/>
  <c r="AS20" i="588" s="1"/>
  <c r="AK19" i="588"/>
  <c r="AK20" i="588" s="1"/>
  <c r="AC19" i="588"/>
  <c r="AC20" i="588" s="1"/>
  <c r="U19" i="588"/>
  <c r="U20" i="588" s="1"/>
  <c r="AY177" i="589"/>
  <c r="AQ177" i="589"/>
  <c r="AI177" i="589"/>
  <c r="AA177" i="589"/>
  <c r="AZ156" i="589"/>
  <c r="BB156" i="589" s="1"/>
  <c r="AZ144" i="589"/>
  <c r="BB144" i="589" s="1"/>
  <c r="AZ93" i="589"/>
  <c r="BB93" i="589" s="1"/>
  <c r="AZ78" i="589"/>
  <c r="BB78" i="589" s="1"/>
  <c r="AZ66" i="589"/>
  <c r="BB66" i="589" s="1"/>
  <c r="AZ62" i="589"/>
  <c r="BB62" i="589" s="1"/>
  <c r="AZ60" i="589"/>
  <c r="BB60" i="589" s="1"/>
  <c r="AZ59" i="589"/>
  <c r="BB59" i="589" s="1"/>
  <c r="AZ29" i="589"/>
  <c r="BB29" i="589" s="1"/>
  <c r="AK73" i="588"/>
  <c r="AN177" i="589"/>
  <c r="AB74" i="588"/>
  <c r="AU74" i="588"/>
  <c r="AM74" i="588"/>
  <c r="AE74" i="588"/>
  <c r="AU73" i="588"/>
  <c r="AM73" i="588"/>
  <c r="AE73" i="588"/>
  <c r="AR19" i="588"/>
  <c r="AR20" i="588" s="1"/>
  <c r="AJ19" i="588"/>
  <c r="AJ20" i="588" s="1"/>
  <c r="AX177" i="589"/>
  <c r="AP177" i="589"/>
  <c r="AH177" i="589"/>
  <c r="AZ165" i="589"/>
  <c r="BB165" i="589" s="1"/>
  <c r="AZ150" i="589"/>
  <c r="BB150" i="589" s="1"/>
  <c r="AZ117" i="589"/>
  <c r="BB117" i="589" s="1"/>
  <c r="AZ102" i="589"/>
  <c r="BB102" i="589" s="1"/>
  <c r="AZ80" i="589"/>
  <c r="BB80" i="589" s="1"/>
  <c r="AZ57" i="589"/>
  <c r="BB57" i="589" s="1"/>
  <c r="AZ54" i="589"/>
  <c r="BB54" i="589" s="1"/>
  <c r="AZ27" i="589"/>
  <c r="BB27" i="589" s="1"/>
  <c r="AZ26" i="589"/>
  <c r="BB26" i="589" s="1"/>
  <c r="X44" i="590"/>
  <c r="Z44" i="590" s="1"/>
  <c r="X52" i="591"/>
  <c r="AN52" i="591"/>
  <c r="AV52" i="591"/>
  <c r="AG52" i="591"/>
  <c r="AO52" i="591"/>
  <c r="Z52" i="591"/>
  <c r="AH52" i="591"/>
  <c r="AA52" i="591"/>
  <c r="AS52" i="591"/>
  <c r="AL52" i="591"/>
  <c r="AV20" i="589"/>
  <c r="AV21" i="589" s="1"/>
  <c r="AN20" i="589"/>
  <c r="AN21" i="589" s="1"/>
  <c r="AF20" i="589"/>
  <c r="AF21" i="589" s="1"/>
  <c r="X20" i="589"/>
  <c r="X21" i="589" s="1"/>
  <c r="BC9" i="589"/>
  <c r="AV47" i="591"/>
  <c r="Z32" i="591"/>
  <c r="AN29" i="591"/>
  <c r="Y38" i="591"/>
  <c r="AG38" i="591"/>
  <c r="AO38" i="591"/>
  <c r="AE44" i="591"/>
  <c r="AU44" i="591"/>
  <c r="AH47" i="591"/>
  <c r="AR32" i="591"/>
  <c r="AK41" i="591"/>
  <c r="X44" i="591"/>
  <c r="AA47" i="591"/>
  <c r="AQ47" i="591"/>
  <c r="AT41" i="591"/>
  <c r="V32" i="591"/>
  <c r="AD32" i="591"/>
  <c r="AL32" i="591"/>
  <c r="W41" i="591"/>
  <c r="AP44" i="591"/>
  <c r="AB29" i="591"/>
  <c r="AJ29" i="591"/>
  <c r="AC38" i="591"/>
  <c r="AF41" i="591"/>
  <c r="AI44" i="591"/>
  <c r="Z42" i="592"/>
  <c r="X44" i="592"/>
  <c r="Z44" i="592" s="1"/>
  <c r="V29" i="591"/>
  <c r="AT29" i="591"/>
  <c r="AN47" i="591"/>
  <c r="AA32" i="591"/>
  <c r="AO29" i="591"/>
  <c r="Z38" i="591"/>
  <c r="AH38" i="591"/>
  <c r="AP38" i="591"/>
  <c r="AF44" i="591"/>
  <c r="AV44" i="591"/>
  <c r="AI47" i="591"/>
  <c r="AS32" i="591"/>
  <c r="AL41" i="591"/>
  <c r="Y44" i="591"/>
  <c r="AB47" i="591"/>
  <c r="AR47" i="591"/>
  <c r="AU41" i="591"/>
  <c r="U47" i="591"/>
  <c r="W32" i="591"/>
  <c r="AE32" i="591"/>
  <c r="AM32" i="591"/>
  <c r="X41" i="591"/>
  <c r="AQ44" i="591"/>
  <c r="AO61" i="591"/>
  <c r="AH61" i="591"/>
  <c r="AP61" i="591"/>
  <c r="AA61" i="591"/>
  <c r="U61" i="591"/>
  <c r="AC61" i="591"/>
  <c r="AK61" i="591"/>
  <c r="V61" i="591"/>
  <c r="AD61" i="591"/>
  <c r="W61" i="591"/>
  <c r="AG32" i="591"/>
  <c r="AB35" i="591"/>
  <c r="AE38" i="591"/>
  <c r="AU38" i="591"/>
  <c r="AH41" i="591"/>
  <c r="AP32" i="591"/>
  <c r="U35" i="591"/>
  <c r="AC35" i="591"/>
  <c r="AS35" i="591"/>
  <c r="AD35" i="591"/>
  <c r="AT35" i="591"/>
  <c r="AB41" i="591"/>
  <c r="W44" i="591"/>
  <c r="Z47" i="591"/>
  <c r="AE35" i="591"/>
  <c r="AM35" i="591"/>
  <c r="AU35" i="591"/>
  <c r="AC41" i="591"/>
  <c r="AS41" i="591"/>
  <c r="AN44" i="591"/>
  <c r="AF35" i="591"/>
  <c r="AN35" i="591"/>
  <c r="AV35" i="591"/>
  <c r="AA38" i="591"/>
  <c r="AQ38" i="591"/>
  <c r="Y35" i="591"/>
  <c r="AO35" i="591"/>
  <c r="Z35" i="591"/>
  <c r="AP35" i="591"/>
  <c r="AL47" i="591"/>
  <c r="AL64" i="591"/>
  <c r="AD64" i="591"/>
  <c r="V64" i="591"/>
  <c r="AO62" i="591"/>
  <c r="AB61" i="591"/>
  <c r="AM47" i="591"/>
  <c r="AL38" i="591"/>
  <c r="X40" i="592"/>
  <c r="Z40" i="592" s="1"/>
  <c r="AN28" i="591"/>
  <c r="Y37" i="591"/>
  <c r="AG37" i="591"/>
  <c r="AO37" i="591"/>
  <c r="AE43" i="591"/>
  <c r="AU43" i="591"/>
  <c r="AH46" i="591"/>
  <c r="AR31" i="591"/>
  <c r="AK40" i="591"/>
  <c r="X43" i="591"/>
  <c r="AA46" i="591"/>
  <c r="AQ46" i="591"/>
  <c r="AT40" i="591"/>
  <c r="V31" i="591"/>
  <c r="AD31" i="591"/>
  <c r="AL31" i="591"/>
  <c r="W40" i="591"/>
  <c r="AP43" i="591"/>
  <c r="AB28" i="591"/>
  <c r="AJ28" i="591"/>
  <c r="AC37" i="591"/>
  <c r="AF40" i="591"/>
  <c r="AI43" i="591"/>
  <c r="U28" i="591"/>
  <c r="AS28" i="591"/>
  <c r="AM46" i="591"/>
  <c r="AV46" i="591"/>
  <c r="AF23" i="591"/>
  <c r="AN23" i="591"/>
  <c r="AD29" i="591"/>
  <c r="AM38" i="591"/>
  <c r="AP41" i="591"/>
  <c r="AF47" i="591"/>
  <c r="Y23" i="591"/>
  <c r="AD44" i="591"/>
  <c r="AG47" i="591"/>
  <c r="Z23" i="591"/>
  <c r="AH23" i="591"/>
  <c r="AQ32" i="591"/>
  <c r="AQ23" i="591"/>
  <c r="Y29" i="591"/>
  <c r="AG29" i="591"/>
  <c r="AB23" i="591"/>
  <c r="AJ23" i="591"/>
  <c r="AR23" i="591"/>
  <c r="AK32" i="591"/>
  <c r="AJ47" i="591"/>
  <c r="U23" i="591"/>
  <c r="AK23" i="591"/>
  <c r="AS23" i="591"/>
  <c r="AI29" i="591"/>
  <c r="AJ38" i="591"/>
  <c r="AR38" i="591"/>
  <c r="V23" i="591"/>
  <c r="AD23" i="591"/>
  <c r="AL23" i="591"/>
  <c r="AT23" i="591"/>
  <c r="AR29" i="591"/>
  <c r="AK38" i="591"/>
  <c r="V47" i="591"/>
  <c r="X28" i="591"/>
  <c r="AF28" i="591"/>
  <c r="AV28" i="591"/>
  <c r="V34" i="591"/>
  <c r="AR40" i="591"/>
  <c r="AM43" i="591"/>
  <c r="AS49" i="591"/>
  <c r="AQ55" i="591"/>
  <c r="AJ31" i="591"/>
  <c r="AL49" i="591"/>
  <c r="AT49" i="591"/>
  <c r="AJ55" i="591"/>
  <c r="AC31" i="591"/>
  <c r="X34" i="591"/>
  <c r="V40" i="591"/>
  <c r="AE49" i="591"/>
  <c r="AM49" i="591"/>
  <c r="AC55" i="591"/>
  <c r="AA28" i="591"/>
  <c r="AQ28" i="591"/>
  <c r="Z43" i="591"/>
  <c r="AH43" i="591"/>
  <c r="X49" i="591"/>
  <c r="AF49" i="591"/>
  <c r="V55" i="591"/>
  <c r="AT55" i="591"/>
  <c r="U37" i="591"/>
  <c r="AN40" i="591"/>
  <c r="AT46" i="591"/>
  <c r="Y49" i="591"/>
  <c r="AM55" i="591"/>
  <c r="X31" i="591"/>
  <c r="AV31" i="591"/>
  <c r="Y40" i="591"/>
  <c r="AO40" i="591"/>
  <c r="AB43" i="591"/>
  <c r="AE46" i="591"/>
  <c r="AF55" i="591"/>
  <c r="AO31" i="591"/>
  <c r="W37" i="591"/>
  <c r="U43" i="591"/>
  <c r="AS43" i="591"/>
  <c r="Y55" i="591"/>
  <c r="AS20" i="589"/>
  <c r="AS21" i="589" s="1"/>
  <c r="AK20" i="589"/>
  <c r="AK21" i="589" s="1"/>
  <c r="AC20" i="589"/>
  <c r="AC21" i="589" s="1"/>
  <c r="U20" i="589"/>
  <c r="U21" i="589" s="1"/>
  <c r="AA31" i="591"/>
  <c r="AO28" i="591"/>
  <c r="Z37" i="591"/>
  <c r="AH37" i="591"/>
  <c r="AP37" i="591"/>
  <c r="AF43" i="591"/>
  <c r="AV43" i="591"/>
  <c r="AI46" i="591"/>
  <c r="AS31" i="591"/>
  <c r="AL40" i="591"/>
  <c r="Y43" i="591"/>
  <c r="AB46" i="591"/>
  <c r="AR46" i="591"/>
  <c r="AU40" i="591"/>
  <c r="U46" i="591"/>
  <c r="W31" i="591"/>
  <c r="AE31" i="591"/>
  <c r="AM31" i="591"/>
  <c r="X40" i="591"/>
  <c r="AQ43" i="591"/>
  <c r="AC28" i="591"/>
  <c r="AK28" i="591"/>
  <c r="AD37" i="591"/>
  <c r="AG40" i="591"/>
  <c r="AJ43" i="591"/>
  <c r="V28" i="591"/>
  <c r="AT28" i="591"/>
  <c r="AN46" i="591"/>
  <c r="AA26" i="591"/>
  <c r="AI26" i="591"/>
  <c r="AJ26" i="591"/>
  <c r="AR26" i="591"/>
  <c r="U26" i="591"/>
  <c r="AC26" i="591"/>
  <c r="V26" i="591"/>
  <c r="AD26" i="591"/>
  <c r="AL26" i="591"/>
  <c r="AT26" i="591"/>
  <c r="W26" i="591"/>
  <c r="AE26" i="591"/>
  <c r="AM26" i="591"/>
  <c r="X26" i="591"/>
  <c r="AN26" i="591"/>
  <c r="AV26" i="591"/>
  <c r="AO26" i="591"/>
  <c r="AD34" i="591"/>
  <c r="AT34" i="591"/>
  <c r="AB40" i="591"/>
  <c r="W43" i="591"/>
  <c r="Z46" i="591"/>
  <c r="AE34" i="591"/>
  <c r="AM34" i="591"/>
  <c r="AU34" i="591"/>
  <c r="AC40" i="591"/>
  <c r="AS40" i="591"/>
  <c r="AN43" i="591"/>
  <c r="AF34" i="591"/>
  <c r="AN34" i="591"/>
  <c r="AV34" i="591"/>
  <c r="AA37" i="591"/>
  <c r="AQ37" i="591"/>
  <c r="Y34" i="591"/>
  <c r="AO34" i="591"/>
  <c r="Z34" i="591"/>
  <c r="AP34" i="591"/>
  <c r="AL46" i="591"/>
  <c r="AI34" i="591"/>
  <c r="AL37" i="591"/>
  <c r="AU46" i="591"/>
  <c r="AG31" i="591"/>
  <c r="AB34" i="591"/>
  <c r="AE37" i="591"/>
  <c r="AU37" i="591"/>
  <c r="AH40" i="591"/>
  <c r="AR64" i="591"/>
  <c r="AJ64" i="591"/>
  <c r="AB64" i="591"/>
  <c r="W62" i="591"/>
  <c r="AV61" i="591"/>
  <c r="AB59" i="591"/>
  <c r="AR59" i="591"/>
  <c r="U59" i="591"/>
  <c r="AK59" i="591"/>
  <c r="AD59" i="591"/>
  <c r="W59" i="591"/>
  <c r="AN59" i="591"/>
  <c r="AV59" i="591"/>
  <c r="AG59" i="591"/>
  <c r="AO59" i="591"/>
  <c r="Z59" i="591"/>
  <c r="AH59" i="591"/>
  <c r="AP59" i="591"/>
  <c r="Z22" i="591"/>
  <c r="AH22" i="591"/>
  <c r="AQ31" i="591"/>
  <c r="AQ22" i="591"/>
  <c r="Y28" i="591"/>
  <c r="AG28" i="591"/>
  <c r="AB22" i="591"/>
  <c r="AJ22" i="591"/>
  <c r="AR22" i="591"/>
  <c r="AK31" i="591"/>
  <c r="AJ46" i="591"/>
  <c r="U22" i="591"/>
  <c r="AK22" i="591"/>
  <c r="AS22" i="591"/>
  <c r="AI28" i="591"/>
  <c r="AJ37" i="591"/>
  <c r="AR37" i="591"/>
  <c r="V22" i="591"/>
  <c r="AD22" i="591"/>
  <c r="AL22" i="591"/>
  <c r="AT22" i="591"/>
  <c r="AR28" i="591"/>
  <c r="AK37" i="591"/>
  <c r="V46" i="591"/>
  <c r="W22" i="591"/>
  <c r="AE22" i="591"/>
  <c r="AM22" i="591"/>
  <c r="AU22" i="591"/>
  <c r="AT37" i="591"/>
  <c r="W46" i="591"/>
  <c r="AF22" i="591"/>
  <c r="AN22" i="591"/>
  <c r="AD28" i="591"/>
  <c r="AM37" i="591"/>
  <c r="AP40" i="591"/>
  <c r="AF46" i="591"/>
  <c r="AQ64" i="591"/>
  <c r="AI64" i="591"/>
  <c r="AD62" i="591"/>
  <c r="V62" i="591"/>
  <c r="AJ61" i="591"/>
  <c r="AG41" i="591"/>
  <c r="AD38" i="591"/>
  <c r="AK29" i="591"/>
  <c r="Z45" i="592"/>
  <c r="X47" i="592"/>
  <c r="Z47" i="592" s="1"/>
  <c r="Z11" i="592"/>
  <c r="U25" i="591"/>
  <c r="AC25" i="591"/>
  <c r="V25" i="591"/>
  <c r="AD25" i="591"/>
  <c r="AL25" i="591"/>
  <c r="AT25" i="591"/>
  <c r="W25" i="591"/>
  <c r="AE25" i="591"/>
  <c r="AM25" i="591"/>
  <c r="X25" i="591"/>
  <c r="AN25" i="591"/>
  <c r="AV25" i="591"/>
  <c r="AO25" i="591"/>
  <c r="Z25" i="591"/>
  <c r="AH25" i="591"/>
  <c r="AP25" i="591"/>
  <c r="AA25" i="591"/>
  <c r="AI25" i="591"/>
  <c r="AP20" i="589"/>
  <c r="AP21" i="589" s="1"/>
  <c r="AH20" i="589"/>
  <c r="AH21" i="589" s="1"/>
  <c r="AP64" i="591"/>
  <c r="AK62" i="591"/>
  <c r="AC62" i="591"/>
  <c r="AI61" i="591"/>
  <c r="AU47" i="591"/>
  <c r="AI35" i="591"/>
  <c r="Z26" i="591"/>
  <c r="X41" i="592"/>
  <c r="U67" i="591" s="1"/>
  <c r="Z39" i="592"/>
  <c r="AD58" i="591"/>
  <c r="W58" i="591"/>
  <c r="AU58" i="591"/>
  <c r="AN58" i="591"/>
  <c r="AV58" i="591"/>
  <c r="AG58" i="591"/>
  <c r="AO58" i="591"/>
  <c r="Z58" i="591"/>
  <c r="AH58" i="591"/>
  <c r="AP58" i="591"/>
  <c r="AA58" i="591"/>
  <c r="AI58" i="591"/>
  <c r="AB58" i="591"/>
  <c r="AR58" i="591"/>
  <c r="AT19" i="591"/>
  <c r="AT20" i="591" s="1"/>
  <c r="AL19" i="591"/>
  <c r="AL20" i="591" s="1"/>
  <c r="AD19" i="591"/>
  <c r="AD20" i="591" s="1"/>
  <c r="V19" i="591"/>
  <c r="V20" i="591" s="1"/>
  <c r="AS19" i="591"/>
  <c r="AS20" i="591" s="1"/>
  <c r="AK19" i="591"/>
  <c r="AK20" i="591" s="1"/>
  <c r="AC19" i="591"/>
  <c r="AC20" i="591" s="1"/>
  <c r="U19" i="591"/>
  <c r="U20" i="591" s="1"/>
  <c r="AR19" i="591"/>
  <c r="AR20" i="591" s="1"/>
  <c r="AJ19" i="591"/>
  <c r="AJ20" i="591" s="1"/>
  <c r="AB19" i="591"/>
  <c r="AB20" i="591" s="1"/>
  <c r="AQ19" i="591"/>
  <c r="AQ20" i="591" s="1"/>
  <c r="AI19" i="591"/>
  <c r="AI20" i="591" s="1"/>
  <c r="AA19" i="591"/>
  <c r="AA20" i="591" s="1"/>
  <c r="AP19" i="591"/>
  <c r="AP20" i="591" s="1"/>
  <c r="AH19" i="591"/>
  <c r="AH20" i="591" s="1"/>
  <c r="Z19" i="591"/>
  <c r="Z20" i="591" s="1"/>
  <c r="AO19" i="591"/>
  <c r="AO20" i="591" s="1"/>
  <c r="AG19" i="591"/>
  <c r="AG20" i="591" s="1"/>
  <c r="AK34" i="591" l="1"/>
  <c r="AI40" i="591"/>
  <c r="AL43" i="591"/>
  <c r="Z6" i="592"/>
  <c r="AH31" i="591"/>
  <c r="AA40" i="591"/>
  <c r="W47" i="591"/>
  <c r="AA62" i="591"/>
  <c r="AM23" i="591"/>
  <c r="AQ61" i="591"/>
  <c r="U29" i="591"/>
  <c r="AE64" i="591"/>
  <c r="AK64" i="591"/>
  <c r="W64" i="591"/>
  <c r="AE73" i="591"/>
  <c r="AQ62" i="591"/>
  <c r="AP31" i="591"/>
  <c r="AS64" i="591"/>
  <c r="AD43" i="591"/>
  <c r="U62" i="591"/>
  <c r="AP62" i="591"/>
  <c r="AV62" i="591"/>
  <c r="AZ64" i="591"/>
  <c r="BB64" i="591" s="1"/>
  <c r="AR61" i="591"/>
  <c r="AZ61" i="591" s="1"/>
  <c r="BB61" i="591" s="1"/>
  <c r="AI62" i="591"/>
  <c r="AJ62" i="591"/>
  <c r="AZ34" i="591"/>
  <c r="BB34" i="591" s="1"/>
  <c r="AR62" i="591"/>
  <c r="AZ58" i="591"/>
  <c r="BB58" i="591" s="1"/>
  <c r="AZ59" i="591"/>
  <c r="BB59" i="591" s="1"/>
  <c r="AZ55" i="591"/>
  <c r="BB55" i="591" s="1"/>
  <c r="AA73" i="591"/>
  <c r="AZ65" i="591"/>
  <c r="BB65" i="591" s="1"/>
  <c r="AZ52" i="591"/>
  <c r="BB52" i="591" s="1"/>
  <c r="AK67" i="591"/>
  <c r="AB62" i="591"/>
  <c r="AZ176" i="589"/>
  <c r="AS73" i="591"/>
  <c r="AZ37" i="591"/>
  <c r="BB37" i="591" s="1"/>
  <c r="Z41" i="592"/>
  <c r="AN67" i="591"/>
  <c r="AN73" i="591" s="1"/>
  <c r="Z67" i="591"/>
  <c r="AP67" i="591"/>
  <c r="AI67" i="591"/>
  <c r="AI73" i="591" s="1"/>
  <c r="AB67" i="591"/>
  <c r="AB73" i="591" s="1"/>
  <c r="AR67" i="591"/>
  <c r="AT73" i="591"/>
  <c r="AD67" i="591"/>
  <c r="V73" i="591"/>
  <c r="AM73" i="591"/>
  <c r="AO73" i="591"/>
  <c r="AQ73" i="591"/>
  <c r="AZ23" i="591"/>
  <c r="BB23" i="591" s="1"/>
  <c r="AZ28" i="591"/>
  <c r="BB28" i="591" s="1"/>
  <c r="U73" i="591"/>
  <c r="AL73" i="591"/>
  <c r="AZ177" i="589"/>
  <c r="Z73" i="591"/>
  <c r="AZ22" i="591"/>
  <c r="BB22" i="591" s="1"/>
  <c r="AZ46" i="591"/>
  <c r="BB46" i="591" s="1"/>
  <c r="AZ43" i="591"/>
  <c r="BB43" i="591" s="1"/>
  <c r="X73" i="591"/>
  <c r="AR73" i="591"/>
  <c r="AV73" i="591"/>
  <c r="AZ31" i="591"/>
  <c r="BB31" i="591" s="1"/>
  <c r="W67" i="591"/>
  <c r="AJ73" i="591"/>
  <c r="AZ74" i="588"/>
  <c r="AZ73" i="588"/>
  <c r="AZ26" i="591"/>
  <c r="BB26" i="591" s="1"/>
  <c r="Y73" i="591"/>
  <c r="AF73" i="591"/>
  <c r="AG67" i="591"/>
  <c r="AG73" i="591" s="1"/>
  <c r="AZ25" i="591"/>
  <c r="BB25" i="591" s="1"/>
  <c r="AK73" i="591"/>
  <c r="AL53" i="591"/>
  <c r="AE53" i="591"/>
  <c r="AU53" i="591"/>
  <c r="X53" i="591"/>
  <c r="AN53" i="591"/>
  <c r="AV53" i="591"/>
  <c r="AG53" i="591"/>
  <c r="AO53" i="591"/>
  <c r="Z53" i="591"/>
  <c r="AH53" i="591"/>
  <c r="AA53" i="591"/>
  <c r="AS53" i="591"/>
  <c r="AU67" i="591"/>
  <c r="AU73" i="591" s="1"/>
  <c r="AC73" i="591"/>
  <c r="AZ49" i="591"/>
  <c r="BB49" i="591" s="1"/>
  <c r="AZ40" i="591"/>
  <c r="BB40" i="591" s="1"/>
  <c r="AP73" i="591"/>
  <c r="AD73" i="591"/>
  <c r="AH73" i="591"/>
  <c r="AS74" i="591" l="1"/>
  <c r="X32" i="591"/>
  <c r="Y41" i="591"/>
  <c r="AV32" i="591"/>
  <c r="AH32" i="591"/>
  <c r="V35" i="591"/>
  <c r="AJ56" i="591"/>
  <c r="AQ29" i="591"/>
  <c r="AQ74" i="591" s="1"/>
  <c r="AN41" i="591"/>
  <c r="AF56" i="591"/>
  <c r="AT56" i="591"/>
  <c r="U38" i="591"/>
  <c r="AZ38" i="591" s="1"/>
  <c r="BB38" i="591" s="1"/>
  <c r="AK35" i="591"/>
  <c r="AR41" i="591"/>
  <c r="AC32" i="591"/>
  <c r="Z44" i="591"/>
  <c r="AT47" i="591"/>
  <c r="AT74" i="591" s="1"/>
  <c r="AE47" i="591"/>
  <c r="AZ47" i="591" s="1"/>
  <c r="BB47" i="591" s="1"/>
  <c r="AF29" i="591"/>
  <c r="AF74" i="591" s="1"/>
  <c r="AV29" i="591"/>
  <c r="AV74" i="591" s="1"/>
  <c r="AA41" i="591"/>
  <c r="AM44" i="591"/>
  <c r="X35" i="591"/>
  <c r="AH44" i="591"/>
  <c r="AH74" i="591" s="1"/>
  <c r="Y50" i="591"/>
  <c r="AO32" i="591"/>
  <c r="X50" i="591"/>
  <c r="AO41" i="591"/>
  <c r="AO74" i="591" s="1"/>
  <c r="AS44" i="591"/>
  <c r="AI41" i="591"/>
  <c r="AS50" i="591"/>
  <c r="V41" i="591"/>
  <c r="AM56" i="591"/>
  <c r="AT50" i="591"/>
  <c r="W38" i="591"/>
  <c r="AL44" i="591"/>
  <c r="AL74" i="591" s="1"/>
  <c r="AQ56" i="591"/>
  <c r="AE50" i="591"/>
  <c r="AF50" i="591"/>
  <c r="AL50" i="591"/>
  <c r="Y56" i="591"/>
  <c r="U44" i="591"/>
  <c r="X29" i="591"/>
  <c r="AJ32" i="591"/>
  <c r="AJ74" i="591" s="1"/>
  <c r="AM50" i="591"/>
  <c r="V56" i="591"/>
  <c r="AC56" i="591"/>
  <c r="AA29" i="591"/>
  <c r="AA74" i="591" s="1"/>
  <c r="AB44" i="591"/>
  <c r="AZ67" i="591"/>
  <c r="BB67" i="591" s="1"/>
  <c r="AZ62" i="591"/>
  <c r="BB62" i="591" s="1"/>
  <c r="AD68" i="591"/>
  <c r="AD74" i="591" s="1"/>
  <c r="AN68" i="591"/>
  <c r="AG68" i="591"/>
  <c r="AG74" i="591" s="1"/>
  <c r="Z68" i="591"/>
  <c r="Z74" i="591" s="1"/>
  <c r="AP68" i="591"/>
  <c r="AP74" i="591" s="1"/>
  <c r="U68" i="591"/>
  <c r="AU68" i="591"/>
  <c r="AU74" i="591" s="1"/>
  <c r="AR68" i="591"/>
  <c r="AR74" i="591" s="1"/>
  <c r="W68" i="591"/>
  <c r="W74" i="591" s="1"/>
  <c r="AB68" i="591"/>
  <c r="AI68" i="591"/>
  <c r="AI74" i="591" s="1"/>
  <c r="AK68" i="591"/>
  <c r="AK74" i="591" s="1"/>
  <c r="AZ53" i="591"/>
  <c r="BB53" i="591" s="1"/>
  <c r="X74" i="591"/>
  <c r="W73" i="591"/>
  <c r="AZ73" i="591" s="1"/>
  <c r="AZ29" i="591" l="1"/>
  <c r="BB29" i="591" s="1"/>
  <c r="AZ50" i="591"/>
  <c r="BB50" i="591" s="1"/>
  <c r="Y74" i="591"/>
  <c r="AZ44" i="591"/>
  <c r="BB44" i="591" s="1"/>
  <c r="AZ32" i="591"/>
  <c r="BB32" i="591" s="1"/>
  <c r="AZ41" i="591"/>
  <c r="BB41" i="591" s="1"/>
  <c r="AB74" i="591"/>
  <c r="AN74" i="591"/>
  <c r="AC74" i="591"/>
  <c r="AZ56" i="591"/>
  <c r="BB56" i="591" s="1"/>
  <c r="AM74" i="591"/>
  <c r="AZ35" i="591"/>
  <c r="BB35" i="591" s="1"/>
  <c r="V74" i="591"/>
  <c r="AE74" i="591"/>
  <c r="AZ68" i="591"/>
  <c r="BB68" i="591" s="1"/>
  <c r="U74" i="591"/>
  <c r="AZ74" i="591" s="1"/>
</calcChain>
</file>

<file path=xl/sharedStrings.xml><?xml version="1.0" encoding="utf-8"?>
<sst xmlns="http://schemas.openxmlformats.org/spreadsheetml/2006/main" count="4586" uniqueCount="970">
  <si>
    <t>電話番号</t>
  </si>
  <si>
    <t>FAX番号</t>
  </si>
  <si>
    <t>代表者の職・氏名</t>
  </si>
  <si>
    <t>職名</t>
  </si>
  <si>
    <t>氏名</t>
  </si>
  <si>
    <t>代表者の住所</t>
  </si>
  <si>
    <t>管理者の氏名</t>
  </si>
  <si>
    <t>管理者の住所</t>
  </si>
  <si>
    <t>介護保険事業所番号</t>
  </si>
  <si>
    <t>別添のとおり</t>
  </si>
  <si>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</si>
  <si>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</si>
  <si>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</si>
  <si>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</si>
  <si>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</si>
  <si>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</si>
  <si>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</si>
  <si>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</si>
  <si>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</si>
  <si>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</si>
  <si>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</si>
  <si>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</si>
  <si>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</si>
  <si>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</si>
  <si>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</si>
  <si>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</si>
  <si>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</si>
  <si>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</si>
  <si>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職員の欠員による減算の状況</t>
    <rPh sb="0" eb="2">
      <t>ショクイン</t>
    </rPh>
    <rPh sb="3" eb="5">
      <t>ケツイン</t>
    </rPh>
    <rPh sb="8" eb="10">
      <t>ゲンサン</t>
    </rPh>
    <rPh sb="11" eb="13">
      <t>ジョウキョウ</t>
    </rPh>
    <phoneticPr fontId="2"/>
  </si>
  <si>
    <t>１ なし</t>
    <phoneticPr fontId="2"/>
  </si>
  <si>
    <t>２ 看護職員</t>
    <rPh sb="2" eb="4">
      <t>カンゴ</t>
    </rPh>
    <rPh sb="4" eb="6">
      <t>ショクイン</t>
    </rPh>
    <phoneticPr fontId="2"/>
  </si>
  <si>
    <t>３ 介護職員</t>
    <rPh sb="2" eb="4">
      <t>カイゴ</t>
    </rPh>
    <rPh sb="4" eb="6">
      <t>ショクイン</t>
    </rPh>
    <phoneticPr fontId="2"/>
  </si>
  <si>
    <t>１　なし</t>
  </si>
  <si>
    <t>高齢者虐待防止措置実施の有無</t>
    <phoneticPr fontId="2"/>
  </si>
  <si>
    <t>１ 減算型</t>
    <phoneticPr fontId="2"/>
  </si>
  <si>
    <t>２ 基準型</t>
    <phoneticPr fontId="2"/>
  </si>
  <si>
    <t>２　あり</t>
  </si>
  <si>
    <t>業務継続計画策定の有無</t>
    <phoneticPr fontId="2"/>
  </si>
  <si>
    <t>特別地域加算</t>
    <phoneticPr fontId="3"/>
  </si>
  <si>
    <t>２ あり</t>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</si>
  <si>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</si>
  <si>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</si>
  <si>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</si>
  <si>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認知症加算</t>
    <rPh sb="0" eb="3">
      <t>ニンチショウ</t>
    </rPh>
    <rPh sb="3" eb="5">
      <t>カサン</t>
    </rPh>
    <phoneticPr fontId="2"/>
  </si>
  <si>
    <t>２ 加算Ⅰ</t>
    <phoneticPr fontId="2"/>
  </si>
  <si>
    <t>３ 加算Ⅱ</t>
    <phoneticPr fontId="2"/>
  </si>
  <si>
    <t>若年性認知症利用者受入加算</t>
    <phoneticPr fontId="2"/>
  </si>
  <si>
    <t>看護職員配置加算</t>
    <rPh sb="0" eb="2">
      <t>カンゴ</t>
    </rPh>
    <rPh sb="2" eb="4">
      <t>ショクイン</t>
    </rPh>
    <rPh sb="4" eb="6">
      <t>ハイチ</t>
    </rPh>
    <rPh sb="6" eb="8">
      <t>カサン</t>
    </rPh>
    <phoneticPr fontId="2"/>
  </si>
  <si>
    <t>４ 加算Ⅲ</t>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</si>
  <si>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</si>
  <si>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</si>
  <si>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</si>
  <si>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</si>
  <si>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</si>
  <si>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</si>
  <si>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総合マネジメント体制強化加算</t>
    <rPh sb="0" eb="2">
      <t>ソウゴウ</t>
    </rPh>
    <rPh sb="8" eb="10">
      <t>タイセイ</t>
    </rPh>
    <rPh sb="10" eb="12">
      <t>キョウカ</t>
    </rPh>
    <rPh sb="12" eb="14">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</si>
  <si>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</si>
  <si>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</si>
  <si>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</si>
  <si>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生産性向上推進体制加算</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</si>
  <si>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</si>
  <si>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</si>
  <si>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</si>
  <si>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</si>
  <si>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職員の欠員による減算の状況</t>
  </si>
  <si>
    <t>小規模多機能型居宅介護</t>
  </si>
  <si>
    <t>（短期利用型）</t>
    <phoneticPr fontId="2"/>
  </si>
  <si>
    <t>特別地域加算</t>
    <rPh sb="0" eb="2">
      <t>トクベツ</t>
    </rPh>
    <rPh sb="2" eb="4">
      <t>チイキ</t>
    </rPh>
    <rPh sb="4" eb="6">
      <t>カサン</t>
    </rPh>
    <phoneticPr fontId="2"/>
  </si>
  <si>
    <t>介護予防小規模多機能型</t>
    <phoneticPr fontId="2"/>
  </si>
  <si>
    <t>１　介護予防小規模多機能型居宅介護事業所</t>
  </si>
  <si>
    <t>居宅介護</t>
  </si>
  <si>
    <t>２　サテライト型介護予防小規模多機能型</t>
  </si>
  <si>
    <t>職員の欠員による減算の状況</t>
    <phoneticPr fontId="2"/>
  </si>
  <si>
    <t>介護予防小規模多機能型</t>
  </si>
  <si>
    <t>（短期利用型）</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</si>
  <si>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</si>
  <si>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</si>
  <si>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</si>
  <si>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</si>
  <si>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</si>
  <si>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看取り連携体制加算</t>
    <rPh sb="0" eb="2">
      <t>ミト</t>
    </rPh>
    <rPh sb="3" eb="5">
      <t>レンケイ</t>
    </rPh>
    <rPh sb="5" eb="7">
      <t>タイセイ</t>
    </rPh>
    <rPh sb="7" eb="9">
      <t>カサン</t>
    </rPh>
    <phoneticPr fontId="2"/>
  </si>
  <si>
    <t>　　居宅介護事業所</t>
    <phoneticPr fontId="2"/>
  </si>
  <si>
    <t>１　介護予防小規模多機能型居宅介護事業所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</si>
  <si>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</si>
  <si>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居宅介護</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</si>
  <si>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</si>
  <si>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</si>
  <si>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</si>
  <si>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</si>
  <si>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</si>
  <si>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</si>
  <si>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</si>
  <si>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</si>
  <si>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</si>
  <si>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</si>
  <si>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</si>
  <si>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</si>
  <si>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</si>
  <si>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</si>
  <si>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</si>
  <si>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</si>
  <si>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</si>
  <si>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</si>
  <si>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</si>
  <si>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</si>
  <si>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</si>
  <si>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</si>
  <si>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</si>
  <si>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</si>
  <si>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</si>
  <si>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</si>
  <si>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</si>
  <si>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</si>
  <si>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</si>
  <si>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</si>
  <si>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</si>
  <si>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</si>
  <si>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</si>
  <si>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</si>
  <si>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</si>
  <si>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</si>
  <si>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</si>
  <si>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</si>
  <si>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</si>
  <si>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</si>
  <si>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</si>
  <si>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担当者名</t>
  </si>
  <si>
    <t>　</t>
  </si>
  <si>
    <t>※　加算が算定されなくなる場合、欠員が解消される場合等についても同様に届け出てください。</t>
    <rPh sb="2" eb="4">
      <t>カサン</t>
    </rPh>
    <rPh sb="5" eb="7">
      <t>サンテイ</t>
    </rPh>
    <rPh sb="13" eb="15">
      <t>バアイ</t>
    </rPh>
    <rPh sb="16" eb="18">
      <t>ケツイン</t>
    </rPh>
    <rPh sb="19" eb="21">
      <t>カイショウ</t>
    </rPh>
    <rPh sb="24" eb="26">
      <t>バアイ</t>
    </rPh>
    <rPh sb="26" eb="27">
      <t>トウ</t>
    </rPh>
    <rPh sb="32" eb="34">
      <t>ドウヨウ</t>
    </rPh>
    <rPh sb="35" eb="36">
      <t>トド</t>
    </rPh>
    <rPh sb="37" eb="38">
      <t>デ</t>
    </rPh>
    <phoneticPr fontId="2"/>
  </si>
  <si>
    <t>届出事項</t>
    <rPh sb="0" eb="2">
      <t>トドケデ</t>
    </rPh>
    <rPh sb="2" eb="4">
      <t>ジコウ</t>
    </rPh>
    <phoneticPr fontId="2"/>
  </si>
  <si>
    <t>開設
・
更新</t>
    <rPh sb="0" eb="2">
      <t>カイセツ</t>
    </rPh>
    <rPh sb="5" eb="7">
      <t>コウシン</t>
    </rPh>
    <phoneticPr fontId="2"/>
  </si>
  <si>
    <t>加算
追加
・
加算
削除</t>
    <rPh sb="0" eb="2">
      <t>カサン</t>
    </rPh>
    <rPh sb="3" eb="5">
      <t>ツイカ</t>
    </rPh>
    <rPh sb="8" eb="10">
      <t>カサン</t>
    </rPh>
    <rPh sb="11" eb="13">
      <t>サクジョ</t>
    </rPh>
    <phoneticPr fontId="2"/>
  </si>
  <si>
    <t>備　　考</t>
    <rPh sb="0" eb="1">
      <t>ソナエ</t>
    </rPh>
    <rPh sb="3" eb="4">
      <t>コウ</t>
    </rPh>
    <phoneticPr fontId="2"/>
  </si>
  <si>
    <t>共　通　事　項
（必ず必要な書類）</t>
    <rPh sb="0" eb="1">
      <t>トモ</t>
    </rPh>
    <rPh sb="2" eb="3">
      <t>ツウ</t>
    </rPh>
    <rPh sb="4" eb="5">
      <t>コト</t>
    </rPh>
    <rPh sb="6" eb="7">
      <t>コウ</t>
    </rPh>
    <rPh sb="9" eb="10">
      <t>カナラ</t>
    </rPh>
    <rPh sb="11" eb="13">
      <t>ヒツヨウ</t>
    </rPh>
    <rPh sb="14" eb="16">
      <t>ショルイ</t>
    </rPh>
    <phoneticPr fontId="2"/>
  </si>
  <si>
    <t>□</t>
    <phoneticPr fontId="2"/>
  </si>
  <si>
    <t>・</t>
    <phoneticPr fontId="2"/>
  </si>
  <si>
    <t>事業所番号ごとに提出すること。</t>
  </si>
  <si>
    <t>自主点検したもの（チェック済）を提出すること。</t>
    <rPh sb="0" eb="2">
      <t>ジシュ</t>
    </rPh>
    <rPh sb="2" eb="4">
      <t>テンケン</t>
    </rPh>
    <rPh sb="13" eb="14">
      <t>ズ</t>
    </rPh>
    <rPh sb="16" eb="18">
      <t>テイシュツ</t>
    </rPh>
    <phoneticPr fontId="2"/>
  </si>
  <si>
    <t>※</t>
    <phoneticPr fontId="2"/>
  </si>
  <si>
    <t>割引をする場合</t>
    <rPh sb="0" eb="2">
      <t>ワリビキ</t>
    </rPh>
    <rPh sb="5" eb="7">
      <t>バアイ</t>
    </rPh>
    <phoneticPr fontId="2"/>
  </si>
  <si>
    <t>施設等の区分</t>
    <rPh sb="0" eb="2">
      <t>シセツ</t>
    </rPh>
    <rPh sb="2" eb="3">
      <t>トウ</t>
    </rPh>
    <rPh sb="4" eb="6">
      <t>クブン</t>
    </rPh>
    <phoneticPr fontId="2"/>
  </si>
  <si>
    <t>理由書</t>
    <phoneticPr fontId="2"/>
  </si>
  <si>
    <t>任意の様式で可。</t>
    <rPh sb="0" eb="2">
      <t>ニンイ</t>
    </rPh>
    <rPh sb="3" eb="5">
      <t>ヨウシキ</t>
    </rPh>
    <rPh sb="6" eb="7">
      <t>カ</t>
    </rPh>
    <phoneticPr fontId="2"/>
  </si>
  <si>
    <t>看護職員、介護職員の勤務状況がわかるもの。</t>
    <rPh sb="0" eb="2">
      <t>カンゴ</t>
    </rPh>
    <rPh sb="2" eb="4">
      <t>ショクイン</t>
    </rPh>
    <rPh sb="5" eb="7">
      <t>カイゴ</t>
    </rPh>
    <rPh sb="7" eb="9">
      <t>ショクイン</t>
    </rPh>
    <rPh sb="10" eb="12">
      <t>キンム</t>
    </rPh>
    <rPh sb="12" eb="14">
      <t>ジョウキョウ</t>
    </rPh>
    <phoneticPr fontId="2"/>
  </si>
  <si>
    <t>組織体制図</t>
    <rPh sb="2" eb="4">
      <t>タイセイ</t>
    </rPh>
    <phoneticPr fontId="2"/>
  </si>
  <si>
    <t>該当する資格証（写）</t>
    <phoneticPr fontId="2"/>
  </si>
  <si>
    <t>看護職員の欠員が解消される場合。</t>
    <rPh sb="0" eb="2">
      <t>カンゴ</t>
    </rPh>
    <rPh sb="2" eb="4">
      <t>ショクイン</t>
    </rPh>
    <rPh sb="5" eb="7">
      <t>ケツイン</t>
    </rPh>
    <rPh sb="8" eb="10">
      <t>カイショウ</t>
    </rPh>
    <rPh sb="13" eb="15">
      <t>バアイ</t>
    </rPh>
    <phoneticPr fontId="2"/>
  </si>
  <si>
    <t>業務継続計画策定の有無</t>
    <rPh sb="0" eb="4">
      <t>ギョウムケイゾク</t>
    </rPh>
    <rPh sb="4" eb="6">
      <t>ケイカク</t>
    </rPh>
    <rPh sb="6" eb="8">
      <t>サクテイ</t>
    </rPh>
    <rPh sb="9" eb="11">
      <t>ウム</t>
    </rPh>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</si>
  <si>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</si>
  <si>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生産性向上推進体制加算</t>
    <rPh sb="0" eb="3">
      <t>セイサンセイ</t>
    </rPh>
    <rPh sb="3" eb="5">
      <t>コウジョウ</t>
    </rPh>
    <rPh sb="5" eb="7">
      <t>スイシン</t>
    </rPh>
    <rPh sb="7" eb="9">
      <t>タイセイ</t>
    </rPh>
    <rPh sb="9" eb="11">
      <t>カサン</t>
    </rPh>
    <phoneticPr fontId="2"/>
  </si>
  <si>
    <t>科学的介護推進体制加算</t>
    <rPh sb="0" eb="11">
      <t>カガクテキカイゴスイシンタイセイカサン</t>
    </rPh>
    <phoneticPr fontId="42"/>
  </si>
  <si>
    <r>
      <t>看護職員配置加算</t>
    </r>
    <r>
      <rPr>
        <sz val="8"/>
        <rFont val="ＭＳ Ｐゴシック"/>
        <family val="3"/>
        <charset val="128"/>
      </rPr>
      <t xml:space="preserve">
＊介護サービスのみ</t>
    </r>
    <rPh sb="0" eb="2">
      <t>カンゴ</t>
    </rPh>
    <rPh sb="2" eb="4">
      <t>ショクイン</t>
    </rPh>
    <rPh sb="4" eb="6">
      <t>ハイチ</t>
    </rPh>
    <rPh sb="6" eb="8">
      <t>カサン</t>
    </rPh>
    <rPh sb="10" eb="12">
      <t>カイゴ</t>
    </rPh>
    <phoneticPr fontId="2"/>
  </si>
  <si>
    <t>請求する月の分。</t>
    <rPh sb="0" eb="8">
      <t>セ</t>
    </rPh>
    <phoneticPr fontId="2"/>
  </si>
  <si>
    <t>該当する資格証（写）</t>
    <rPh sb="0" eb="2">
      <t>ガイトウ</t>
    </rPh>
    <rPh sb="4" eb="7">
      <t>シカクショウ</t>
    </rPh>
    <rPh sb="8" eb="9">
      <t>ウツ</t>
    </rPh>
    <phoneticPr fontId="2"/>
  </si>
  <si>
    <t>看護師、准看護師。</t>
    <rPh sb="0" eb="3">
      <t>カンゴシ</t>
    </rPh>
    <rPh sb="4" eb="8">
      <t>ジュンカンゴシ</t>
    </rPh>
    <phoneticPr fontId="2"/>
  </si>
  <si>
    <t>看取り期における対応方針</t>
    <rPh sb="3" eb="4">
      <t>キ</t>
    </rPh>
    <rPh sb="8" eb="10">
      <t>タイオウ</t>
    </rPh>
    <rPh sb="10" eb="12">
      <t>ホウシン</t>
    </rPh>
    <phoneticPr fontId="2"/>
  </si>
  <si>
    <t>各日における通いサービス利用者数を付記すること。</t>
    <rPh sb="0" eb="2">
      <t>カクジツ</t>
    </rPh>
    <rPh sb="6" eb="7">
      <t>カヨ</t>
    </rPh>
    <rPh sb="12" eb="15">
      <t>リヨウシャ</t>
    </rPh>
    <rPh sb="15" eb="16">
      <t>スウ</t>
    </rPh>
    <rPh sb="17" eb="19">
      <t>フキ</t>
    </rPh>
    <phoneticPr fontId="2"/>
  </si>
  <si>
    <t xml:space="preserve">サービス提供体制強化加算
</t>
    <rPh sb="4" eb="6">
      <t>テイキョウ</t>
    </rPh>
    <rPh sb="6" eb="8">
      <t>タイセイ</t>
    </rPh>
    <rPh sb="8" eb="10">
      <t>キョウカ</t>
    </rPh>
    <rPh sb="10" eb="12">
      <t>カサン</t>
    </rPh>
    <phoneticPr fontId="2"/>
  </si>
  <si>
    <t>前年度４月～２月の分。なお，前年度実績が６月に満たない場合は届出前３か月分</t>
    <rPh sb="4" eb="5">
      <t>ガツ</t>
    </rPh>
    <rPh sb="7" eb="8">
      <t>ガツ</t>
    </rPh>
    <rPh sb="9" eb="10">
      <t>ブン</t>
    </rPh>
    <rPh sb="14" eb="17">
      <t>ゼンネンド</t>
    </rPh>
    <rPh sb="17" eb="19">
      <t>ジッセキ</t>
    </rPh>
    <rPh sb="21" eb="22">
      <t>ゲツ</t>
    </rPh>
    <rPh sb="23" eb="24">
      <t>ミ</t>
    </rPh>
    <rPh sb="27" eb="29">
      <t>バアイ</t>
    </rPh>
    <rPh sb="30" eb="32">
      <t>トドケデ</t>
    </rPh>
    <rPh sb="32" eb="33">
      <t>マエ</t>
    </rPh>
    <rPh sb="35" eb="36">
      <t>ゲツ</t>
    </rPh>
    <rPh sb="36" eb="37">
      <t>ブン</t>
    </rPh>
    <phoneticPr fontId="2"/>
  </si>
  <si>
    <t>サービス提供体制強化加算に関する確認書＜参考様式４＞</t>
    <rPh sb="16" eb="19">
      <t>カクニンショ</t>
    </rPh>
    <rPh sb="20" eb="22">
      <t>サンコウ</t>
    </rPh>
    <rPh sb="22" eb="24">
      <t>ヨウシキ</t>
    </rPh>
    <phoneticPr fontId="2"/>
  </si>
  <si>
    <t>前年度の実績が６月以上の場合と６月に満たない場合で様式が異なるので注意すること。</t>
    <rPh sb="0" eb="3">
      <t>ゼンネンド</t>
    </rPh>
    <rPh sb="4" eb="6">
      <t>ジッセキ</t>
    </rPh>
    <rPh sb="8" eb="9">
      <t>ツキ</t>
    </rPh>
    <rPh sb="9" eb="11">
      <t>イジョウ</t>
    </rPh>
    <rPh sb="12" eb="14">
      <t>バアイ</t>
    </rPh>
    <rPh sb="16" eb="17">
      <t>ツキ</t>
    </rPh>
    <rPh sb="18" eb="19">
      <t>ミ</t>
    </rPh>
    <rPh sb="22" eb="24">
      <t>バアイ</t>
    </rPh>
    <rPh sb="25" eb="27">
      <t>ヨウシキ</t>
    </rPh>
    <rPh sb="28" eb="29">
      <t>コト</t>
    </rPh>
    <rPh sb="33" eb="35">
      <t>チュウイ</t>
    </rPh>
    <phoneticPr fontId="2"/>
  </si>
  <si>
    <t>短期利用型</t>
    <rPh sb="0" eb="2">
      <t>タンキ</t>
    </rPh>
    <rPh sb="2" eb="5">
      <t>リヨウガタ</t>
    </rPh>
    <phoneticPr fontId="2"/>
  </si>
  <si>
    <t>令和　　年　　月　　日</t>
  </si>
  <si>
    <t>事業所・施設名　　　　　　　</t>
    <rPh sb="0" eb="3">
      <t>ジギョウショ</t>
    </rPh>
    <rPh sb="4" eb="6">
      <t>シセツ</t>
    </rPh>
    <rPh sb="6" eb="7">
      <t>メイ</t>
    </rPh>
    <phoneticPr fontId="2"/>
  </si>
  <si>
    <t>地域密着型サービス事業者又は地域密着型介護予防サービス事業者による介護給付費の割引に係る割引率の設定について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2" eb="43">
      <t>カカ</t>
    </rPh>
    <rPh sb="44" eb="46">
      <t>ワリビキ</t>
    </rPh>
    <rPh sb="46" eb="47">
      <t>リツ</t>
    </rPh>
    <rPh sb="48" eb="50">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</si>
  <si>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</si>
  <si>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</si>
  <si>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</si>
  <si>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</si>
  <si>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</si>
  <si>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夜間対応型訪問介護</t>
    <rPh sb="0" eb="2">
      <t>ヤカン</t>
    </rPh>
    <rPh sb="2" eb="5">
      <t>タイオウガタ</t>
    </rPh>
    <phoneticPr fontId="2"/>
  </si>
  <si>
    <t>％</t>
  </si>
  <si>
    <t>地域密着型通所介護</t>
    <rPh sb="0" eb="2">
      <t>チイキ</t>
    </rPh>
    <rPh sb="2" eb="4">
      <t>ミッチャク</t>
    </rPh>
    <rPh sb="4" eb="5">
      <t>ガタ</t>
    </rPh>
    <rPh sb="5" eb="7">
      <t>ツウショ</t>
    </rPh>
    <rPh sb="7" eb="9">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</si>
  <si>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</si>
  <si>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</si>
  <si>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</si>
  <si>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</si>
  <si>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</si>
  <si>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</si>
  <si>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</si>
  <si>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</si>
  <si>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</si>
  <si>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</si>
  <si>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</si>
  <si>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　　　　　　年　　　月　　　日</t>
    <rPh sb="3" eb="5">
      <t>テキヨウ</t>
    </rPh>
    <rPh sb="5" eb="7">
      <t>カイシ</t>
    </rPh>
    <rPh sb="7" eb="10">
      <t>ネンガッピ</t>
    </rPh>
    <rPh sb="16" eb="17">
      <t>ネン</t>
    </rPh>
    <rPh sb="20" eb="21">
      <t>ツキ</t>
    </rPh>
    <rPh sb="24" eb="25">
      <t>ヒ</t>
    </rPh>
    <phoneticPr fontId="2"/>
  </si>
  <si>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</si>
  <si>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</si>
  <si>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</si>
  <si>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</si>
  <si>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異動等区分</t>
    <phoneticPr fontId="2"/>
  </si>
  <si>
    <t>1　新規</t>
    <phoneticPr fontId="2"/>
  </si>
  <si>
    <t>2　変更</t>
    <phoneticPr fontId="2"/>
  </si>
  <si>
    <t>3　終了</t>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</si>
  <si>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</si>
  <si>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</si>
  <si>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</si>
  <si>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</si>
  <si>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</si>
  <si>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有</t>
    <rPh sb="0" eb="1">
      <t>ア</t>
    </rPh>
    <phoneticPr fontId="2"/>
  </si>
  <si>
    <t>無</t>
    <rPh sb="0" eb="1">
      <t>ナ</t>
    </rPh>
    <phoneticPr fontId="2"/>
  </si>
  <si>
    <t>訪問入浴
介護</t>
    <rPh sb="0" eb="2">
      <t>ホウモン</t>
    </rPh>
    <rPh sb="2" eb="4">
      <t>ニュウヨク</t>
    </rPh>
    <rPh sb="5" eb="7">
      <t>カイゴ</t>
    </rPh>
    <phoneticPr fontId="2"/>
  </si>
  <si>
    <t>①</t>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</si>
  <si>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</si>
  <si>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②</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</si>
  <si>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</si>
  <si>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</si>
  <si>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</si>
  <si>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</si>
  <si>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</si>
  <si>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</si>
  <si>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</si>
  <si>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</si>
  <si>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</si>
  <si>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</si>
  <si>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</si>
  <si>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</si>
  <si>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</si>
  <si>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</si>
  <si>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</si>
  <si>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</si>
  <si>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</si>
  <si>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</si>
  <si>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</si>
  <si>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（別紙14－5）</t>
    <phoneticPr fontId="2"/>
  </si>
  <si>
    <t>令和</t>
    <rPh sb="0" eb="2">
      <t>レイワ</t>
    </rPh>
    <phoneticPr fontId="2"/>
  </si>
  <si>
    <t>年</t>
    <rPh sb="0" eb="1">
      <t>ネン</t>
    </rPh>
    <phoneticPr fontId="2"/>
  </si>
  <si>
    <t>月</t>
    <rPh sb="0" eb="1">
      <t>ゲツ</t>
    </rPh>
    <phoneticPr fontId="2"/>
  </si>
  <si>
    <t>日</t>
    <rPh sb="0" eb="1">
      <t>ニチ</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</si>
  <si>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</si>
  <si>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</si>
  <si>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</si>
  <si>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</si>
  <si>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</si>
  <si>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</si>
  <si>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</si>
  <si>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</si>
  <si>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</si>
  <si>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</si>
  <si>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</si>
  <si>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</si>
  <si>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</si>
  <si>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</si>
  <si>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</si>
  <si>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</si>
  <si>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</si>
  <si>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①に占める②の割合が70％以上</t>
    <rPh sb="2" eb="3">
      <t>シ</t>
    </rPh>
    <rPh sb="7" eb="9">
      <t>ワリアイ</t>
    </rPh>
    <rPh sb="13" eb="15">
      <t>イジョウ</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</si>
  <si>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</si>
  <si>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人</t>
    <rPh sb="0" eb="1">
      <t>ニン</t>
    </rPh>
    <phoneticPr fontId="2"/>
  </si>
  <si>
    <t>①のうち介護福祉士の総数（常勤換算）</t>
    <rPh sb="4" eb="6">
      <t>カイゴ</t>
    </rPh>
    <rPh sb="6" eb="9">
      <t>フクシシ</t>
    </rPh>
    <rPh sb="10" eb="12">
      <t>ソウスウ</t>
    </rPh>
    <rPh sb="13" eb="15">
      <t>ジョウキン</t>
    </rPh>
    <rPh sb="15" eb="17">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</si>
  <si>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</si>
  <si>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</si>
  <si>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</si>
  <si>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</si>
  <si>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</si>
  <si>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</si>
  <si>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</si>
  <si>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</si>
  <si>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①に占める②の割合が40％以上</t>
    <rPh sb="2" eb="3">
      <t>シ</t>
    </rPh>
    <rPh sb="7" eb="9">
      <t>ワリアイ</t>
    </rPh>
    <rPh sb="13" eb="15">
      <t>イジョウ</t>
    </rPh>
    <phoneticPr fontId="2"/>
  </si>
  <si>
    <t>常勤職員の
状況</t>
    <rPh sb="0" eb="2">
      <t>ジョウキン</t>
    </rPh>
    <rPh sb="2" eb="4">
      <t>ショクイン</t>
    </rPh>
    <rPh sb="6" eb="8">
      <t>ジョウキョウ</t>
    </rPh>
    <phoneticPr fontId="2"/>
  </si>
  <si>
    <t>①に占める②の割合が60％以上</t>
    <rPh sb="2" eb="3">
      <t>シ</t>
    </rPh>
    <rPh sb="7" eb="9">
      <t>ワリアイ</t>
    </rPh>
    <rPh sb="13" eb="15">
      <t>イジョウ</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</si>
  <si>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</si>
  <si>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</si>
  <si>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</si>
  <si>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①に占める②の割合が30％以上</t>
    <rPh sb="2" eb="3">
      <t>シ</t>
    </rPh>
    <rPh sb="7" eb="9">
      <t>ワリアイ</t>
    </rPh>
    <rPh sb="13" eb="15">
      <t>イジョウ</t>
    </rPh>
    <phoneticPr fontId="2"/>
  </si>
  <si>
    <t>従業者の総数（常勤換算）</t>
    <rPh sb="0" eb="3">
      <t>ジュウギョウシャ</t>
    </rPh>
    <rPh sb="2" eb="3">
      <t>モノ</t>
    </rPh>
    <rPh sb="4" eb="6">
      <t>ソウスウ</t>
    </rPh>
    <rPh sb="7" eb="9">
      <t>ジョウキン</t>
    </rPh>
    <rPh sb="9" eb="11">
      <t>カンサン</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</si>
  <si>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</si>
  <si>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</si>
  <si>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phoneticPr fontId="2"/>
  </si>
  <si>
    <t>備考２</t>
    <rPh sb="0" eb="2">
      <t>ビコウ</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</si>
  <si>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</si>
  <si>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</si>
  <si>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</si>
  <si>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</si>
  <si>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事 業 所 名</t>
    <phoneticPr fontId="2"/>
  </si>
  <si>
    <t>異動等区分</t>
  </si>
  <si>
    <t>施 設 種 別</t>
    <rPh sb="0" eb="1">
      <t>シ</t>
    </rPh>
    <rPh sb="2" eb="3">
      <t>セツ</t>
    </rPh>
    <rPh sb="4" eb="5">
      <t>タネ</t>
    </rPh>
    <rPh sb="6" eb="7">
      <t>ベツ</t>
    </rPh>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</si>
  <si>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</si>
  <si>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</si>
  <si>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</si>
  <si>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</si>
  <si>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</si>
  <si>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</si>
  <si>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</si>
  <si>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</si>
  <si>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</si>
  <si>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</si>
  <si>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</si>
  <si>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</si>
  <si>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</si>
  <si>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</si>
  <si>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</si>
  <si>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</si>
  <si>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</si>
  <si>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</si>
  <si>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</si>
  <si>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</si>
  <si>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</si>
  <si>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</si>
  <si>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</si>
  <si>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</si>
  <si>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</si>
  <si>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</si>
  <si>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</si>
  <si>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</si>
  <si>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</si>
  <si>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</si>
  <si>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</si>
  <si>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</si>
  <si>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</si>
  <si>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</si>
  <si>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</si>
  <si>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</si>
  <si>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</si>
  <si>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</si>
  <si>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</si>
  <si>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</si>
  <si>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</si>
  <si>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</si>
  <si>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</si>
  <si>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</si>
  <si>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</si>
  <si>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</si>
  <si>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</si>
  <si>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</si>
  <si>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</si>
  <si>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</si>
  <si>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</si>
  <si>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</si>
  <si>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</si>
  <si>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</si>
  <si>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施設等の区分</t>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</si>
  <si>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</si>
  <si>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</si>
  <si>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3　看護小規模多機能型居宅介護事業所</t>
    <phoneticPr fontId="2"/>
  </si>
  <si>
    <t>届 出 項 目</t>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</si>
  <si>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</si>
  <si>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</si>
  <si>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</si>
  <si>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</si>
  <si>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</si>
  <si>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</si>
  <si>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</si>
  <si>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</si>
  <si>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</si>
  <si>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</si>
  <si>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</si>
  <si>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</si>
  <si>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</si>
  <si>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</si>
  <si>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</si>
  <si>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</si>
  <si>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</si>
  <si>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</si>
  <si>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</si>
  <si>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</si>
  <si>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</si>
  <si>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</si>
  <si>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</si>
  <si>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</si>
  <si>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</si>
  <si>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</si>
  <si>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</si>
  <si>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</si>
  <si>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</si>
  <si>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</si>
  <si>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</si>
  <si>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</si>
  <si>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</si>
  <si>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１．認知症加算（Ⅰ）に係る届出内容</t>
    <rPh sb="11" eb="12">
      <t>カカ</t>
    </rPh>
    <rPh sb="13" eb="14">
      <t>トド</t>
    </rPh>
    <rPh sb="14" eb="15">
      <t>デ</t>
    </rPh>
    <rPh sb="15" eb="17">
      <t>ナイヨウ</t>
    </rPh>
    <phoneticPr fontId="2"/>
  </si>
  <si>
    <t>(1)</t>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</si>
  <si>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</si>
  <si>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</si>
  <si>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人</t>
    <rPh sb="0" eb="1">
      <t>ヒト</t>
    </rPh>
    <phoneticPr fontId="2"/>
  </si>
  <si>
    <t>【参考】</t>
    <rPh sb="1" eb="3">
      <t>サンコウ</t>
    </rPh>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</si>
  <si>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</si>
  <si>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</si>
  <si>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</si>
  <si>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</si>
  <si>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</si>
  <si>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</si>
  <si>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</si>
  <si>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</si>
  <si>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</si>
  <si>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</si>
  <si>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</si>
  <si>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</si>
  <si>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</si>
  <si>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</si>
  <si>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</si>
  <si>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(2)</t>
    <phoneticPr fontId="2"/>
  </si>
  <si>
    <t>従業者に対して、認知症ケアに関する留意事項の伝達又は技術的指導に係る会議を定期的に開催している</t>
    <phoneticPr fontId="2"/>
  </si>
  <si>
    <t>(3)</t>
    <phoneticPr fontId="2"/>
  </si>
  <si>
    <t>認知症介護の指導に係る専門的な研修を修了している者を１名以上配置し、事業所全体の認知症ケアの指導等を実施している</t>
    <phoneticPr fontId="2"/>
  </si>
  <si>
    <t>(4)</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</si>
  <si>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</si>
  <si>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</si>
  <si>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</si>
  <si>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</si>
  <si>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</si>
  <si>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</si>
  <si>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</si>
  <si>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</si>
  <si>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</si>
  <si>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</si>
  <si>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</si>
  <si>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</si>
  <si>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</si>
  <si>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</si>
  <si>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</si>
  <si>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</si>
  <si>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</si>
  <si>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</si>
  <si>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</si>
  <si>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</si>
  <si>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</si>
  <si>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</si>
  <si>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</si>
  <si>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</si>
  <si>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事業所・施設名</t>
    <rPh sb="0" eb="3">
      <t>ジギョウショ</t>
    </rPh>
    <rPh sb="4" eb="6">
      <t>シセツ</t>
    </rPh>
    <rPh sb="6" eb="7">
      <t>メイ</t>
    </rPh>
    <phoneticPr fontId="2"/>
  </si>
  <si>
    <t>若年性認知症利用者（入所者・患者・入居者）受入加算に関する届出書</t>
    <rPh sb="0" eb="2">
      <t>ジャクネン</t>
    </rPh>
    <rPh sb="2" eb="3">
      <t>セイ</t>
    </rPh>
    <rPh sb="3" eb="6">
      <t>ニンチショウ</t>
    </rPh>
    <rPh sb="6" eb="9">
      <t>リヨウシャ</t>
    </rPh>
    <rPh sb="10" eb="13">
      <t>ニュウショシャ</t>
    </rPh>
    <rPh sb="14" eb="16">
      <t>カンジャ</t>
    </rPh>
    <rPh sb="17" eb="20">
      <t>ニュウキョシャ</t>
    </rPh>
    <rPh sb="21" eb="23">
      <t>ウケイレ</t>
    </rPh>
    <rPh sb="23" eb="25">
      <t>カサン</t>
    </rPh>
    <rPh sb="26" eb="27">
      <t>カン</t>
    </rPh>
    <rPh sb="29" eb="31">
      <t>トドケデ</t>
    </rPh>
    <rPh sb="31" eb="32">
      <t>ショ</t>
    </rPh>
    <phoneticPr fontId="2"/>
  </si>
  <si>
    <t>若年性認知症利用者（入所者・患者・入居者）に対応する担当職員職・氏名</t>
    <rPh sb="0" eb="2">
      <t>ジャクネン</t>
    </rPh>
    <rPh sb="2" eb="3">
      <t>セイ</t>
    </rPh>
    <rPh sb="3" eb="6">
      <t>ニンチショウ</t>
    </rPh>
    <rPh sb="6" eb="9">
      <t>リヨウシャ</t>
    </rPh>
    <rPh sb="10" eb="12">
      <t>ニュウショ</t>
    </rPh>
    <rPh sb="12" eb="13">
      <t>シャ</t>
    </rPh>
    <rPh sb="14" eb="16">
      <t>カンジャ</t>
    </rPh>
    <rPh sb="17" eb="20">
      <t>ニュウキョシャ</t>
    </rPh>
    <rPh sb="22" eb="24">
      <t>タイオウ</t>
    </rPh>
    <rPh sb="26" eb="28">
      <t>タントウ</t>
    </rPh>
    <rPh sb="28" eb="30">
      <t>ショクイン</t>
    </rPh>
    <rPh sb="30" eb="31">
      <t>ショク</t>
    </rPh>
    <rPh sb="32" eb="34">
      <t>シメイ</t>
    </rPh>
    <phoneticPr fontId="2"/>
  </si>
  <si>
    <t>施設種別</t>
    <rPh sb="0" eb="2">
      <t>シセツ</t>
    </rPh>
    <rPh sb="2" eb="4">
      <t>シュベツ</t>
    </rPh>
    <phoneticPr fontId="2"/>
  </si>
  <si>
    <t>職　名</t>
    <rPh sb="0" eb="1">
      <t>ショク</t>
    </rPh>
    <rPh sb="2" eb="3">
      <t>メイ</t>
    </rPh>
    <phoneticPr fontId="2"/>
  </si>
  <si>
    <t>氏　　名</t>
    <rPh sb="0" eb="1">
      <t>シ</t>
    </rPh>
    <rPh sb="3" eb="4">
      <t>メイ</t>
    </rPh>
    <phoneticPr fontId="2"/>
  </si>
  <si>
    <t>　通所介護</t>
    <rPh sb="1" eb="3">
      <t>ツウショ</t>
    </rPh>
    <rPh sb="3" eb="5">
      <t>カイゴ</t>
    </rPh>
    <phoneticPr fontId="2"/>
  </si>
  <si>
    <t>　通所リハビリテーション</t>
    <rPh sb="1" eb="3">
      <t>ツウショ</t>
    </rPh>
    <phoneticPr fontId="2"/>
  </si>
  <si>
    <t>　短期入所生活介護</t>
    <rPh sb="1" eb="3">
      <t>タンキ</t>
    </rPh>
    <rPh sb="3" eb="5">
      <t>ニュウショ</t>
    </rPh>
    <rPh sb="5" eb="7">
      <t>セイカツ</t>
    </rPh>
    <rPh sb="7" eb="9">
      <t>カイゴ</t>
    </rPh>
    <phoneticPr fontId="2"/>
  </si>
  <si>
    <t>　短期入所療養介護</t>
    <rPh sb="1" eb="3">
      <t>タンキ</t>
    </rPh>
    <rPh sb="3" eb="5">
      <t>ニュウショ</t>
    </rPh>
    <rPh sb="5" eb="7">
      <t>リョウヨウ</t>
    </rPh>
    <rPh sb="7" eb="9">
      <t>カイゴ</t>
    </rPh>
    <phoneticPr fontId="2"/>
  </si>
  <si>
    <t>　特定施設入居者生活介護</t>
    <phoneticPr fontId="2"/>
  </si>
  <si>
    <t>　地域密着型通所介護</t>
    <rPh sb="1" eb="3">
      <t>チイキ</t>
    </rPh>
    <rPh sb="3" eb="6">
      <t>ミッチャクガタ</t>
    </rPh>
    <rPh sb="6" eb="8">
      <t>ツウショ</t>
    </rPh>
    <rPh sb="8" eb="10">
      <t>カイゴ</t>
    </rPh>
    <phoneticPr fontId="2"/>
  </si>
  <si>
    <t>　認知症対応型通所介護</t>
    <rPh sb="1" eb="4">
      <t>ニンチショウ</t>
    </rPh>
    <rPh sb="4" eb="7">
      <t>タイオウガタ</t>
    </rPh>
    <rPh sb="7" eb="9">
      <t>ツウショ</t>
    </rPh>
    <rPh sb="9" eb="11">
      <t>カイゴ</t>
    </rPh>
    <phoneticPr fontId="2"/>
  </si>
  <si>
    <t>　小規模多機能型居宅介護</t>
    <rPh sb="1" eb="4">
      <t>ショウキボ</t>
    </rPh>
    <rPh sb="4" eb="8">
      <t>タキノウガタ</t>
    </rPh>
    <rPh sb="8" eb="10">
      <t>キョタク</t>
    </rPh>
    <rPh sb="10" eb="12">
      <t>カイゴ</t>
    </rPh>
    <phoneticPr fontId="2"/>
  </si>
  <si>
    <t>　認知症対応型共同生活介護</t>
    <rPh sb="1" eb="4">
      <t>ニンチショウ</t>
    </rPh>
    <rPh sb="4" eb="7">
      <t>タイオウガタ</t>
    </rPh>
    <rPh sb="7" eb="9">
      <t>キョウドウ</t>
    </rPh>
    <rPh sb="9" eb="11">
      <t>セイカツ</t>
    </rPh>
    <rPh sb="11" eb="13">
      <t>カイゴ</t>
    </rPh>
    <phoneticPr fontId="2"/>
  </si>
  <si>
    <t>　地域密着型特定施設入居者生活介護</t>
    <rPh sb="1" eb="3">
      <t>チイキ</t>
    </rPh>
    <rPh sb="3" eb="6">
      <t>ミッチャクガタ</t>
    </rPh>
    <rPh sb="6" eb="17">
      <t>トクテイシセツニュウキョシャセイカツカイゴ</t>
    </rPh>
    <phoneticPr fontId="2"/>
  </si>
  <si>
    <t>　地域密着型介護老人福祉施設</t>
    <rPh sb="1" eb="3">
      <t>チイキ</t>
    </rPh>
    <rPh sb="3" eb="6">
      <t>ミッチャクガタ</t>
    </rPh>
    <rPh sb="6" eb="8">
      <t>カイゴ</t>
    </rPh>
    <rPh sb="8" eb="10">
      <t>ロウジン</t>
    </rPh>
    <rPh sb="10" eb="12">
      <t>フクシ</t>
    </rPh>
    <rPh sb="12" eb="14">
      <t>シセツ</t>
    </rPh>
    <phoneticPr fontId="2"/>
  </si>
  <si>
    <t>　看護小規模多機能型居宅介護</t>
    <rPh sb="1" eb="3">
      <t>カンゴ</t>
    </rPh>
    <rPh sb="3" eb="6">
      <t>ショウキボ</t>
    </rPh>
    <rPh sb="6" eb="10">
      <t>タキノウガタ</t>
    </rPh>
    <rPh sb="10" eb="12">
      <t>キョタク</t>
    </rPh>
    <rPh sb="12" eb="14">
      <t>カイゴ</t>
    </rPh>
    <phoneticPr fontId="2"/>
  </si>
  <si>
    <t>　介護老人福祉施設</t>
    <rPh sb="1" eb="3">
      <t>カイゴ</t>
    </rPh>
    <rPh sb="3" eb="5">
      <t>ロウジン</t>
    </rPh>
    <rPh sb="5" eb="7">
      <t>フクシ</t>
    </rPh>
    <rPh sb="7" eb="9">
      <t>シセツ</t>
    </rPh>
    <phoneticPr fontId="2"/>
  </si>
  <si>
    <t>　介護老人保健施設</t>
    <rPh sb="1" eb="9">
      <t>ロウケン</t>
    </rPh>
    <phoneticPr fontId="2"/>
  </si>
  <si>
    <t>　介護療養型医療施設</t>
    <rPh sb="1" eb="3">
      <t>カイゴ</t>
    </rPh>
    <rPh sb="3" eb="6">
      <t>リョウヨウガタ</t>
    </rPh>
    <rPh sb="6" eb="8">
      <t>イリョウ</t>
    </rPh>
    <rPh sb="8" eb="10">
      <t>シセツ</t>
    </rPh>
    <phoneticPr fontId="2"/>
  </si>
  <si>
    <t>　介護医療院</t>
    <rPh sb="1" eb="3">
      <t>カイゴ</t>
    </rPh>
    <rPh sb="3" eb="5">
      <t>イリョウ</t>
    </rPh>
    <rPh sb="5" eb="6">
      <t>イン</t>
    </rPh>
    <phoneticPr fontId="2"/>
  </si>
  <si>
    <t xml:space="preserve">  介護予防通所リハビリテーション</t>
    <rPh sb="2" eb="4">
      <t>カイゴ</t>
    </rPh>
    <rPh sb="4" eb="6">
      <t>ヨボウ</t>
    </rPh>
    <rPh sb="6" eb="8">
      <t>ツウショ</t>
    </rPh>
    <phoneticPr fontId="2"/>
  </si>
  <si>
    <t xml:space="preserve">  介護予防短期入所生活介護</t>
    <rPh sb="2" eb="4">
      <t>カイゴ</t>
    </rPh>
    <rPh sb="4" eb="6">
      <t>ヨボウ</t>
    </rPh>
    <rPh sb="6" eb="8">
      <t>タンキ</t>
    </rPh>
    <rPh sb="8" eb="10">
      <t>ニュウショ</t>
    </rPh>
    <rPh sb="10" eb="12">
      <t>セイカツ</t>
    </rPh>
    <rPh sb="12" eb="14">
      <t>カイゴ</t>
    </rPh>
    <phoneticPr fontId="2"/>
  </si>
  <si>
    <t xml:space="preserve">  介護予防短期入所療養介護</t>
    <rPh sb="2" eb="4">
      <t>カイゴ</t>
    </rPh>
    <rPh sb="4" eb="6">
      <t>ヨボウ</t>
    </rPh>
    <rPh sb="6" eb="8">
      <t>タンキ</t>
    </rPh>
    <rPh sb="8" eb="10">
      <t>ニュウショ</t>
    </rPh>
    <rPh sb="10" eb="12">
      <t>リョウヨウ</t>
    </rPh>
    <rPh sb="12" eb="14">
      <t>カイゴ</t>
    </rPh>
    <phoneticPr fontId="2"/>
  </si>
  <si>
    <t>　介護予防特定施設入居者生活介護</t>
    <rPh sb="1" eb="3">
      <t>カイゴ</t>
    </rPh>
    <rPh sb="3" eb="5">
      <t>ヨボウ</t>
    </rPh>
    <rPh sb="5" eb="16">
      <t>トクテイシセツニュウキョシャセイカツカイゴ</t>
    </rPh>
    <phoneticPr fontId="2"/>
  </si>
  <si>
    <t xml:space="preserve">  介護予防認知症対応型通所介護</t>
    <rPh sb="2" eb="4">
      <t>カイゴ</t>
    </rPh>
    <rPh sb="4" eb="6">
      <t>ヨボウ</t>
    </rPh>
    <rPh sb="6" eb="9">
      <t>ニンチショウ</t>
    </rPh>
    <rPh sb="9" eb="12">
      <t>タイオウガタ</t>
    </rPh>
    <rPh sb="12" eb="14">
      <t>ツウショ</t>
    </rPh>
    <rPh sb="14" eb="16">
      <t>カイゴ</t>
    </rPh>
    <phoneticPr fontId="2"/>
  </si>
  <si>
    <t xml:space="preserve">  介護予防小規模多機能型居宅介護</t>
    <rPh sb="2" eb="4">
      <t>カイゴ</t>
    </rPh>
    <rPh sb="4" eb="6">
      <t>ヨボウ</t>
    </rPh>
    <rPh sb="6" eb="9">
      <t>ショウキボ</t>
    </rPh>
    <rPh sb="9" eb="13">
      <t>タキノウガタ</t>
    </rPh>
    <rPh sb="13" eb="15">
      <t>キョタク</t>
    </rPh>
    <rPh sb="15" eb="17">
      <t>カイゴ</t>
    </rPh>
    <phoneticPr fontId="2"/>
  </si>
  <si>
    <t xml:space="preserve">  介護予防認知症対応型共同生活介護</t>
    <rPh sb="2" eb="4">
      <t>カイゴ</t>
    </rPh>
    <rPh sb="4" eb="6">
      <t>ヨボウ</t>
    </rPh>
    <rPh sb="6" eb="9">
      <t>ニンチショウ</t>
    </rPh>
    <rPh sb="9" eb="12">
      <t>タイオウガタ</t>
    </rPh>
    <rPh sb="12" eb="14">
      <t>キョウドウ</t>
    </rPh>
    <rPh sb="14" eb="16">
      <t>セイカツ</t>
    </rPh>
    <rPh sb="16" eb="18">
      <t>カイゴ</t>
    </rPh>
    <phoneticPr fontId="2"/>
  </si>
  <si>
    <t>　受け入れた若年性認知症利用者（入所者・患者）ごとに個別の担当者を定めているか。</t>
    <rPh sb="1" eb="2">
      <t>ウ</t>
    </rPh>
    <rPh sb="3" eb="4">
      <t>イ</t>
    </rPh>
    <rPh sb="6" eb="8">
      <t>ジャクネン</t>
    </rPh>
    <rPh sb="8" eb="9">
      <t>セイ</t>
    </rPh>
    <rPh sb="9" eb="12">
      <t>ニンチショウ</t>
    </rPh>
    <rPh sb="12" eb="15">
      <t>リヨウシャ</t>
    </rPh>
    <rPh sb="16" eb="19">
      <t>ニュウショシャ</t>
    </rPh>
    <rPh sb="20" eb="22">
      <t>カンジャ</t>
    </rPh>
    <rPh sb="26" eb="28">
      <t>コベツ</t>
    </rPh>
    <rPh sb="29" eb="32">
      <t>タントウシャ</t>
    </rPh>
    <rPh sb="33" eb="34">
      <t>サダ</t>
    </rPh>
    <phoneticPr fontId="2"/>
  </si>
  <si>
    <t>有　・　無</t>
    <rPh sb="0" eb="1">
      <t>ア</t>
    </rPh>
    <rPh sb="4" eb="5">
      <t>ナシ</t>
    </rPh>
    <phoneticPr fontId="2"/>
  </si>
  <si>
    <t>サービス提供体制強化加算に関する確認書　（介護福祉士）　〔（介護予防）小規模多機能型居宅介護〕</t>
    <rPh sb="4" eb="6">
      <t>テイキョウ</t>
    </rPh>
    <rPh sb="6" eb="8">
      <t>タイセイ</t>
    </rPh>
    <rPh sb="8" eb="10">
      <t>キョウカ</t>
    </rPh>
    <rPh sb="10" eb="12">
      <t>カサン</t>
    </rPh>
    <rPh sb="13" eb="14">
      <t>カン</t>
    </rPh>
    <rPh sb="16" eb="19">
      <t>カクニンショ</t>
    </rPh>
    <rPh sb="21" eb="23">
      <t>カイゴ</t>
    </rPh>
    <rPh sb="23" eb="26">
      <t>フクシシ</t>
    </rPh>
    <rPh sb="30" eb="32">
      <t>カイゴ</t>
    </rPh>
    <rPh sb="32" eb="34">
      <t>ヨボウ</t>
    </rPh>
    <phoneticPr fontId="2"/>
  </si>
  <si>
    <t>〔前年度の実績が６月に満たない事業所用〕</t>
    <phoneticPr fontId="2"/>
  </si>
  <si>
    <t>事業所名</t>
    <rPh sb="0" eb="3">
      <t>ジギョウショ</t>
    </rPh>
    <rPh sb="3" eb="4">
      <t>メイ</t>
    </rPh>
    <phoneticPr fontId="2"/>
  </si>
  <si>
    <t>介護従業者（看護師、准看護師を除く。）の常勤換算数　（届出月前３か月の平均）</t>
    <rPh sb="0" eb="2">
      <t>カイゴ</t>
    </rPh>
    <rPh sb="2" eb="5">
      <t>ジュウギョウシャ</t>
    </rPh>
    <rPh sb="6" eb="9">
      <t>カンゴシ</t>
    </rPh>
    <rPh sb="10" eb="14">
      <t>ジュンカンゴシ</t>
    </rPh>
    <rPh sb="15" eb="16">
      <t>ノゾ</t>
    </rPh>
    <rPh sb="20" eb="22">
      <t>ジョウキン</t>
    </rPh>
    <rPh sb="22" eb="24">
      <t>カンサン</t>
    </rPh>
    <rPh sb="24" eb="25">
      <t>スウ</t>
    </rPh>
    <phoneticPr fontId="2"/>
  </si>
  <si>
    <t>換算月</t>
    <rPh sb="0" eb="2">
      <t>カンサン</t>
    </rPh>
    <rPh sb="2" eb="3">
      <t>ツキ</t>
    </rPh>
    <phoneticPr fontId="2"/>
  </si>
  <si>
    <t>月</t>
    <rPh sb="0" eb="1">
      <t>ツキ</t>
    </rPh>
    <phoneticPr fontId="2"/>
  </si>
  <si>
    <t>常勤換算平均【A】</t>
    <rPh sb="0" eb="2">
      <t>ジョウキン</t>
    </rPh>
    <rPh sb="2" eb="4">
      <t>カンサン</t>
    </rPh>
    <rPh sb="4" eb="6">
      <t>ヘイキン</t>
    </rPh>
    <phoneticPr fontId="2"/>
  </si>
  <si>
    <t>常勤換算数</t>
    <rPh sb="0" eb="2">
      <t>ジョウキン</t>
    </rPh>
    <rPh sb="2" eb="4">
      <t>カンサン</t>
    </rPh>
    <rPh sb="4" eb="5">
      <t>スウ</t>
    </rPh>
    <phoneticPr fontId="2"/>
  </si>
  <si>
    <t>介護従業者のうち、介護福祉士の氏名、常勤換算数　（届出月前３か月の平均）</t>
    <rPh sb="0" eb="2">
      <t>カイゴ</t>
    </rPh>
    <rPh sb="2" eb="5">
      <t>ジュウギョウシャ</t>
    </rPh>
    <rPh sb="9" eb="11">
      <t>カイゴ</t>
    </rPh>
    <rPh sb="11" eb="14">
      <t>フクシシ</t>
    </rPh>
    <rPh sb="15" eb="17">
      <t>シメイ</t>
    </rPh>
    <rPh sb="18" eb="20">
      <t>ジョウキン</t>
    </rPh>
    <rPh sb="20" eb="22">
      <t>カンサン</t>
    </rPh>
    <rPh sb="22" eb="23">
      <t>スウ</t>
    </rPh>
    <rPh sb="25" eb="27">
      <t>トドケデ</t>
    </rPh>
    <rPh sb="27" eb="28">
      <t>ツキ</t>
    </rPh>
    <rPh sb="28" eb="29">
      <t>マエ</t>
    </rPh>
    <rPh sb="31" eb="32">
      <t>ガツ</t>
    </rPh>
    <phoneticPr fontId="2"/>
  </si>
  <si>
    <t>資格の種類</t>
    <rPh sb="0" eb="2">
      <t>シカク</t>
    </rPh>
    <rPh sb="3" eb="5">
      <t>シュルイ</t>
    </rPh>
    <phoneticPr fontId="2"/>
  </si>
  <si>
    <t>氏　　　名</t>
    <rPh sb="0" eb="1">
      <t>シ</t>
    </rPh>
    <rPh sb="4" eb="5">
      <t>メイ</t>
    </rPh>
    <phoneticPr fontId="2"/>
  </si>
  <si>
    <t>登録証登録番号</t>
    <rPh sb="0" eb="3">
      <t>トウロクショウ</t>
    </rPh>
    <rPh sb="3" eb="5">
      <t>トウロク</t>
    </rPh>
    <rPh sb="5" eb="7">
      <t>バンゴウ</t>
    </rPh>
    <phoneticPr fontId="2"/>
  </si>
  <si>
    <t>登録年月日</t>
    <rPh sb="0" eb="2">
      <t>トウロク</t>
    </rPh>
    <rPh sb="2" eb="5">
      <t>ネンガッピ</t>
    </rPh>
    <phoneticPr fontId="2"/>
  </si>
  <si>
    <t>介護福祉士</t>
    <rPh sb="0" eb="2">
      <t>カイゴ</t>
    </rPh>
    <rPh sb="2" eb="5">
      <t>フクシシ</t>
    </rPh>
    <phoneticPr fontId="2"/>
  </si>
  <si>
    <t>月の常勤換算数</t>
    <phoneticPr fontId="2"/>
  </si>
  <si>
    <t>常勤換算平均　【B】</t>
    <rPh sb="0" eb="2">
      <t>ジョウキン</t>
    </rPh>
    <rPh sb="2" eb="4">
      <t>カンサン</t>
    </rPh>
    <rPh sb="4" eb="6">
      <t>ヘイキン</t>
    </rPh>
    <phoneticPr fontId="2"/>
  </si>
  <si>
    <t>　「×月の常勤換算数」の欄は、月ごとに小数点第２位以下を切り捨ててください。</t>
    <rPh sb="3" eb="4">
      <t>ツキ</t>
    </rPh>
    <rPh sb="5" eb="7">
      <t>ジョウキン</t>
    </rPh>
    <rPh sb="7" eb="9">
      <t>カンサン</t>
    </rPh>
    <rPh sb="9" eb="10">
      <t>スウ</t>
    </rPh>
    <rPh sb="12" eb="13">
      <t>ラン</t>
    </rPh>
    <rPh sb="15" eb="16">
      <t>ツキ</t>
    </rPh>
    <rPh sb="19" eb="21">
      <t>ショウスウ</t>
    </rPh>
    <rPh sb="21" eb="22">
      <t>テン</t>
    </rPh>
    <rPh sb="22" eb="23">
      <t>ダイ</t>
    </rPh>
    <rPh sb="24" eb="25">
      <t>イ</t>
    </rPh>
    <rPh sb="25" eb="27">
      <t>イカ</t>
    </rPh>
    <rPh sb="28" eb="29">
      <t>キ</t>
    </rPh>
    <rPh sb="30" eb="31">
      <t>ス</t>
    </rPh>
    <phoneticPr fontId="2"/>
  </si>
  <si>
    <t>　「常勤換算平均」の欄は、常勤換算方法により算出した届出日の属する月の前３か月の平均を記入してください。</t>
    <rPh sb="2" eb="4">
      <t>ジョウキン</t>
    </rPh>
    <rPh sb="4" eb="6">
      <t>カンサン</t>
    </rPh>
    <rPh sb="6" eb="8">
      <t>ヘイキン</t>
    </rPh>
    <rPh sb="10" eb="11">
      <t>ラン</t>
    </rPh>
    <rPh sb="13" eb="15">
      <t>ジョウキン</t>
    </rPh>
    <rPh sb="15" eb="17">
      <t>カンサン</t>
    </rPh>
    <rPh sb="17" eb="19">
      <t>ホウホウ</t>
    </rPh>
    <rPh sb="22" eb="24">
      <t>サンシュツ</t>
    </rPh>
    <rPh sb="40" eb="42">
      <t>ヘイキン</t>
    </rPh>
    <rPh sb="43" eb="45">
      <t>キニュウ</t>
    </rPh>
    <phoneticPr fontId="2"/>
  </si>
  <si>
    <t>介護福祉士の割合</t>
    <rPh sb="0" eb="2">
      <t>カイゴ</t>
    </rPh>
    <rPh sb="2" eb="5">
      <t>フクシシ</t>
    </rPh>
    <rPh sb="6" eb="8">
      <t>ワリアイ</t>
    </rPh>
    <phoneticPr fontId="2"/>
  </si>
  <si>
    <t>B ／ A × 100</t>
    <phoneticPr fontId="2"/>
  </si>
  <si>
    <t>％</t>
    <phoneticPr fontId="2"/>
  </si>
  <si>
    <t>適　・　否</t>
    <rPh sb="0" eb="1">
      <t>テキ</t>
    </rPh>
    <rPh sb="4" eb="5">
      <t>ヒ</t>
    </rPh>
    <phoneticPr fontId="2"/>
  </si>
  <si>
    <t>←</t>
    <phoneticPr fontId="2"/>
  </si>
  <si>
    <t>Ⅰ→７０％以上又は勤続年数１０年以上介護福祉士２５％以上
Ⅱ→５０％以上
Ⅲ→４０％以上</t>
    <phoneticPr fontId="42"/>
  </si>
  <si>
    <t>（注意事項）</t>
    <rPh sb="1" eb="3">
      <t>チュウイ</t>
    </rPh>
    <rPh sb="3" eb="5">
      <t>ジコウ</t>
    </rPh>
    <phoneticPr fontId="2"/>
  </si>
  <si>
    <t>　届出月前３か月の平均の状況で作成すること。（４月１日から算定を行う場合は、１２月、１月、２月の平均）</t>
    <rPh sb="1" eb="3">
      <t>トドケデ</t>
    </rPh>
    <rPh sb="3" eb="4">
      <t>ガツ</t>
    </rPh>
    <rPh sb="4" eb="5">
      <t>マエ</t>
    </rPh>
    <rPh sb="7" eb="8">
      <t>ゲツ</t>
    </rPh>
    <rPh sb="9" eb="11">
      <t>ヘイキン</t>
    </rPh>
    <rPh sb="12" eb="14">
      <t>ジョウキョウ</t>
    </rPh>
    <rPh sb="15" eb="17">
      <t>サクセイ</t>
    </rPh>
    <phoneticPr fontId="2"/>
  </si>
  <si>
    <t>　３か月間の平均で届出を行った場合は、届出月以降においても直近３か月間の職員の割合につき、毎月継続的に所定の割合を維持する必要がある。その割合については、毎月記録するとともに、所定の割合を下回った場合には、加算の取り下げを行うこと。</t>
    <rPh sb="3" eb="4">
      <t>ゲツ</t>
    </rPh>
    <rPh sb="4" eb="5">
      <t>カン</t>
    </rPh>
    <rPh sb="6" eb="8">
      <t>ヘイキン</t>
    </rPh>
    <rPh sb="9" eb="11">
      <t>トドケデ</t>
    </rPh>
    <rPh sb="12" eb="13">
      <t>オコナ</t>
    </rPh>
    <rPh sb="15" eb="17">
      <t>バアイ</t>
    </rPh>
    <rPh sb="19" eb="21">
      <t>トドケデ</t>
    </rPh>
    <rPh sb="21" eb="22">
      <t>ツキ</t>
    </rPh>
    <rPh sb="22" eb="24">
      <t>イコウ</t>
    </rPh>
    <rPh sb="29" eb="31">
      <t>チョッキン</t>
    </rPh>
    <rPh sb="33" eb="34">
      <t>ゲツ</t>
    </rPh>
    <rPh sb="34" eb="35">
      <t>カン</t>
    </rPh>
    <rPh sb="36" eb="38">
      <t>ショクイン</t>
    </rPh>
    <rPh sb="39" eb="41">
      <t>ワリアイ</t>
    </rPh>
    <rPh sb="45" eb="47">
      <t>マイツキ</t>
    </rPh>
    <rPh sb="47" eb="50">
      <t>ケイゾクテキ</t>
    </rPh>
    <rPh sb="51" eb="53">
      <t>ショテイ</t>
    </rPh>
    <rPh sb="54" eb="56">
      <t>ワリアイ</t>
    </rPh>
    <rPh sb="57" eb="59">
      <t>イジ</t>
    </rPh>
    <rPh sb="61" eb="63">
      <t>ヒツヨウ</t>
    </rPh>
    <rPh sb="69" eb="71">
      <t>ワリアイ</t>
    </rPh>
    <rPh sb="77" eb="79">
      <t>マイツキ</t>
    </rPh>
    <rPh sb="79" eb="81">
      <t>キロク</t>
    </rPh>
    <rPh sb="88" eb="90">
      <t>ショテイ</t>
    </rPh>
    <rPh sb="91" eb="93">
      <t>ワリアイ</t>
    </rPh>
    <rPh sb="94" eb="96">
      <t>シタマワ</t>
    </rPh>
    <rPh sb="98" eb="100">
      <t>バアイ</t>
    </rPh>
    <rPh sb="103" eb="105">
      <t>カサン</t>
    </rPh>
    <rPh sb="106" eb="107">
      <t>ト</t>
    </rPh>
    <rPh sb="108" eb="109">
      <t>サ</t>
    </rPh>
    <rPh sb="111" eb="112">
      <t>オコナ</t>
    </rPh>
    <phoneticPr fontId="2"/>
  </si>
  <si>
    <t>サービス提供体制強化加算に関する確認書　（常勤職員）　〔（介護予防）小規模多機能型居宅介護〕</t>
    <rPh sb="4" eb="6">
      <t>テイキョウ</t>
    </rPh>
    <rPh sb="6" eb="8">
      <t>タイセイ</t>
    </rPh>
    <rPh sb="8" eb="10">
      <t>キョウカ</t>
    </rPh>
    <rPh sb="10" eb="12">
      <t>カサン</t>
    </rPh>
    <rPh sb="13" eb="14">
      <t>カン</t>
    </rPh>
    <rPh sb="16" eb="19">
      <t>カクニンショ</t>
    </rPh>
    <rPh sb="21" eb="23">
      <t>ジョウキン</t>
    </rPh>
    <rPh sb="23" eb="25">
      <t>ショクイン</t>
    </rPh>
    <rPh sb="29" eb="31">
      <t>カイゴ</t>
    </rPh>
    <rPh sb="31" eb="33">
      <t>ヨボウ</t>
    </rPh>
    <rPh sb="34" eb="37">
      <t>ショウキボ</t>
    </rPh>
    <rPh sb="37" eb="40">
      <t>タキノウ</t>
    </rPh>
    <rPh sb="40" eb="41">
      <t>ガタ</t>
    </rPh>
    <rPh sb="41" eb="43">
      <t>キョタク</t>
    </rPh>
    <rPh sb="43" eb="45">
      <t>カイゴ</t>
    </rPh>
    <phoneticPr fontId="2"/>
  </si>
  <si>
    <t>〔前年度の実績が６月に満たない事業所用〕</t>
    <rPh sb="15" eb="18">
      <t>ジギョウショ</t>
    </rPh>
    <phoneticPr fontId="2"/>
  </si>
  <si>
    <t>事業所・施設名</t>
    <phoneticPr fontId="2"/>
  </si>
  <si>
    <t>介護従業者の常勤換算数　（届出月前３か月の平均）</t>
    <rPh sb="0" eb="2">
      <t>カイゴ</t>
    </rPh>
    <rPh sb="2" eb="5">
      <t>ジュウギョウシャ</t>
    </rPh>
    <rPh sb="6" eb="8">
      <t>ジョウキン</t>
    </rPh>
    <rPh sb="8" eb="10">
      <t>カンサン</t>
    </rPh>
    <rPh sb="10" eb="11">
      <t>スウ</t>
    </rPh>
    <phoneticPr fontId="2"/>
  </si>
  <si>
    <t>月</t>
    <rPh sb="0" eb="1">
      <t>ガツ</t>
    </rPh>
    <phoneticPr fontId="2"/>
  </si>
  <si>
    <t>介護従業者のうち、常勤職員の氏名、常勤換算数　（届出月前３か月の平均）</t>
    <rPh sb="0" eb="2">
      <t>カイゴ</t>
    </rPh>
    <rPh sb="2" eb="5">
      <t>ジュウギョウシャ</t>
    </rPh>
    <rPh sb="9" eb="11">
      <t>ジョウキン</t>
    </rPh>
    <rPh sb="11" eb="13">
      <t>ショクイン</t>
    </rPh>
    <rPh sb="14" eb="16">
      <t>シメイ</t>
    </rPh>
    <rPh sb="17" eb="19">
      <t>ジョウキン</t>
    </rPh>
    <rPh sb="19" eb="21">
      <t>カンサン</t>
    </rPh>
    <rPh sb="21" eb="22">
      <t>スウ</t>
    </rPh>
    <phoneticPr fontId="2"/>
  </si>
  <si>
    <t>職　　種</t>
    <rPh sb="0" eb="1">
      <t>ショク</t>
    </rPh>
    <rPh sb="3" eb="4">
      <t>タネ</t>
    </rPh>
    <phoneticPr fontId="2"/>
  </si>
  <si>
    <t>看護職員・介護職員</t>
    <rPh sb="0" eb="2">
      <t>カンゴ</t>
    </rPh>
    <rPh sb="2" eb="4">
      <t>ショクイン</t>
    </rPh>
    <rPh sb="5" eb="7">
      <t>カイゴ</t>
    </rPh>
    <rPh sb="7" eb="9">
      <t>ショクイン</t>
    </rPh>
    <phoneticPr fontId="2"/>
  </si>
  <si>
    <t>　「×月の常勤換算数」の欄は、月ごとに小数点第２位以下を切り捨ててください。</t>
    <rPh sb="3" eb="4">
      <t>ツキ</t>
    </rPh>
    <rPh sb="5" eb="7">
      <t>ジョウキン</t>
    </rPh>
    <rPh sb="7" eb="9">
      <t>カンサン</t>
    </rPh>
    <rPh sb="9" eb="10">
      <t>スウ</t>
    </rPh>
    <rPh sb="12" eb="13">
      <t>ラン</t>
    </rPh>
    <rPh sb="15" eb="16">
      <t>ツキ</t>
    </rPh>
    <rPh sb="19" eb="22">
      <t>ショウスウテン</t>
    </rPh>
    <rPh sb="22" eb="23">
      <t>ダイ</t>
    </rPh>
    <rPh sb="24" eb="27">
      <t>イイカ</t>
    </rPh>
    <rPh sb="28" eb="29">
      <t>キ</t>
    </rPh>
    <rPh sb="30" eb="31">
      <t>ス</t>
    </rPh>
    <phoneticPr fontId="2"/>
  </si>
  <si>
    <t>常勤職員の割合</t>
    <rPh sb="0" eb="2">
      <t>ジョウキン</t>
    </rPh>
    <rPh sb="2" eb="4">
      <t>ショクイン</t>
    </rPh>
    <rPh sb="5" eb="7">
      <t>ワリアイ</t>
    </rPh>
    <phoneticPr fontId="2"/>
  </si>
  <si>
    <t>加算Ⅲ：６０％以上が適</t>
    <rPh sb="0" eb="2">
      <t>カサン</t>
    </rPh>
    <rPh sb="7" eb="9">
      <t>イジョウ</t>
    </rPh>
    <rPh sb="10" eb="11">
      <t>テキ</t>
    </rPh>
    <phoneticPr fontId="2"/>
  </si>
  <si>
    <t>サービス提供体制強化加算に関する確認書　（勤続年数）　〔（介護予防）小規模多機能型居宅介護〕</t>
    <rPh sb="4" eb="6">
      <t>テイキョウ</t>
    </rPh>
    <rPh sb="6" eb="8">
      <t>タイセイ</t>
    </rPh>
    <rPh sb="8" eb="10">
      <t>キョウカ</t>
    </rPh>
    <rPh sb="10" eb="12">
      <t>カサン</t>
    </rPh>
    <rPh sb="13" eb="14">
      <t>カン</t>
    </rPh>
    <rPh sb="16" eb="19">
      <t>カクニンショ</t>
    </rPh>
    <rPh sb="21" eb="23">
      <t>キンゾク</t>
    </rPh>
    <rPh sb="23" eb="25">
      <t>ネンスウ</t>
    </rPh>
    <rPh sb="29" eb="31">
      <t>カイゴ</t>
    </rPh>
    <rPh sb="31" eb="33">
      <t>ヨボウ</t>
    </rPh>
    <rPh sb="34" eb="37">
      <t>ショウキボ</t>
    </rPh>
    <rPh sb="37" eb="40">
      <t>タキノウ</t>
    </rPh>
    <rPh sb="40" eb="41">
      <t>ガタ</t>
    </rPh>
    <rPh sb="41" eb="43">
      <t>キョタク</t>
    </rPh>
    <rPh sb="43" eb="45">
      <t>カイゴ</t>
    </rPh>
    <phoneticPr fontId="2"/>
  </si>
  <si>
    <t>介護従業者のうち勤続年数３年以上の者の氏名、常勤換算数　（届出月前３か月の平均）</t>
    <rPh sb="0" eb="2">
      <t>カイゴ</t>
    </rPh>
    <rPh sb="2" eb="5">
      <t>ジュウギョウシャ</t>
    </rPh>
    <rPh sb="8" eb="10">
      <t>キンゾク</t>
    </rPh>
    <rPh sb="10" eb="12">
      <t>ネンスウ</t>
    </rPh>
    <rPh sb="19" eb="20">
      <t>シ</t>
    </rPh>
    <rPh sb="20" eb="21">
      <t>メイ</t>
    </rPh>
    <rPh sb="22" eb="24">
      <t>ジョウキン</t>
    </rPh>
    <rPh sb="24" eb="26">
      <t>カンサン</t>
    </rPh>
    <rPh sb="26" eb="27">
      <t>スウ</t>
    </rPh>
    <phoneticPr fontId="2"/>
  </si>
  <si>
    <t>勤続期間</t>
    <rPh sb="0" eb="2">
      <t>キンゾク</t>
    </rPh>
    <rPh sb="2" eb="4">
      <t>キカン</t>
    </rPh>
    <phoneticPr fontId="2"/>
  </si>
  <si>
    <t>勤続年数</t>
    <rPh sb="0" eb="2">
      <t>キンゾク</t>
    </rPh>
    <rPh sb="2" eb="4">
      <t>ネンスウ</t>
    </rPh>
    <phoneticPr fontId="2"/>
  </si>
  <si>
    <t>月の常勤換算数</t>
  </si>
  <si>
    <t>勤続年数７年以上の者の割合</t>
    <rPh sb="0" eb="2">
      <t>キンゾク</t>
    </rPh>
    <rPh sb="2" eb="4">
      <t>ネンスウ</t>
    </rPh>
    <rPh sb="5" eb="8">
      <t>ネンイジョウ</t>
    </rPh>
    <rPh sb="9" eb="10">
      <t>モノ</t>
    </rPh>
    <rPh sb="11" eb="13">
      <t>ワリアイ</t>
    </rPh>
    <phoneticPr fontId="2"/>
  </si>
  <si>
    <t>加算Ⅲ：勤続年数７年以上の者が３０％以上で適</t>
    <rPh sb="0" eb="2">
      <t>カサン</t>
    </rPh>
    <rPh sb="4" eb="6">
      <t>キンゾク</t>
    </rPh>
    <rPh sb="6" eb="8">
      <t>ネンスウ</t>
    </rPh>
    <rPh sb="9" eb="10">
      <t>ネン</t>
    </rPh>
    <rPh sb="10" eb="12">
      <t>イジョウノ</t>
    </rPh>
    <rPh sb="18" eb="20">
      <t>イジョウ</t>
    </rPh>
    <rPh sb="21" eb="22">
      <t>テキ</t>
    </rPh>
    <phoneticPr fontId="42"/>
  </si>
  <si>
    <t>　勤続年数とは、各月の前月の末日時点における勤続年数をいう。</t>
    <rPh sb="1" eb="3">
      <t>キンゾク</t>
    </rPh>
    <rPh sb="3" eb="5">
      <t>ネンスウ</t>
    </rPh>
    <rPh sb="8" eb="10">
      <t>カクツキ</t>
    </rPh>
    <rPh sb="11" eb="13">
      <t>ゼンゲツ</t>
    </rPh>
    <rPh sb="14" eb="16">
      <t>マツジツ</t>
    </rPh>
    <rPh sb="16" eb="18">
      <t>ジテン</t>
    </rPh>
    <rPh sb="22" eb="24">
      <t>キンゾク</t>
    </rPh>
    <rPh sb="24" eb="26">
      <t>ネンスウ</t>
    </rPh>
    <phoneticPr fontId="2"/>
  </si>
  <si>
    <r>
      <t>（例：令和</t>
    </r>
    <r>
      <rPr>
        <sz val="9"/>
        <color rgb="FFFF0000"/>
        <rFont val="ＭＳ Ｐ明朝"/>
        <family val="1"/>
        <charset val="128"/>
      </rPr>
      <t>６</t>
    </r>
    <r>
      <rPr>
        <sz val="9"/>
        <rFont val="ＭＳ Ｐ明朝"/>
        <family val="1"/>
        <charset val="128"/>
      </rPr>
      <t>年４月における勤続年数７年以上の者とは、令和</t>
    </r>
    <r>
      <rPr>
        <sz val="9"/>
        <color rgb="FFFF0000"/>
        <rFont val="ＭＳ Ｐ明朝"/>
        <family val="1"/>
        <charset val="128"/>
      </rPr>
      <t>６</t>
    </r>
    <r>
      <rPr>
        <sz val="9"/>
        <rFont val="ＭＳ Ｐ明朝"/>
        <family val="1"/>
        <charset val="128"/>
      </rPr>
      <t>年３月３１日時点で勤続年数７年以上の者。）</t>
    </r>
    <rPh sb="1" eb="2">
      <t>レイ</t>
    </rPh>
    <rPh sb="3" eb="5">
      <t>レイワ</t>
    </rPh>
    <rPh sb="6" eb="7">
      <t>ネン</t>
    </rPh>
    <rPh sb="8" eb="9">
      <t>ガツ</t>
    </rPh>
    <rPh sb="13" eb="15">
      <t>キンゾク</t>
    </rPh>
    <rPh sb="15" eb="17">
      <t>ネンスウ</t>
    </rPh>
    <rPh sb="18" eb="19">
      <t>ネン</t>
    </rPh>
    <rPh sb="19" eb="21">
      <t>イジョウ</t>
    </rPh>
    <rPh sb="22" eb="23">
      <t>モノ</t>
    </rPh>
    <rPh sb="26" eb="28">
      <t>レイワ</t>
    </rPh>
    <rPh sb="29" eb="30">
      <t>ネン</t>
    </rPh>
    <rPh sb="31" eb="32">
      <t>ガツ</t>
    </rPh>
    <rPh sb="34" eb="35">
      <t>ニチ</t>
    </rPh>
    <rPh sb="35" eb="37">
      <t>ジテン</t>
    </rPh>
    <rPh sb="38" eb="40">
      <t>キンゾク</t>
    </rPh>
    <rPh sb="40" eb="42">
      <t>ネンスウ</t>
    </rPh>
    <rPh sb="43" eb="44">
      <t>ネン</t>
    </rPh>
    <rPh sb="44" eb="46">
      <t>イジョウ</t>
    </rPh>
    <rPh sb="47" eb="48">
      <t>モノ</t>
    </rPh>
    <phoneticPr fontId="2"/>
  </si>
  <si>
    <t>　勤続年数の算定に当たっては、当該事業所の勤続年数に加え、同一法人の経営する他の介護サービス事業所、病院、社会福祉施設等においてサービスを利用者に直接提供する職員として勤務した年数を含めることができる。</t>
    <rPh sb="1" eb="3">
      <t>キンゾク</t>
    </rPh>
    <rPh sb="3" eb="5">
      <t>ネンスウ</t>
    </rPh>
    <rPh sb="6" eb="8">
      <t>サンテイ</t>
    </rPh>
    <rPh sb="9" eb="10">
      <t>ア</t>
    </rPh>
    <rPh sb="15" eb="17">
      <t>トウガイ</t>
    </rPh>
    <rPh sb="17" eb="20">
      <t>ジギョウショ</t>
    </rPh>
    <rPh sb="21" eb="23">
      <t>キンゾク</t>
    </rPh>
    <rPh sb="23" eb="25">
      <t>ネンスウ</t>
    </rPh>
    <rPh sb="26" eb="27">
      <t>クワ</t>
    </rPh>
    <rPh sb="29" eb="31">
      <t>ドウイツ</t>
    </rPh>
    <rPh sb="31" eb="33">
      <t>ホウジン</t>
    </rPh>
    <rPh sb="34" eb="36">
      <t>ケイエイ</t>
    </rPh>
    <rPh sb="38" eb="39">
      <t>タ</t>
    </rPh>
    <rPh sb="40" eb="42">
      <t>カイゴ</t>
    </rPh>
    <rPh sb="46" eb="49">
      <t>ジギョウショ</t>
    </rPh>
    <rPh sb="50" eb="52">
      <t>ビョウイン</t>
    </rPh>
    <rPh sb="53" eb="55">
      <t>シャカイ</t>
    </rPh>
    <rPh sb="55" eb="57">
      <t>フクシ</t>
    </rPh>
    <rPh sb="57" eb="59">
      <t>シセツ</t>
    </rPh>
    <rPh sb="59" eb="60">
      <t>トウ</t>
    </rPh>
    <rPh sb="69" eb="72">
      <t>リヨウシャ</t>
    </rPh>
    <rPh sb="73" eb="75">
      <t>チョクセツ</t>
    </rPh>
    <rPh sb="75" eb="77">
      <t>テイキョウ</t>
    </rPh>
    <rPh sb="79" eb="81">
      <t>ショクイン</t>
    </rPh>
    <rPh sb="84" eb="86">
      <t>キンム</t>
    </rPh>
    <rPh sb="88" eb="90">
      <t>ネンスウ</t>
    </rPh>
    <rPh sb="91" eb="92">
      <t>フク</t>
    </rPh>
    <phoneticPr fontId="2"/>
  </si>
  <si>
    <t>サービス提供体制強化加算に関する確認書　（介護福祉士）</t>
    <rPh sb="4" eb="6">
      <t>テイキョウ</t>
    </rPh>
    <rPh sb="6" eb="8">
      <t>タイセイ</t>
    </rPh>
    <rPh sb="8" eb="10">
      <t>キョウカ</t>
    </rPh>
    <rPh sb="10" eb="12">
      <t>カサン</t>
    </rPh>
    <rPh sb="13" eb="14">
      <t>カン</t>
    </rPh>
    <rPh sb="16" eb="19">
      <t>カクニンショ</t>
    </rPh>
    <rPh sb="21" eb="23">
      <t>カイゴ</t>
    </rPh>
    <rPh sb="23" eb="26">
      <t>フクシシ</t>
    </rPh>
    <phoneticPr fontId="2"/>
  </si>
  <si>
    <t>〔（介護予防）小規模多機能型居宅介護〕</t>
    <rPh sb="2" eb="4">
      <t>カイゴ</t>
    </rPh>
    <rPh sb="4" eb="6">
      <t>ヨボウ</t>
    </rPh>
    <rPh sb="7" eb="10">
      <t>ショウキボ</t>
    </rPh>
    <rPh sb="10" eb="13">
      <t>タキノウ</t>
    </rPh>
    <rPh sb="13" eb="14">
      <t>ガタ</t>
    </rPh>
    <rPh sb="14" eb="16">
      <t>キョタク</t>
    </rPh>
    <rPh sb="16" eb="18">
      <t>カイゴ</t>
    </rPh>
    <phoneticPr fontId="2"/>
  </si>
  <si>
    <t>介護職員の常勤換算数　（３月を除く前年度の平均）</t>
    <rPh sb="0" eb="2">
      <t>カイゴ</t>
    </rPh>
    <rPh sb="2" eb="4">
      <t>ショクイン</t>
    </rPh>
    <rPh sb="5" eb="7">
      <t>ジョウキン</t>
    </rPh>
    <rPh sb="7" eb="9">
      <t>カンサン</t>
    </rPh>
    <rPh sb="9" eb="10">
      <t>スウ</t>
    </rPh>
    <rPh sb="13" eb="14">
      <t>ガツ</t>
    </rPh>
    <rPh sb="15" eb="16">
      <t>ノゾ</t>
    </rPh>
    <rPh sb="17" eb="20">
      <t>ゼンネンド</t>
    </rPh>
    <rPh sb="21" eb="23">
      <t>ヘイキン</t>
    </rPh>
    <phoneticPr fontId="2"/>
  </si>
  <si>
    <t>４月</t>
    <rPh sb="1" eb="2">
      <t>ガツ</t>
    </rPh>
    <phoneticPr fontId="2"/>
  </si>
  <si>
    <t>５月</t>
  </si>
  <si>
    <t>６月</t>
  </si>
  <si>
    <t>７月</t>
  </si>
  <si>
    <t>８月</t>
  </si>
  <si>
    <t>９月</t>
  </si>
  <si>
    <t>１０月</t>
  </si>
  <si>
    <t>１１月</t>
  </si>
  <si>
    <t>１２月</t>
  </si>
  <si>
    <t>１月</t>
  </si>
  <si>
    <t>２月</t>
  </si>
  <si>
    <t>常勤換算平均 【A】</t>
    <rPh sb="0" eb="2">
      <t>ジョウキン</t>
    </rPh>
    <rPh sb="2" eb="4">
      <t>カンサン</t>
    </rPh>
    <rPh sb="4" eb="6">
      <t>ヘイキン</t>
    </rPh>
    <phoneticPr fontId="2"/>
  </si>
  <si>
    <t>介護職員のうち、介護福祉士の氏名、常勤換算数　（３月を除く前年度の平均）</t>
    <rPh sb="0" eb="2">
      <t>カイゴ</t>
    </rPh>
    <rPh sb="2" eb="4">
      <t>ショクイン</t>
    </rPh>
    <rPh sb="8" eb="10">
      <t>カイゴ</t>
    </rPh>
    <rPh sb="10" eb="13">
      <t>フクシシ</t>
    </rPh>
    <rPh sb="14" eb="16">
      <t>シメイ</t>
    </rPh>
    <rPh sb="17" eb="19">
      <t>ジョウキン</t>
    </rPh>
    <rPh sb="19" eb="21">
      <t>カンサン</t>
    </rPh>
    <rPh sb="21" eb="22">
      <t>スウ</t>
    </rPh>
    <rPh sb="25" eb="26">
      <t>ガツ</t>
    </rPh>
    <rPh sb="27" eb="28">
      <t>ノゾ</t>
    </rPh>
    <phoneticPr fontId="2"/>
  </si>
  <si>
    <t>４月の常勤換算数</t>
    <phoneticPr fontId="2"/>
  </si>
  <si>
    <t>５月</t>
    <rPh sb="1" eb="2">
      <t>ガツ</t>
    </rPh>
    <phoneticPr fontId="2"/>
  </si>
  <si>
    <t>５月の常勤換算数</t>
    <phoneticPr fontId="2"/>
  </si>
  <si>
    <t>６月</t>
    <rPh sb="1" eb="2">
      <t>ガツ</t>
    </rPh>
    <phoneticPr fontId="2"/>
  </si>
  <si>
    <t>６月の常勤換算数</t>
    <phoneticPr fontId="2"/>
  </si>
  <si>
    <t>７月</t>
    <rPh sb="1" eb="2">
      <t>ガツ</t>
    </rPh>
    <phoneticPr fontId="2"/>
  </si>
  <si>
    <t>７月の常勤換算数</t>
    <phoneticPr fontId="2"/>
  </si>
  <si>
    <t>８月</t>
    <rPh sb="1" eb="2">
      <t>ガツ</t>
    </rPh>
    <phoneticPr fontId="2"/>
  </si>
  <si>
    <t>８月の常勤換算数</t>
    <phoneticPr fontId="2"/>
  </si>
  <si>
    <t>９月</t>
    <rPh sb="1" eb="2">
      <t>ガツ</t>
    </rPh>
    <phoneticPr fontId="2"/>
  </si>
  <si>
    <t>９月の常勤換算数</t>
    <phoneticPr fontId="2"/>
  </si>
  <si>
    <t>10月</t>
    <rPh sb="2" eb="3">
      <t>ガツ</t>
    </rPh>
    <phoneticPr fontId="2"/>
  </si>
  <si>
    <t>10月の常勤換算数</t>
    <phoneticPr fontId="2"/>
  </si>
  <si>
    <t>11月</t>
    <rPh sb="2" eb="3">
      <t>ガツ</t>
    </rPh>
    <phoneticPr fontId="2"/>
  </si>
  <si>
    <t>11月の常勤換算数</t>
    <phoneticPr fontId="2"/>
  </si>
  <si>
    <t>12月</t>
    <rPh sb="2" eb="3">
      <t>ガツ</t>
    </rPh>
    <phoneticPr fontId="2"/>
  </si>
  <si>
    <t>12月の常勤換算数</t>
    <phoneticPr fontId="2"/>
  </si>
  <si>
    <t>１月</t>
    <rPh sb="1" eb="2">
      <t>ガツ</t>
    </rPh>
    <phoneticPr fontId="2"/>
  </si>
  <si>
    <t>１月の常勤換算数</t>
    <phoneticPr fontId="2"/>
  </si>
  <si>
    <t>２月</t>
    <rPh sb="1" eb="2">
      <t>ガツ</t>
    </rPh>
    <phoneticPr fontId="2"/>
  </si>
  <si>
    <t>２月の常勤換算数</t>
    <phoneticPr fontId="2"/>
  </si>
  <si>
    <t>常勤換算平均 【B】　
（4月～2月の合計÷11）</t>
    <rPh sb="14" eb="15">
      <t>ガツ</t>
    </rPh>
    <rPh sb="17" eb="18">
      <t>ガツ</t>
    </rPh>
    <phoneticPr fontId="2"/>
  </si>
  <si>
    <t>　「常勤換算平均」の欄は、常勤換算方法により算出した３月を除く前年度の平均を記入してください。</t>
    <rPh sb="2" eb="4">
      <t>ジョウキン</t>
    </rPh>
    <rPh sb="4" eb="6">
      <t>カンサン</t>
    </rPh>
    <rPh sb="6" eb="8">
      <t>ヘイキン</t>
    </rPh>
    <rPh sb="10" eb="11">
      <t>ラン</t>
    </rPh>
    <rPh sb="13" eb="15">
      <t>ジョウキン</t>
    </rPh>
    <rPh sb="15" eb="17">
      <t>カンサン</t>
    </rPh>
    <rPh sb="17" eb="19">
      <t>ホウホウ</t>
    </rPh>
    <rPh sb="22" eb="24">
      <t>サンシュツ</t>
    </rPh>
    <rPh sb="27" eb="28">
      <t>ガツ</t>
    </rPh>
    <rPh sb="29" eb="30">
      <t>ノゾ</t>
    </rPh>
    <rPh sb="31" eb="34">
      <t>ゼンネンド</t>
    </rPh>
    <rPh sb="35" eb="37">
      <t>ヘイキン</t>
    </rPh>
    <rPh sb="38" eb="40">
      <t>キニュウ</t>
    </rPh>
    <phoneticPr fontId="2"/>
  </si>
  <si>
    <t>　３月を除く前年度の平均の状況で作成すること。</t>
    <rPh sb="2" eb="3">
      <t>ガツ</t>
    </rPh>
    <rPh sb="4" eb="5">
      <t>ノゾ</t>
    </rPh>
    <rPh sb="6" eb="9">
      <t>ゼンネンド</t>
    </rPh>
    <rPh sb="10" eb="12">
      <t>ヘイキン</t>
    </rPh>
    <rPh sb="13" eb="15">
      <t>ジョウキョウ</t>
    </rPh>
    <rPh sb="16" eb="18">
      <t>サクセイ</t>
    </rPh>
    <phoneticPr fontId="2"/>
  </si>
  <si>
    <t>　届出を行った場合は、職員の割合につき、毎月継続的に記録をとっておくこと。</t>
    <rPh sb="1" eb="3">
      <t>トドケデ</t>
    </rPh>
    <rPh sb="4" eb="5">
      <t>オコナ</t>
    </rPh>
    <rPh sb="7" eb="9">
      <t>バアイ</t>
    </rPh>
    <rPh sb="11" eb="13">
      <t>ショクイン</t>
    </rPh>
    <rPh sb="14" eb="16">
      <t>ワリアイ</t>
    </rPh>
    <rPh sb="20" eb="22">
      <t>マイツキ</t>
    </rPh>
    <rPh sb="22" eb="24">
      <t>ケイゾク</t>
    </rPh>
    <rPh sb="24" eb="25">
      <t>テキ</t>
    </rPh>
    <rPh sb="26" eb="28">
      <t>キロク</t>
    </rPh>
    <phoneticPr fontId="2"/>
  </si>
  <si>
    <t>サービス提供体制強化加算に関する確認書　（常勤職員）</t>
    <rPh sb="4" eb="6">
      <t>テイキョウ</t>
    </rPh>
    <rPh sb="6" eb="8">
      <t>タイセイ</t>
    </rPh>
    <rPh sb="8" eb="10">
      <t>キョウカ</t>
    </rPh>
    <rPh sb="10" eb="12">
      <t>カサン</t>
    </rPh>
    <rPh sb="13" eb="14">
      <t>カン</t>
    </rPh>
    <rPh sb="16" eb="19">
      <t>カクニンショ</t>
    </rPh>
    <rPh sb="21" eb="23">
      <t>ジョウキン</t>
    </rPh>
    <rPh sb="23" eb="25">
      <t>ショクイン</t>
    </rPh>
    <phoneticPr fontId="2"/>
  </si>
  <si>
    <t>看護・介護職員の常勤換算数　（３月を除く前年度の平均）</t>
    <rPh sb="0" eb="2">
      <t>カンゴ</t>
    </rPh>
    <rPh sb="3" eb="5">
      <t>カイゴ</t>
    </rPh>
    <rPh sb="5" eb="7">
      <t>ショクイン</t>
    </rPh>
    <rPh sb="8" eb="10">
      <t>ジョウキン</t>
    </rPh>
    <rPh sb="10" eb="12">
      <t>カンサン</t>
    </rPh>
    <rPh sb="12" eb="13">
      <t>スウ</t>
    </rPh>
    <rPh sb="16" eb="17">
      <t>ガツ</t>
    </rPh>
    <rPh sb="18" eb="19">
      <t>ノゾ</t>
    </rPh>
    <rPh sb="20" eb="23">
      <t>ゼンネンド</t>
    </rPh>
    <rPh sb="24" eb="26">
      <t>ヘイキン</t>
    </rPh>
    <phoneticPr fontId="2"/>
  </si>
  <si>
    <t>看護・介護職員のうち、常勤職員の氏名、常勤換算数　（３月を除く前年度の平均）</t>
    <rPh sb="0" eb="2">
      <t>カンゴ</t>
    </rPh>
    <rPh sb="3" eb="5">
      <t>カイゴ</t>
    </rPh>
    <rPh sb="5" eb="7">
      <t>ショクイン</t>
    </rPh>
    <rPh sb="11" eb="13">
      <t>ジョウキン</t>
    </rPh>
    <rPh sb="13" eb="15">
      <t>ショクイン</t>
    </rPh>
    <rPh sb="16" eb="18">
      <t>シメイ</t>
    </rPh>
    <rPh sb="19" eb="21">
      <t>ジョウキン</t>
    </rPh>
    <rPh sb="21" eb="23">
      <t>カンサン</t>
    </rPh>
    <rPh sb="23" eb="24">
      <t>スウ</t>
    </rPh>
    <rPh sb="27" eb="28">
      <t>ガツ</t>
    </rPh>
    <rPh sb="29" eb="30">
      <t>ノゾ</t>
    </rPh>
    <rPh sb="31" eb="34">
      <t>ゼンネンド</t>
    </rPh>
    <rPh sb="35" eb="37">
      <t>ヘイキン</t>
    </rPh>
    <phoneticPr fontId="2"/>
  </si>
  <si>
    <t>４月の常勤換算数</t>
    <rPh sb="1" eb="2">
      <t>ガツ</t>
    </rPh>
    <rPh sb="3" eb="5">
      <t>ジョウキン</t>
    </rPh>
    <rPh sb="5" eb="7">
      <t>カンサン</t>
    </rPh>
    <rPh sb="7" eb="8">
      <t>スウ</t>
    </rPh>
    <phoneticPr fontId="2"/>
  </si>
  <si>
    <t>５月の常勤換算数</t>
    <rPh sb="1" eb="2">
      <t>ガツ</t>
    </rPh>
    <rPh sb="3" eb="5">
      <t>ジョウキン</t>
    </rPh>
    <rPh sb="5" eb="7">
      <t>カンサン</t>
    </rPh>
    <rPh sb="7" eb="8">
      <t>スウ</t>
    </rPh>
    <phoneticPr fontId="2"/>
  </si>
  <si>
    <t>６月の常勤換算数</t>
    <rPh sb="1" eb="2">
      <t>ガツ</t>
    </rPh>
    <rPh sb="3" eb="5">
      <t>ジョウキン</t>
    </rPh>
    <rPh sb="5" eb="7">
      <t>カンサン</t>
    </rPh>
    <rPh sb="7" eb="8">
      <t>スウ</t>
    </rPh>
    <phoneticPr fontId="2"/>
  </si>
  <si>
    <t>７月の常勤換算数</t>
    <rPh sb="1" eb="2">
      <t>ガツ</t>
    </rPh>
    <rPh sb="3" eb="5">
      <t>ジョウキン</t>
    </rPh>
    <rPh sb="5" eb="7">
      <t>カンサン</t>
    </rPh>
    <rPh sb="7" eb="8">
      <t>スウ</t>
    </rPh>
    <phoneticPr fontId="2"/>
  </si>
  <si>
    <t>８月の常勤換算数</t>
    <rPh sb="1" eb="2">
      <t>ガツ</t>
    </rPh>
    <rPh sb="3" eb="5">
      <t>ジョウキン</t>
    </rPh>
    <rPh sb="5" eb="7">
      <t>カンサン</t>
    </rPh>
    <rPh sb="7" eb="8">
      <t>スウ</t>
    </rPh>
    <phoneticPr fontId="2"/>
  </si>
  <si>
    <t>９月の常勤換算数</t>
    <rPh sb="1" eb="2">
      <t>ガツ</t>
    </rPh>
    <rPh sb="3" eb="5">
      <t>ジョウキン</t>
    </rPh>
    <rPh sb="5" eb="7">
      <t>カンサン</t>
    </rPh>
    <rPh sb="7" eb="8">
      <t>スウ</t>
    </rPh>
    <phoneticPr fontId="2"/>
  </si>
  <si>
    <t>10月の常勤換算数</t>
    <rPh sb="2" eb="3">
      <t>ガツ</t>
    </rPh>
    <rPh sb="4" eb="6">
      <t>ジョウキン</t>
    </rPh>
    <rPh sb="6" eb="8">
      <t>カンサン</t>
    </rPh>
    <rPh sb="8" eb="9">
      <t>スウ</t>
    </rPh>
    <phoneticPr fontId="2"/>
  </si>
  <si>
    <t>11月の常勤換算数</t>
    <rPh sb="2" eb="3">
      <t>ガツ</t>
    </rPh>
    <rPh sb="4" eb="6">
      <t>ジョウキン</t>
    </rPh>
    <rPh sb="6" eb="8">
      <t>カンサン</t>
    </rPh>
    <rPh sb="8" eb="9">
      <t>スウ</t>
    </rPh>
    <phoneticPr fontId="2"/>
  </si>
  <si>
    <t>12月の常勤換算数</t>
    <rPh sb="2" eb="3">
      <t>ガツ</t>
    </rPh>
    <rPh sb="4" eb="6">
      <t>ジョウキン</t>
    </rPh>
    <rPh sb="6" eb="8">
      <t>カンサン</t>
    </rPh>
    <rPh sb="8" eb="9">
      <t>スウ</t>
    </rPh>
    <phoneticPr fontId="2"/>
  </si>
  <si>
    <t>１月の常勤換算数</t>
    <rPh sb="1" eb="2">
      <t>ガツ</t>
    </rPh>
    <rPh sb="3" eb="5">
      <t>ジョウキン</t>
    </rPh>
    <rPh sb="5" eb="7">
      <t>カンサン</t>
    </rPh>
    <rPh sb="7" eb="8">
      <t>スウ</t>
    </rPh>
    <phoneticPr fontId="2"/>
  </si>
  <si>
    <t>２月の常勤換算数</t>
    <rPh sb="1" eb="2">
      <t>ガツ</t>
    </rPh>
    <rPh sb="3" eb="5">
      <t>ジョウキン</t>
    </rPh>
    <rPh sb="5" eb="7">
      <t>カンサン</t>
    </rPh>
    <rPh sb="7" eb="8">
      <t>スウ</t>
    </rPh>
    <phoneticPr fontId="2"/>
  </si>
  <si>
    <t>常勤換算平均 【B】　（4月～2月の合計 ÷ １１）</t>
    <rPh sb="0" eb="2">
      <t>ジョウキン</t>
    </rPh>
    <rPh sb="2" eb="4">
      <t>カンサン</t>
    </rPh>
    <rPh sb="4" eb="6">
      <t>ヘイキン</t>
    </rPh>
    <rPh sb="13" eb="14">
      <t>ガツ</t>
    </rPh>
    <rPh sb="16" eb="17">
      <t>ガツ</t>
    </rPh>
    <rPh sb="18" eb="20">
      <t>ゴウケイ</t>
    </rPh>
    <phoneticPr fontId="2"/>
  </si>
  <si>
    <t>サービス提供体制強化加算に関する確認書　（勤続年数）</t>
    <rPh sb="4" eb="6">
      <t>テイキョウ</t>
    </rPh>
    <rPh sb="6" eb="8">
      <t>タイセイ</t>
    </rPh>
    <rPh sb="8" eb="10">
      <t>キョウカ</t>
    </rPh>
    <rPh sb="10" eb="12">
      <t>カサン</t>
    </rPh>
    <rPh sb="13" eb="14">
      <t>カン</t>
    </rPh>
    <rPh sb="16" eb="19">
      <t>カクニンショ</t>
    </rPh>
    <rPh sb="21" eb="23">
      <t>キンゾク</t>
    </rPh>
    <rPh sb="23" eb="25">
      <t>ネンスウ</t>
    </rPh>
    <phoneticPr fontId="2"/>
  </si>
  <si>
    <t>サービスを直接提供する職員の常勤換算数　（３月を除く前年度の平均）</t>
    <rPh sb="5" eb="7">
      <t>チョクセツ</t>
    </rPh>
    <rPh sb="7" eb="9">
      <t>テイキョウ</t>
    </rPh>
    <rPh sb="11" eb="13">
      <t>ショクイン</t>
    </rPh>
    <rPh sb="14" eb="16">
      <t>ジョウキン</t>
    </rPh>
    <rPh sb="16" eb="18">
      <t>カンサン</t>
    </rPh>
    <rPh sb="18" eb="19">
      <t>スウ</t>
    </rPh>
    <rPh sb="22" eb="23">
      <t>ガツ</t>
    </rPh>
    <rPh sb="24" eb="25">
      <t>ノゾ</t>
    </rPh>
    <rPh sb="26" eb="29">
      <t>ゼンネンド</t>
    </rPh>
    <rPh sb="30" eb="32">
      <t>ヘイキン</t>
    </rPh>
    <phoneticPr fontId="2"/>
  </si>
  <si>
    <t>サービスを直接提供する職員のうち勤続年数７年以上の者の氏名、常勤換算数　（３月を除く前年度の平均）</t>
    <rPh sb="5" eb="7">
      <t>チョクセツ</t>
    </rPh>
    <rPh sb="7" eb="9">
      <t>テイキョウ</t>
    </rPh>
    <rPh sb="11" eb="13">
      <t>ショクイン</t>
    </rPh>
    <rPh sb="16" eb="18">
      <t>キンゾク</t>
    </rPh>
    <rPh sb="18" eb="20">
      <t>ネンスウ</t>
    </rPh>
    <rPh sb="27" eb="28">
      <t>シ</t>
    </rPh>
    <rPh sb="28" eb="29">
      <t>メイ</t>
    </rPh>
    <rPh sb="30" eb="32">
      <t>ジョウキン</t>
    </rPh>
    <rPh sb="32" eb="34">
      <t>カンサン</t>
    </rPh>
    <rPh sb="34" eb="35">
      <t>スウ</t>
    </rPh>
    <rPh sb="38" eb="39">
      <t>ガツ</t>
    </rPh>
    <rPh sb="40" eb="41">
      <t>ノゾ</t>
    </rPh>
    <phoneticPr fontId="2"/>
  </si>
  <si>
    <t>サービス提供体制強化加算に関する確認書　〔（介護予防）小規模多機能型居宅介護〕</t>
    <rPh sb="4" eb="6">
      <t>テイキョウ</t>
    </rPh>
    <rPh sb="6" eb="8">
      <t>タイセイ</t>
    </rPh>
    <rPh sb="8" eb="10">
      <t>キョウカ</t>
    </rPh>
    <rPh sb="10" eb="12">
      <t>カサン</t>
    </rPh>
    <rPh sb="13" eb="14">
      <t>カン</t>
    </rPh>
    <rPh sb="16" eb="19">
      <t>カクニンショ</t>
    </rPh>
    <rPh sb="22" eb="24">
      <t>カイゴ</t>
    </rPh>
    <rPh sb="24" eb="26">
      <t>ヨボウ</t>
    </rPh>
    <rPh sb="27" eb="38">
      <t>ショウキボタキノウガタキョタクカイゴ</t>
    </rPh>
    <phoneticPr fontId="2"/>
  </si>
  <si>
    <t>介護職員の常勤換算数　（届出月前３か月の平均）</t>
    <rPh sb="0" eb="2">
      <t>カイゴ</t>
    </rPh>
    <rPh sb="2" eb="4">
      <t>ショクイン</t>
    </rPh>
    <rPh sb="12" eb="14">
      <t>トドケデ</t>
    </rPh>
    <rPh sb="14" eb="15">
      <t>ツキ</t>
    </rPh>
    <rPh sb="15" eb="16">
      <t>マエ</t>
    </rPh>
    <rPh sb="18" eb="19">
      <t>ゲツ</t>
    </rPh>
    <rPh sb="20" eb="22">
      <t>ヘイキン</t>
    </rPh>
    <phoneticPr fontId="2"/>
  </si>
  <si>
    <t>介護職員のうち、勤続10年以上の介護福祉士の氏名、常勤換算数</t>
    <rPh sb="0" eb="2">
      <t>カイゴ</t>
    </rPh>
    <rPh sb="2" eb="4">
      <t>ショクイン</t>
    </rPh>
    <rPh sb="8" eb="10">
      <t>キンゾク</t>
    </rPh>
    <rPh sb="12" eb="15">
      <t>ネンイジョウ</t>
    </rPh>
    <rPh sb="16" eb="18">
      <t>カイゴ</t>
    </rPh>
    <rPh sb="18" eb="21">
      <t>フクシシ</t>
    </rPh>
    <rPh sb="22" eb="24">
      <t>シメイ</t>
    </rPh>
    <rPh sb="25" eb="27">
      <t>ジョウキン</t>
    </rPh>
    <rPh sb="27" eb="29">
      <t>カンサン</t>
    </rPh>
    <rPh sb="29" eb="30">
      <t>スウ</t>
    </rPh>
    <phoneticPr fontId="2"/>
  </si>
  <si>
    <t>　（届出月前３か月の平均）</t>
    <phoneticPr fontId="2"/>
  </si>
  <si>
    <t>氏　　　名</t>
    <rPh sb="0" eb="1">
      <t>シ</t>
    </rPh>
    <rPh sb="4" eb="5">
      <t>ナ</t>
    </rPh>
    <phoneticPr fontId="2"/>
  </si>
  <si>
    <t>ア）勤続10年以上の介護福祉士の割合</t>
    <rPh sb="2" eb="4">
      <t>キンゾク</t>
    </rPh>
    <rPh sb="6" eb="9">
      <t>ネンイジョウ</t>
    </rPh>
    <rPh sb="10" eb="12">
      <t>カイゴ</t>
    </rPh>
    <rPh sb="12" eb="15">
      <t>フクシシ</t>
    </rPh>
    <rPh sb="16" eb="18">
      <t>ワリアイ</t>
    </rPh>
    <phoneticPr fontId="2"/>
  </si>
  <si>
    <t xml:space="preserve">
</t>
    <phoneticPr fontId="2"/>
  </si>
  <si>
    <t>Ⅰ→25％以上が適</t>
    <phoneticPr fontId="2"/>
  </si>
  <si>
    <t>　３か月間の平均で届出を行った場合は、届出月以降においても直近３か月間の職員又の割合につき、毎月継続的に所定の割合を維持する必要がある。その割合については、毎月記録するとともに、所定の割合を下回った場合には、加算の取り下げを行うこと。</t>
    <phoneticPr fontId="2"/>
  </si>
  <si>
    <t xml:space="preserve">　勤続年数の算定に当たっては、当該事業所の勤続年数に加え、同一法人の経営する他の介護サービス事業所、病院、
社会福祉施設等においてサービスを利用者に直接提供する職員として勤務した年数を含めることができる。
</t>
    <phoneticPr fontId="2"/>
  </si>
  <si>
    <t>介護職員の常勤換算数　（３月を除く前年度の平均）</t>
    <rPh sb="0" eb="2">
      <t>カイゴ</t>
    </rPh>
    <rPh sb="2" eb="4">
      <t>ショクイン</t>
    </rPh>
    <rPh sb="13" eb="14">
      <t>ゲツ</t>
    </rPh>
    <rPh sb="15" eb="16">
      <t>ノゾ</t>
    </rPh>
    <rPh sb="17" eb="20">
      <t>ゼンネンド</t>
    </rPh>
    <rPh sb="21" eb="23">
      <t>ヘイキン</t>
    </rPh>
    <phoneticPr fontId="2"/>
  </si>
  <si>
    <t>　（３月を除く前年度の平均）</t>
    <phoneticPr fontId="2"/>
  </si>
  <si>
    <t>４月の常勤換算数　①</t>
    <rPh sb="1" eb="2">
      <t>ガツ</t>
    </rPh>
    <rPh sb="3" eb="5">
      <t>ジョウキン</t>
    </rPh>
    <rPh sb="5" eb="7">
      <t>カンサン</t>
    </rPh>
    <rPh sb="7" eb="8">
      <t>スウ</t>
    </rPh>
    <phoneticPr fontId="2"/>
  </si>
  <si>
    <t>５月の常勤換算数　②</t>
    <rPh sb="1" eb="2">
      <t>ガツ</t>
    </rPh>
    <rPh sb="3" eb="5">
      <t>ジョウキン</t>
    </rPh>
    <rPh sb="5" eb="7">
      <t>カンサン</t>
    </rPh>
    <rPh sb="7" eb="8">
      <t>スウ</t>
    </rPh>
    <phoneticPr fontId="2"/>
  </si>
  <si>
    <t>６月の常勤換算数　③</t>
    <rPh sb="1" eb="2">
      <t>ガツ</t>
    </rPh>
    <rPh sb="3" eb="5">
      <t>ジョウキン</t>
    </rPh>
    <rPh sb="5" eb="7">
      <t>カンサン</t>
    </rPh>
    <rPh sb="7" eb="8">
      <t>スウ</t>
    </rPh>
    <phoneticPr fontId="2"/>
  </si>
  <si>
    <t>７月の常勤換算数　④</t>
    <rPh sb="1" eb="2">
      <t>ガツ</t>
    </rPh>
    <rPh sb="3" eb="5">
      <t>ジョウキン</t>
    </rPh>
    <rPh sb="5" eb="7">
      <t>カンサン</t>
    </rPh>
    <rPh sb="7" eb="8">
      <t>スウ</t>
    </rPh>
    <phoneticPr fontId="2"/>
  </si>
  <si>
    <t>８月の常勤換算数　⑤</t>
    <rPh sb="1" eb="2">
      <t>ガツ</t>
    </rPh>
    <rPh sb="3" eb="5">
      <t>ジョウキン</t>
    </rPh>
    <rPh sb="5" eb="7">
      <t>カンサン</t>
    </rPh>
    <rPh sb="7" eb="8">
      <t>スウ</t>
    </rPh>
    <phoneticPr fontId="2"/>
  </si>
  <si>
    <t>９月の常勤換算数　⑥</t>
    <rPh sb="1" eb="2">
      <t>ガツ</t>
    </rPh>
    <rPh sb="3" eb="5">
      <t>ジョウキン</t>
    </rPh>
    <rPh sb="5" eb="7">
      <t>カンサン</t>
    </rPh>
    <rPh sb="7" eb="8">
      <t>スウ</t>
    </rPh>
    <phoneticPr fontId="2"/>
  </si>
  <si>
    <t>10月の常勤換算数　⑦</t>
    <rPh sb="2" eb="3">
      <t>ガツ</t>
    </rPh>
    <rPh sb="4" eb="6">
      <t>ジョウキン</t>
    </rPh>
    <rPh sb="6" eb="8">
      <t>カンサン</t>
    </rPh>
    <rPh sb="8" eb="9">
      <t>スウ</t>
    </rPh>
    <phoneticPr fontId="2"/>
  </si>
  <si>
    <t>11月の常勤換算数　⑧</t>
    <rPh sb="2" eb="3">
      <t>ガツ</t>
    </rPh>
    <rPh sb="4" eb="6">
      <t>ジョウキン</t>
    </rPh>
    <rPh sb="6" eb="8">
      <t>カンサン</t>
    </rPh>
    <rPh sb="8" eb="9">
      <t>スウ</t>
    </rPh>
    <phoneticPr fontId="2"/>
  </si>
  <si>
    <t>12月の常勤換算数　⑨</t>
    <rPh sb="2" eb="3">
      <t>ガツ</t>
    </rPh>
    <rPh sb="4" eb="6">
      <t>ジョウキン</t>
    </rPh>
    <rPh sb="6" eb="8">
      <t>カンサン</t>
    </rPh>
    <rPh sb="8" eb="9">
      <t>スウ</t>
    </rPh>
    <phoneticPr fontId="2"/>
  </si>
  <si>
    <t>１月の常勤換算数　⑩</t>
    <rPh sb="1" eb="2">
      <t>ガツ</t>
    </rPh>
    <rPh sb="3" eb="5">
      <t>ジョウキン</t>
    </rPh>
    <rPh sb="5" eb="7">
      <t>カンサン</t>
    </rPh>
    <rPh sb="7" eb="8">
      <t>スウ</t>
    </rPh>
    <phoneticPr fontId="2"/>
  </si>
  <si>
    <t>２月の常勤換算数　⑪</t>
    <rPh sb="1" eb="2">
      <t>ガツ</t>
    </rPh>
    <rPh sb="3" eb="5">
      <t>ジョウキン</t>
    </rPh>
    <rPh sb="5" eb="7">
      <t>カンサン</t>
    </rPh>
    <rPh sb="7" eb="8">
      <t>スウ</t>
    </rPh>
    <phoneticPr fontId="2"/>
  </si>
  <si>
    <t>Ⅰ→25％以上が適</t>
    <rPh sb="5" eb="7">
      <t>イジョウ</t>
    </rPh>
    <rPh sb="8" eb="9">
      <t>テキ</t>
    </rPh>
    <phoneticPr fontId="2"/>
  </si>
  <si>
    <t xml:space="preserve">　勤続年数の算定に当たっては、当該事業所の勤続年数に加え、同一法人の経営する他の介護サービス事業所、病院、社会福祉施設等においてサービスを利用者に直接提供する職員として勤務した年数を含めることができる。
</t>
    <phoneticPr fontId="2"/>
  </si>
  <si>
    <t>短期利用型に関する届出書　〔小規模多機能型居宅介護〕</t>
    <rPh sb="0" eb="2">
      <t>タンキ</t>
    </rPh>
    <rPh sb="2" eb="5">
      <t>リヨウガタ</t>
    </rPh>
    <rPh sb="6" eb="7">
      <t>カン</t>
    </rPh>
    <rPh sb="9" eb="11">
      <t>トドケデ</t>
    </rPh>
    <rPh sb="11" eb="12">
      <t>ショ</t>
    </rPh>
    <rPh sb="14" eb="17">
      <t>ショウキボ</t>
    </rPh>
    <rPh sb="17" eb="21">
      <t>タキノウガタ</t>
    </rPh>
    <rPh sb="21" eb="23">
      <t>キョタク</t>
    </rPh>
    <rPh sb="23" eb="25">
      <t>カイゴ</t>
    </rPh>
    <phoneticPr fontId="2"/>
  </si>
  <si>
    <t>異動区分</t>
    <rPh sb="0" eb="2">
      <t>イドウ</t>
    </rPh>
    <rPh sb="2" eb="4">
      <t>クブン</t>
    </rPh>
    <phoneticPr fontId="42"/>
  </si>
  <si>
    <t>１　　新規　　　　　　　　　　２　　終了</t>
    <rPh sb="3" eb="5">
      <t>シンキ</t>
    </rPh>
    <rPh sb="18" eb="20">
      <t>シュウリョウ</t>
    </rPh>
    <phoneticPr fontId="42"/>
  </si>
  <si>
    <t>算定要件</t>
    <rPh sb="0" eb="2">
      <t>サンテイ</t>
    </rPh>
    <rPh sb="2" eb="4">
      <t>ヨウケン</t>
    </rPh>
    <phoneticPr fontId="42"/>
  </si>
  <si>
    <t>　利用者の状態や利用者の家族等の事情により、指定居宅介護支援事業所の介護支援専門員が、緊急に利用することが必要と認めた場合であって、指定小規模多機能型居宅介護事業所の介護支援専門員が、当該指定小規模多機能型居宅介護事業所の登録者に対する指定小規模多機能型居宅介護の提供に支障がないと認めた場合であること。</t>
  </si>
  <si>
    <t>　利用の開始に当たって、あらかじめ７日以内（利用者の日常生活上の世話を行う家族等の疾病等やむを得ない事情がある場合は14日以内）の利用期間を定めること。</t>
    <rPh sb="1" eb="3">
      <t>リヨウ</t>
    </rPh>
    <rPh sb="4" eb="6">
      <t>カイシ</t>
    </rPh>
    <rPh sb="7" eb="8">
      <t>ア</t>
    </rPh>
    <rPh sb="18" eb="21">
      <t>カイナイ</t>
    </rPh>
    <rPh sb="22" eb="25">
      <t>リヨウシャ</t>
    </rPh>
    <rPh sb="26" eb="28">
      <t>ニチジョウ</t>
    </rPh>
    <rPh sb="28" eb="30">
      <t>セイカツ</t>
    </rPh>
    <rPh sb="30" eb="31">
      <t>ジョウ</t>
    </rPh>
    <rPh sb="32" eb="34">
      <t>セワ</t>
    </rPh>
    <rPh sb="35" eb="36">
      <t>オコナ</t>
    </rPh>
    <rPh sb="37" eb="39">
      <t>カゾク</t>
    </rPh>
    <rPh sb="39" eb="40">
      <t>トウ</t>
    </rPh>
    <rPh sb="41" eb="44">
      <t>シッペイナド</t>
    </rPh>
    <rPh sb="47" eb="48">
      <t>エ</t>
    </rPh>
    <rPh sb="50" eb="52">
      <t>ジジョウ</t>
    </rPh>
    <rPh sb="55" eb="57">
      <t>バアイ</t>
    </rPh>
    <rPh sb="60" eb="61">
      <t>ニチ</t>
    </rPh>
    <rPh sb="61" eb="63">
      <t>イナイ</t>
    </rPh>
    <rPh sb="65" eb="67">
      <t>リヨウ</t>
    </rPh>
    <rPh sb="67" eb="69">
      <t>キカン</t>
    </rPh>
    <rPh sb="70" eb="71">
      <t>サダ</t>
    </rPh>
    <phoneticPr fontId="2"/>
  </si>
  <si>
    <t>　人員配置基準上の従業者の員数を配置していること。</t>
    <rPh sb="1" eb="3">
      <t>ジンイン</t>
    </rPh>
    <rPh sb="3" eb="5">
      <t>ハイチ</t>
    </rPh>
    <rPh sb="5" eb="7">
      <t>キジュン</t>
    </rPh>
    <rPh sb="7" eb="8">
      <t>ジョウ</t>
    </rPh>
    <rPh sb="9" eb="12">
      <t>ジュウギョウシャ</t>
    </rPh>
    <rPh sb="13" eb="15">
      <t>インスウ</t>
    </rPh>
    <rPh sb="16" eb="18">
      <t>ハイチ</t>
    </rPh>
    <phoneticPr fontId="2"/>
  </si>
  <si>
    <t>　サービス提供が過少である場合の減算を算定していないこと。</t>
    <rPh sb="5" eb="7">
      <t>テイキョウ</t>
    </rPh>
    <rPh sb="8" eb="10">
      <t>カショウ</t>
    </rPh>
    <rPh sb="13" eb="15">
      <t>バアイ</t>
    </rPh>
    <rPh sb="16" eb="18">
      <t>ゲンサン</t>
    </rPh>
    <rPh sb="19" eb="21">
      <t>サンテイ</t>
    </rPh>
    <phoneticPr fontId="2"/>
  </si>
  <si>
    <t>（標準様式1）</t>
    <rPh sb="1" eb="3">
      <t>ヒョウジュン</t>
    </rPh>
    <rPh sb="3" eb="5">
      <t>ヨウシキ</t>
    </rPh>
    <phoneticPr fontId="2"/>
  </si>
  <si>
    <t>従業者の勤務の体制及び勤務形態一覧表　</t>
  </si>
  <si>
    <t>サービス種別（</t>
    <rPh sb="4" eb="6">
      <t>シュベツ</t>
    </rPh>
    <phoneticPr fontId="47"/>
  </si>
  <si>
    <t>小規模多機能型居宅介護</t>
    <rPh sb="0" eb="3">
      <t>ショウキボ</t>
    </rPh>
    <rPh sb="3" eb="6">
      <t>タキノウ</t>
    </rPh>
    <rPh sb="6" eb="7">
      <t>ガタ</t>
    </rPh>
    <rPh sb="7" eb="9">
      <t>キョタク</t>
    </rPh>
    <rPh sb="9" eb="11">
      <t>カイゴ</t>
    </rPh>
    <phoneticPr fontId="47"/>
  </si>
  <si>
    <t>）</t>
    <phoneticPr fontId="47"/>
  </si>
  <si>
    <t>令和</t>
    <rPh sb="0" eb="2">
      <t>レイワ</t>
    </rPh>
    <phoneticPr fontId="47"/>
  </si>
  <si>
    <t>(</t>
    <phoneticPr fontId="47"/>
  </si>
  <si>
    <t>)</t>
    <phoneticPr fontId="47"/>
  </si>
  <si>
    <t>年</t>
    <rPh sb="0" eb="1">
      <t>ネン</t>
    </rPh>
    <phoneticPr fontId="47"/>
  </si>
  <si>
    <t>月</t>
    <rPh sb="0" eb="1">
      <t>ゲツ</t>
    </rPh>
    <phoneticPr fontId="47"/>
  </si>
  <si>
    <t>事業所名（</t>
    <rPh sb="0" eb="3">
      <t>ジギョウショ</t>
    </rPh>
    <rPh sb="3" eb="4">
      <t>メイ</t>
    </rPh>
    <phoneticPr fontId="47"/>
  </si>
  <si>
    <t>○○サービス</t>
    <phoneticPr fontId="47"/>
  </si>
  <si>
    <t>(1)</t>
    <phoneticPr fontId="47"/>
  </si>
  <si>
    <t>４週</t>
  </si>
  <si>
    <t>(2)</t>
    <phoneticPr fontId="47"/>
  </si>
  <si>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</si>
  <si>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47"/>
  </si>
  <si>
    <t>時間/週</t>
    <rPh sb="0" eb="2">
      <t>ジカン</t>
    </rPh>
    <rPh sb="3" eb="4">
      <t>シュウ</t>
    </rPh>
    <phoneticPr fontId="47"/>
  </si>
  <si>
    <t>時間/月</t>
    <rPh sb="0" eb="2">
      <t>ジカン</t>
    </rPh>
    <rPh sb="3" eb="4">
      <t>ツキ</t>
    </rPh>
    <phoneticPr fontId="47"/>
  </si>
  <si>
    <t>当月の日数</t>
    <rPh sb="0" eb="2">
      <t>トウゲツ</t>
    </rPh>
    <rPh sb="3" eb="5">
      <t>ニッスウ</t>
    </rPh>
    <phoneticPr fontId="47"/>
  </si>
  <si>
    <t>日</t>
    <rPh sb="0" eb="1">
      <t>ニチ</t>
    </rPh>
    <phoneticPr fontId="47"/>
  </si>
  <si>
    <t>(4) 利用者数（通いサービス）　</t>
    <rPh sb="4" eb="7">
      <t>リヨウシャ</t>
    </rPh>
    <rPh sb="7" eb="8">
      <t>スウ</t>
    </rPh>
    <rPh sb="9" eb="10">
      <t>カヨ</t>
    </rPh>
    <phoneticPr fontId="47"/>
  </si>
  <si>
    <t>（前年度の平均値または推定数）</t>
    <rPh sb="1" eb="4">
      <t>ゼンネンド</t>
    </rPh>
    <rPh sb="5" eb="8">
      <t>ヘイキンチ</t>
    </rPh>
    <rPh sb="11" eb="14">
      <t>スイテイスウ</t>
    </rPh>
    <phoneticPr fontId="47"/>
  </si>
  <si>
    <t>人</t>
    <rPh sb="0" eb="1">
      <t>ニン</t>
    </rPh>
    <phoneticPr fontId="47"/>
  </si>
  <si>
    <t>(5) 日中／夜間及び深夜の時間帯の区分</t>
    <rPh sb="4" eb="6">
      <t>ニッチュウ</t>
    </rPh>
    <rPh sb="7" eb="9">
      <t>ヤカン</t>
    </rPh>
    <rPh sb="9" eb="10">
      <t>オヨ</t>
    </rPh>
    <rPh sb="11" eb="13">
      <t>シンヤ</t>
    </rPh>
    <rPh sb="14" eb="17">
      <t>ジカンタイ</t>
    </rPh>
    <rPh sb="18" eb="20">
      <t>クブン</t>
    </rPh>
    <phoneticPr fontId="47"/>
  </si>
  <si>
    <t>利用者の生活時間帯（日中）</t>
    <rPh sb="0" eb="3">
      <t>リヨウシャ</t>
    </rPh>
    <rPh sb="4" eb="6">
      <t>セイカツ</t>
    </rPh>
    <rPh sb="6" eb="9">
      <t>ジカンタイ</t>
    </rPh>
    <rPh sb="10" eb="12">
      <t>ニッチュウ</t>
    </rPh>
    <phoneticPr fontId="47"/>
  </si>
  <si>
    <t>～</t>
    <phoneticPr fontId="47"/>
  </si>
  <si>
    <t>夜間及び深夜の時間帯</t>
    <rPh sb="0" eb="2">
      <t>ヤカン</t>
    </rPh>
    <rPh sb="2" eb="3">
      <t>オヨ</t>
    </rPh>
    <rPh sb="4" eb="6">
      <t>シンヤ</t>
    </rPh>
    <rPh sb="7" eb="10">
      <t>ジカンタイ</t>
    </rPh>
    <phoneticPr fontId="47"/>
  </si>
  <si>
    <t>No</t>
    <phoneticPr fontId="47"/>
  </si>
  <si>
    <t>(6) 
職種</t>
    <phoneticPr fontId="2"/>
  </si>
  <si>
    <t>(7)
勤務
形態</t>
    <phoneticPr fontId="2"/>
  </si>
  <si>
    <t>(8) 資格</t>
    <rPh sb="4" eb="6">
      <t>シカク</t>
    </rPh>
    <phoneticPr fontId="47"/>
  </si>
  <si>
    <t>(9) 氏　名</t>
    <phoneticPr fontId="2"/>
  </si>
  <si>
    <t>日中／夜間及び深夜
の区分</t>
    <rPh sb="0" eb="2">
      <t>ニッチュウ</t>
    </rPh>
    <rPh sb="3" eb="5">
      <t>ヤカン</t>
    </rPh>
    <rPh sb="5" eb="6">
      <t>オヨ</t>
    </rPh>
    <rPh sb="7" eb="9">
      <t>シンヤ</t>
    </rPh>
    <rPh sb="11" eb="13">
      <t>クブン</t>
    </rPh>
    <phoneticPr fontId="47"/>
  </si>
  <si>
    <t>(10)</t>
    <phoneticPr fontId="47"/>
  </si>
  <si>
    <t>（宿直   ･･･</t>
    <rPh sb="1" eb="3">
      <t>シュクチョク</t>
    </rPh>
    <phoneticPr fontId="47"/>
  </si>
  <si>
    <r>
      <t xml:space="preserve">(12)
</t>
    </r>
    <r>
      <rPr>
        <sz val="11"/>
        <rFont val="HGSｺﾞｼｯｸM"/>
        <family val="3"/>
        <charset val="128"/>
      </rPr>
      <t>週平均
勤務時間数</t>
    </r>
    <rPh sb="6" eb="8">
      <t>ヘイキン</t>
    </rPh>
    <rPh sb="9" eb="11">
      <t>キンム</t>
    </rPh>
    <rPh sb="11" eb="13">
      <t>ジカン</t>
    </rPh>
    <rPh sb="13" eb="14">
      <t>スウ</t>
    </rPh>
    <phoneticPr fontId="2"/>
  </si>
  <si>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</si>
  <si>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1週目</t>
    <rPh sb="1" eb="2">
      <t>シュウ</t>
    </rPh>
    <rPh sb="2" eb="3">
      <t>メ</t>
    </rPh>
    <phoneticPr fontId="47"/>
  </si>
  <si>
    <t>2週目</t>
    <rPh sb="1" eb="2">
      <t>シュウ</t>
    </rPh>
    <rPh sb="2" eb="3">
      <t>メ</t>
    </rPh>
    <phoneticPr fontId="47"/>
  </si>
  <si>
    <t>3週目</t>
    <rPh sb="1" eb="2">
      <t>シュウ</t>
    </rPh>
    <rPh sb="2" eb="3">
      <t>メ</t>
    </rPh>
    <phoneticPr fontId="47"/>
  </si>
  <si>
    <t>4週目</t>
    <rPh sb="1" eb="2">
      <t>シュウ</t>
    </rPh>
    <rPh sb="2" eb="3">
      <t>メ</t>
    </rPh>
    <phoneticPr fontId="47"/>
  </si>
  <si>
    <t>5週目</t>
    <rPh sb="1" eb="2">
      <t>シュウ</t>
    </rPh>
    <rPh sb="2" eb="3">
      <t>メ</t>
    </rPh>
    <phoneticPr fontId="47"/>
  </si>
  <si>
    <t>シフト記号</t>
    <rPh sb="3" eb="5">
      <t>キゴウ</t>
    </rPh>
    <phoneticPr fontId="49"/>
  </si>
  <si>
    <t>日中の勤務時間数</t>
    <rPh sb="0" eb="2">
      <t>ニッチュウ</t>
    </rPh>
    <rPh sb="3" eb="5">
      <t>キンム</t>
    </rPh>
    <rPh sb="5" eb="8">
      <t>ジカンスウ</t>
    </rPh>
    <phoneticPr fontId="47"/>
  </si>
  <si>
    <t>夜間・深夜の勤務時間数</t>
    <rPh sb="0" eb="2">
      <t>ヤカン</t>
    </rPh>
    <rPh sb="3" eb="5">
      <t>シンヤ</t>
    </rPh>
    <rPh sb="6" eb="8">
      <t>キンム</t>
    </rPh>
    <rPh sb="8" eb="11">
      <t>ジカンスウ</t>
    </rPh>
    <phoneticPr fontId="49"/>
  </si>
  <si>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47"/>
  </si>
  <si>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47"/>
  </si>
  <si>
    <t>(15) 日ごとの通いサービスの実利用者数</t>
    <rPh sb="5" eb="6">
      <t>ヒ</t>
    </rPh>
    <rPh sb="9" eb="10">
      <t>カヨ</t>
    </rPh>
    <rPh sb="16" eb="17">
      <t>ジツ</t>
    </rPh>
    <rPh sb="17" eb="20">
      <t>リヨウシャ</t>
    </rPh>
    <rPh sb="20" eb="21">
      <t>スウ</t>
    </rPh>
    <phoneticPr fontId="47"/>
  </si>
  <si>
    <t>(16) 日ごとの宿泊サービスの実利用者数</t>
    <rPh sb="5" eb="6">
      <t>ヒ</t>
    </rPh>
    <rPh sb="9" eb="11">
      <t>シュクハク</t>
    </rPh>
    <rPh sb="16" eb="17">
      <t>ジツ</t>
    </rPh>
    <rPh sb="17" eb="20">
      <t>リヨウシャ</t>
    </rPh>
    <rPh sb="20" eb="21">
      <t>スウ</t>
    </rPh>
    <phoneticPr fontId="47"/>
  </si>
  <si>
    <t>(17) 介護従業者の日中の勤務時間の合計</t>
    <rPh sb="5" eb="7">
      <t>カイゴ</t>
    </rPh>
    <rPh sb="7" eb="10">
      <t>ジュウギョウシャ</t>
    </rPh>
    <rPh sb="11" eb="13">
      <t>ニッチュウ</t>
    </rPh>
    <rPh sb="14" eb="16">
      <t>キンム</t>
    </rPh>
    <rPh sb="16" eb="18">
      <t>ジカン</t>
    </rPh>
    <rPh sb="19" eb="21">
      <t>ゴウケイ</t>
    </rPh>
    <phoneticPr fontId="47"/>
  </si>
  <si>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47"/>
  </si>
  <si>
    <t>≪要 提出≫</t>
    <rPh sb="1" eb="2">
      <t>ヨウ</t>
    </rPh>
    <rPh sb="3" eb="5">
      <t>テイシュツ</t>
    </rPh>
    <phoneticPr fontId="47"/>
  </si>
  <si>
    <t>■シフト記号表（勤務時間帯）</t>
    <rPh sb="4" eb="6">
      <t>キゴウ</t>
    </rPh>
    <rPh sb="6" eb="7">
      <t>ヒョウ</t>
    </rPh>
    <rPh sb="8" eb="10">
      <t>キンム</t>
    </rPh>
    <rPh sb="10" eb="13">
      <t>ジカンタイ</t>
    </rPh>
    <phoneticPr fontId="47"/>
  </si>
  <si>
    <t>※24時間表記</t>
    <rPh sb="3" eb="5">
      <t>ジカン</t>
    </rPh>
    <rPh sb="5" eb="7">
      <t>ヒョウキ</t>
    </rPh>
    <phoneticPr fontId="47"/>
  </si>
  <si>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47"/>
  </si>
  <si>
    <t>勤務時間</t>
    <rPh sb="0" eb="2">
      <t>キンム</t>
    </rPh>
    <rPh sb="2" eb="4">
      <t>ジカン</t>
    </rPh>
    <phoneticPr fontId="47"/>
  </si>
  <si>
    <t>日中の時間帯</t>
    <rPh sb="0" eb="2">
      <t>ニッチュウ</t>
    </rPh>
    <rPh sb="3" eb="6">
      <t>ジカンタイ</t>
    </rPh>
    <phoneticPr fontId="47"/>
  </si>
  <si>
    <t>日中の勤務時間</t>
    <rPh sb="0" eb="2">
      <t>ニッチュウ</t>
    </rPh>
    <rPh sb="3" eb="5">
      <t>キンム</t>
    </rPh>
    <rPh sb="5" eb="7">
      <t>ジカン</t>
    </rPh>
    <phoneticPr fontId="47"/>
  </si>
  <si>
    <t>夜間及び深夜</t>
    <rPh sb="0" eb="2">
      <t>ヤカン</t>
    </rPh>
    <rPh sb="2" eb="3">
      <t>オヨ</t>
    </rPh>
    <rPh sb="4" eb="6">
      <t>シンヤ</t>
    </rPh>
    <phoneticPr fontId="47"/>
  </si>
  <si>
    <t>自由記載欄</t>
    <rPh sb="0" eb="2">
      <t>ジユウ</t>
    </rPh>
    <rPh sb="2" eb="4">
      <t>キサイ</t>
    </rPh>
    <rPh sb="4" eb="5">
      <t>ラン</t>
    </rPh>
    <phoneticPr fontId="47"/>
  </si>
  <si>
    <t>記号</t>
    <rPh sb="0" eb="2">
      <t>キゴウ</t>
    </rPh>
    <phoneticPr fontId="47"/>
  </si>
  <si>
    <t>始業時刻</t>
    <rPh sb="0" eb="2">
      <t>シギョウ</t>
    </rPh>
    <rPh sb="2" eb="4">
      <t>ジコク</t>
    </rPh>
    <phoneticPr fontId="47"/>
  </si>
  <si>
    <t>終業時刻</t>
    <rPh sb="0" eb="2">
      <t>シュウギョウ</t>
    </rPh>
    <rPh sb="2" eb="4">
      <t>ジコク</t>
    </rPh>
    <phoneticPr fontId="47"/>
  </si>
  <si>
    <t>うち、休憩時間</t>
    <rPh sb="3" eb="5">
      <t>キュウケイ</t>
    </rPh>
    <rPh sb="5" eb="7">
      <t>ジカン</t>
    </rPh>
    <phoneticPr fontId="47"/>
  </si>
  <si>
    <t>開始時刻</t>
    <rPh sb="0" eb="2">
      <t>カイシ</t>
    </rPh>
    <rPh sb="2" eb="4">
      <t>ジコク</t>
    </rPh>
    <phoneticPr fontId="47"/>
  </si>
  <si>
    <t>終了時刻</t>
    <rPh sb="0" eb="2">
      <t>シュウリョウ</t>
    </rPh>
    <rPh sb="2" eb="4">
      <t>ジコク</t>
    </rPh>
    <phoneticPr fontId="47"/>
  </si>
  <si>
    <t>の勤務時間</t>
    <rPh sb="1" eb="3">
      <t>キンム</t>
    </rPh>
    <rPh sb="3" eb="5">
      <t>ジカン</t>
    </rPh>
    <phoneticPr fontId="47"/>
  </si>
  <si>
    <t>a</t>
    <phoneticPr fontId="47"/>
  </si>
  <si>
    <t>：</t>
    <phoneticPr fontId="47"/>
  </si>
  <si>
    <t>（</t>
    <phoneticPr fontId="47"/>
  </si>
  <si>
    <t>b</t>
    <phoneticPr fontId="47"/>
  </si>
  <si>
    <t>c</t>
    <phoneticPr fontId="47"/>
  </si>
  <si>
    <t>d</t>
    <phoneticPr fontId="47"/>
  </si>
  <si>
    <t>e</t>
    <phoneticPr fontId="47"/>
  </si>
  <si>
    <t>f</t>
    <phoneticPr fontId="47"/>
  </si>
  <si>
    <t>g</t>
    <phoneticPr fontId="47"/>
  </si>
  <si>
    <t>h</t>
    <phoneticPr fontId="47"/>
  </si>
  <si>
    <t>i</t>
    <phoneticPr fontId="47"/>
  </si>
  <si>
    <t>j</t>
    <phoneticPr fontId="47"/>
  </si>
  <si>
    <t>k</t>
    <phoneticPr fontId="47"/>
  </si>
  <si>
    <t>l</t>
    <phoneticPr fontId="47"/>
  </si>
  <si>
    <t>m</t>
    <phoneticPr fontId="47"/>
  </si>
  <si>
    <t>n</t>
    <phoneticPr fontId="47"/>
  </si>
  <si>
    <t>o</t>
    <phoneticPr fontId="47"/>
  </si>
  <si>
    <t>p</t>
    <phoneticPr fontId="47"/>
  </si>
  <si>
    <t>q</t>
    <phoneticPr fontId="47"/>
  </si>
  <si>
    <t>r</t>
    <phoneticPr fontId="47"/>
  </si>
  <si>
    <t>-</t>
    <phoneticPr fontId="47"/>
  </si>
  <si>
    <t>s</t>
    <phoneticPr fontId="47"/>
  </si>
  <si>
    <t>t</t>
    <phoneticPr fontId="47"/>
  </si>
  <si>
    <t>u</t>
    <phoneticPr fontId="47"/>
  </si>
  <si>
    <t>v</t>
    <phoneticPr fontId="47"/>
  </si>
  <si>
    <t>w</t>
    <phoneticPr fontId="47"/>
  </si>
  <si>
    <t>x</t>
    <phoneticPr fontId="47"/>
  </si>
  <si>
    <t>y</t>
    <phoneticPr fontId="47"/>
  </si>
  <si>
    <t>z</t>
    <phoneticPr fontId="47"/>
  </si>
  <si>
    <t>aa</t>
    <phoneticPr fontId="47"/>
  </si>
  <si>
    <t>ab</t>
    <phoneticPr fontId="47"/>
  </si>
  <si>
    <t>ac</t>
    <phoneticPr fontId="47"/>
  </si>
  <si>
    <t>ad</t>
    <phoneticPr fontId="47"/>
  </si>
  <si>
    <t>ae</t>
    <phoneticPr fontId="47"/>
  </si>
  <si>
    <t>af</t>
    <phoneticPr fontId="47"/>
  </si>
  <si>
    <t>ag</t>
    <phoneticPr fontId="47"/>
  </si>
  <si>
    <t>-</t>
  </si>
  <si>
    <t>1日に2回勤務する場合</t>
    <rPh sb="1" eb="2">
      <t>ニチ</t>
    </rPh>
    <rPh sb="4" eb="5">
      <t>カイ</t>
    </rPh>
    <rPh sb="5" eb="7">
      <t>キンム</t>
    </rPh>
    <rPh sb="9" eb="11">
      <t>バアイ</t>
    </rPh>
    <phoneticPr fontId="47"/>
  </si>
  <si>
    <t>ah</t>
    <phoneticPr fontId="47"/>
  </si>
  <si>
    <t>1日に2回勤務する場合</t>
    <phoneticPr fontId="47"/>
  </si>
  <si>
    <t>ai</t>
    <phoneticPr fontId="47"/>
  </si>
  <si>
    <t>・職種ごとの勤務時間を「○：○○～○：○○」と表記することが困難な場合は、No18～33を活用し、勤務時間数のみを入力してください。</t>
    <rPh sb="45" eb="47">
      <t>カツヨウ</t>
    </rPh>
    <phoneticPr fontId="47"/>
  </si>
  <si>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47"/>
  </si>
  <si>
    <t>・シフト記号が足りない場合は、適宜、行を追加してください。</t>
    <rPh sb="4" eb="6">
      <t>キゴウ</t>
    </rPh>
    <rPh sb="7" eb="8">
      <t>タ</t>
    </rPh>
    <rPh sb="11" eb="13">
      <t>バアイ</t>
    </rPh>
    <rPh sb="15" eb="17">
      <t>テキギ</t>
    </rPh>
    <rPh sb="18" eb="19">
      <t>ギョウ</t>
    </rPh>
    <rPh sb="20" eb="22">
      <t>ツイカ</t>
    </rPh>
    <phoneticPr fontId="47"/>
  </si>
  <si>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7"/>
  </si>
  <si>
    <t>管理者</t>
    <rPh sb="0" eb="3">
      <t>カンリシャ</t>
    </rPh>
    <phoneticPr fontId="47"/>
  </si>
  <si>
    <t>A</t>
  </si>
  <si>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47"/>
  </si>
  <si>
    <t>厚労　太郎</t>
    <rPh sb="0" eb="2">
      <t>コウロウ</t>
    </rPh>
    <rPh sb="3" eb="5">
      <t>タロウ</t>
    </rPh>
    <phoneticPr fontId="47"/>
  </si>
  <si>
    <t>c</t>
  </si>
  <si>
    <t>介護支援専門員</t>
    <rPh sb="0" eb="2">
      <t>カイゴ</t>
    </rPh>
    <rPh sb="2" eb="4">
      <t>シエン</t>
    </rPh>
    <rPh sb="4" eb="7">
      <t>センモンイン</t>
    </rPh>
    <phoneticPr fontId="47"/>
  </si>
  <si>
    <t>○○　A男</t>
    <rPh sb="4" eb="5">
      <t>オトコ</t>
    </rPh>
    <phoneticPr fontId="47"/>
  </si>
  <si>
    <t>介護従業者</t>
    <rPh sb="0" eb="2">
      <t>カイゴ</t>
    </rPh>
    <rPh sb="2" eb="5">
      <t>ジュウギョウシャ</t>
    </rPh>
    <phoneticPr fontId="47"/>
  </si>
  <si>
    <t>介護福祉士</t>
    <rPh sb="0" eb="2">
      <t>カイゴ</t>
    </rPh>
    <rPh sb="2" eb="5">
      <t>フクシシ</t>
    </rPh>
    <phoneticPr fontId="47"/>
  </si>
  <si>
    <t>○○　B子</t>
    <rPh sb="4" eb="5">
      <t>コ</t>
    </rPh>
    <phoneticPr fontId="47"/>
  </si>
  <si>
    <t>a</t>
  </si>
  <si>
    <t>○○　C太</t>
    <rPh sb="4" eb="5">
      <t>タ</t>
    </rPh>
    <phoneticPr fontId="47"/>
  </si>
  <si>
    <t>i</t>
  </si>
  <si>
    <t>j</t>
  </si>
  <si>
    <t>b</t>
  </si>
  <si>
    <t>○○　D美</t>
    <phoneticPr fontId="47"/>
  </si>
  <si>
    <t>ー</t>
  </si>
  <si>
    <t>○○　E夫</t>
    <phoneticPr fontId="47"/>
  </si>
  <si>
    <t>○○　F子</t>
    <phoneticPr fontId="47"/>
  </si>
  <si>
    <t>○○　G太</t>
    <phoneticPr fontId="47"/>
  </si>
  <si>
    <t>看護師</t>
    <rPh sb="0" eb="3">
      <t>カンゴシ</t>
    </rPh>
    <phoneticPr fontId="47"/>
  </si>
  <si>
    <t>○○　H美</t>
    <phoneticPr fontId="47"/>
  </si>
  <si>
    <t>C</t>
  </si>
  <si>
    <t>○○　J太郎</t>
    <rPh sb="4" eb="6">
      <t>タロウ</t>
    </rPh>
    <phoneticPr fontId="47"/>
  </si>
  <si>
    <t>○○　K子</t>
    <phoneticPr fontId="47"/>
  </si>
  <si>
    <t>f</t>
  </si>
  <si>
    <t>○○　L太</t>
    <phoneticPr fontId="47"/>
  </si>
  <si>
    <t>○○　M子</t>
    <phoneticPr fontId="47"/>
  </si>
  <si>
    <t>e</t>
  </si>
  <si>
    <t>○○　N男</t>
    <phoneticPr fontId="47"/>
  </si>
  <si>
    <t>h</t>
  </si>
  <si>
    <t>○○　P子</t>
    <rPh sb="4" eb="5">
      <t>コ</t>
    </rPh>
    <phoneticPr fontId="47"/>
  </si>
  <si>
    <t>g</t>
  </si>
  <si>
    <t>○○　R次郎</t>
    <rPh sb="4" eb="6">
      <t>ジロウ</t>
    </rPh>
    <phoneticPr fontId="47"/>
  </si>
  <si>
    <t>ag</t>
  </si>
  <si>
    <t>（夜勤）17:00～翌10:00勤務</t>
    <rPh sb="1" eb="3">
      <t>ヤキン</t>
    </rPh>
    <rPh sb="10" eb="11">
      <t>ヨク</t>
    </rPh>
    <rPh sb="16" eb="18">
      <t>キンム</t>
    </rPh>
    <phoneticPr fontId="47"/>
  </si>
  <si>
    <t>（夜勤）17:00～翌10:00勤務</t>
  </si>
  <si>
    <t>≪提出不要≫</t>
    <rPh sb="1" eb="3">
      <t>テイシュツ</t>
    </rPh>
    <rPh sb="3" eb="5">
      <t>フヨウ</t>
    </rPh>
    <phoneticPr fontId="47"/>
  </si>
  <si>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2"/>
  </si>
  <si>
    <t>・・・直接入力する必要がある箇所です。</t>
    <rPh sb="3" eb="5">
      <t>チョクセツ</t>
    </rPh>
    <rPh sb="5" eb="7">
      <t>ニュウリョク</t>
    </rPh>
    <rPh sb="9" eb="11">
      <t>ヒツヨウ</t>
    </rPh>
    <rPh sb="14" eb="16">
      <t>カショ</t>
    </rPh>
    <phoneticPr fontId="47"/>
  </si>
  <si>
    <t>下記の記入方法に従って、入力してください。</t>
    <phoneticPr fontId="47"/>
  </si>
  <si>
    <t>・・・プルダウンから選択して入力する必要がある箇所です。</t>
    <rPh sb="10" eb="12">
      <t>センタク</t>
    </rPh>
    <rPh sb="14" eb="16">
      <t>ニュウリョク</t>
    </rPh>
    <rPh sb="18" eb="20">
      <t>ヒツヨウ</t>
    </rPh>
    <rPh sb="23" eb="25">
      <t>カショ</t>
    </rPh>
    <phoneticPr fontId="47"/>
  </si>
  <si>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</si>
  <si>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7"/>
  </si>
  <si>
    <t>　(1) 「４週」・「暦月」のいずれかを選択してください。</t>
    <rPh sb="7" eb="8">
      <t>シュウ</t>
    </rPh>
    <rPh sb="11" eb="12">
      <t>レキ</t>
    </rPh>
    <rPh sb="12" eb="13">
      <t>ツキ</t>
    </rPh>
    <rPh sb="20" eb="22">
      <t>センタク</t>
    </rPh>
    <phoneticPr fontId="47"/>
  </si>
  <si>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</si>
  <si>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7"/>
  </si>
  <si>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47"/>
  </si>
  <si>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47"/>
  </si>
  <si>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47"/>
  </si>
  <si>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47"/>
  </si>
  <si>
    <t xml:space="preserve"> 　　 記入の順序は、職種ごとにまとめてください。</t>
    <rPh sb="4" eb="6">
      <t>キニュウ</t>
    </rPh>
    <rPh sb="7" eb="9">
      <t>ジュンジョ</t>
    </rPh>
    <rPh sb="11" eb="13">
      <t>ショクシュ</t>
    </rPh>
    <phoneticPr fontId="47"/>
  </si>
  <si>
    <t>職種名</t>
    <rPh sb="0" eb="2">
      <t>ショクシュ</t>
    </rPh>
    <rPh sb="2" eb="3">
      <t>メイ</t>
    </rPh>
    <phoneticPr fontId="47"/>
  </si>
  <si>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47"/>
  </si>
  <si>
    <t>計画作成担当者</t>
    <rPh sb="0" eb="2">
      <t>ケイカク</t>
    </rPh>
    <rPh sb="2" eb="4">
      <t>サクセイ</t>
    </rPh>
    <rPh sb="4" eb="7">
      <t>タントウシャ</t>
    </rPh>
    <phoneticPr fontId="47"/>
  </si>
  <si>
    <t>（サテライトの場合に選択）</t>
    <rPh sb="7" eb="9">
      <t>バアイ</t>
    </rPh>
    <rPh sb="10" eb="12">
      <t>センタク</t>
    </rPh>
    <phoneticPr fontId="47"/>
  </si>
  <si>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</si>
  <si>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7"/>
  </si>
  <si>
    <t>区分</t>
    <rPh sb="0" eb="2">
      <t>クブン</t>
    </rPh>
    <phoneticPr fontId="47"/>
  </si>
  <si>
    <t>A</t>
    <phoneticPr fontId="47"/>
  </si>
  <si>
    <t>常勤で専従</t>
    <rPh sb="0" eb="2">
      <t>ジョウキン</t>
    </rPh>
    <rPh sb="3" eb="5">
      <t>センジュウ</t>
    </rPh>
    <phoneticPr fontId="47"/>
  </si>
  <si>
    <t>B</t>
    <phoneticPr fontId="47"/>
  </si>
  <si>
    <t>常勤で兼務</t>
    <rPh sb="0" eb="2">
      <t>ジョウキン</t>
    </rPh>
    <rPh sb="3" eb="5">
      <t>ケンム</t>
    </rPh>
    <phoneticPr fontId="47"/>
  </si>
  <si>
    <t>C</t>
    <phoneticPr fontId="47"/>
  </si>
  <si>
    <t>非常勤で専従</t>
    <rPh sb="0" eb="3">
      <t>ヒジョウキン</t>
    </rPh>
    <rPh sb="4" eb="6">
      <t>センジュウ</t>
    </rPh>
    <phoneticPr fontId="47"/>
  </si>
  <si>
    <t>D</t>
    <phoneticPr fontId="47"/>
  </si>
  <si>
    <t>非常勤で兼務</t>
    <rPh sb="0" eb="1">
      <t>ヒ</t>
    </rPh>
    <rPh sb="1" eb="3">
      <t>ジョウキン</t>
    </rPh>
    <rPh sb="4" eb="6">
      <t>ケンム</t>
    </rPh>
    <phoneticPr fontId="47"/>
  </si>
  <si>
    <t>（注）常勤・非常勤の区分について</t>
    <rPh sb="1" eb="2">
      <t>チュウ</t>
    </rPh>
    <rPh sb="3" eb="5">
      <t>ジョウキン</t>
    </rPh>
    <rPh sb="6" eb="9">
      <t>ヒジョウキン</t>
    </rPh>
    <rPh sb="10" eb="12">
      <t>クブン</t>
    </rPh>
    <phoneticPr fontId="47"/>
  </si>
  <si>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</si>
  <si>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7"/>
  </si>
  <si>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4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</si>
  <si>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7"/>
  </si>
  <si>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7"/>
  </si>
  <si>
    <t>　(9) 従業者の氏名を記入してください。</t>
    <rPh sb="5" eb="8">
      <t>ジュウギョウシャ</t>
    </rPh>
    <rPh sb="9" eb="11">
      <t>シメイ</t>
    </rPh>
    <rPh sb="12" eb="14">
      <t>キニュウ</t>
    </rPh>
    <phoneticPr fontId="47"/>
  </si>
  <si>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47"/>
  </si>
  <si>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</si>
  <si>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7"/>
  </si>
  <si>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7"/>
  </si>
  <si>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7"/>
  </si>
  <si>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</si>
  <si>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7"/>
  </si>
  <si>
    <t>　　　 その他、特記事項欄としてもご活用ください。</t>
    <rPh sb="6" eb="7">
      <t>タ</t>
    </rPh>
    <rPh sb="8" eb="10">
      <t>トッキ</t>
    </rPh>
    <rPh sb="10" eb="12">
      <t>ジコウ</t>
    </rPh>
    <rPh sb="12" eb="13">
      <t>ラン</t>
    </rPh>
    <rPh sb="18" eb="20">
      <t>カツヨウ</t>
    </rPh>
    <phoneticPr fontId="47"/>
  </si>
  <si>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47"/>
  </si>
  <si>
    <t>に色づけされます。</t>
    <rPh sb="1" eb="2">
      <t>イロ</t>
    </rPh>
    <phoneticPr fontId="47"/>
  </si>
  <si>
    <t>　(15) 通いサービスの利用者数を入力してください。</t>
    <rPh sb="6" eb="7">
      <t>カヨ</t>
    </rPh>
    <rPh sb="13" eb="16">
      <t>リヨウシャ</t>
    </rPh>
    <rPh sb="16" eb="17">
      <t>スウ</t>
    </rPh>
    <rPh sb="18" eb="20">
      <t>ニュウリョク</t>
    </rPh>
    <phoneticPr fontId="47"/>
  </si>
  <si>
    <t>　(16) 宿泊サービスの利用者数を入力してください。</t>
    <rPh sb="6" eb="8">
      <t>シュクハク</t>
    </rPh>
    <rPh sb="13" eb="16">
      <t>リヨウシャ</t>
    </rPh>
    <rPh sb="16" eb="17">
      <t>スウ</t>
    </rPh>
    <rPh sb="18" eb="20">
      <t>ニュウリョク</t>
    </rPh>
    <phoneticPr fontId="47"/>
  </si>
  <si>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47"/>
  </si>
  <si>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47"/>
  </si>
  <si>
    <t>１．サービス種別</t>
    <rPh sb="6" eb="8">
      <t>シュベツ</t>
    </rPh>
    <phoneticPr fontId="47"/>
  </si>
  <si>
    <t>サービス種別</t>
    <rPh sb="4" eb="6">
      <t>シュベツ</t>
    </rPh>
    <phoneticPr fontId="47"/>
  </si>
  <si>
    <t>介護予防小規模多機能型居宅介護</t>
    <rPh sb="0" eb="2">
      <t>カイゴ</t>
    </rPh>
    <rPh sb="2" eb="4">
      <t>ヨボウ</t>
    </rPh>
    <rPh sb="4" eb="7">
      <t>ショウキボ</t>
    </rPh>
    <rPh sb="7" eb="11">
      <t>タキノウガタ</t>
    </rPh>
    <rPh sb="11" eb="13">
      <t>キョタク</t>
    </rPh>
    <rPh sb="13" eb="15">
      <t>カイゴ</t>
    </rPh>
    <phoneticPr fontId="47"/>
  </si>
  <si>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47"/>
  </si>
  <si>
    <t>（サテライト型）小規模多機能型居宅介護</t>
    <rPh sb="8" eb="11">
      <t>ショウキボ</t>
    </rPh>
    <rPh sb="11" eb="14">
      <t>タキノウ</t>
    </rPh>
    <rPh sb="14" eb="15">
      <t>ガタ</t>
    </rPh>
    <rPh sb="15" eb="17">
      <t>キョタク</t>
    </rPh>
    <rPh sb="17" eb="19">
      <t>カイゴ</t>
    </rPh>
    <phoneticPr fontId="47"/>
  </si>
  <si>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47"/>
  </si>
  <si>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47"/>
  </si>
  <si>
    <t>ー</t>
    <phoneticPr fontId="47"/>
  </si>
  <si>
    <t>２．職種名・資格名称</t>
    <rPh sb="2" eb="4">
      <t>ショクシュ</t>
    </rPh>
    <rPh sb="4" eb="5">
      <t>メイ</t>
    </rPh>
    <rPh sb="6" eb="8">
      <t>シカク</t>
    </rPh>
    <rPh sb="8" eb="10">
      <t>メイショウ</t>
    </rPh>
    <phoneticPr fontId="47"/>
  </si>
  <si>
    <t>資格</t>
    <rPh sb="0" eb="2">
      <t>シカク</t>
    </rPh>
    <phoneticPr fontId="47"/>
  </si>
  <si>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8"/>
  </si>
  <si>
    <t>みなし措置</t>
    <rPh sb="3" eb="5">
      <t>ソチ</t>
    </rPh>
    <phoneticPr fontId="47"/>
  </si>
  <si>
    <t>准看護師</t>
    <rPh sb="0" eb="4">
      <t>ジュンカンゴシ</t>
    </rPh>
    <phoneticPr fontId="47"/>
  </si>
  <si>
    <t>小規模多機能型サービス等計画作成担当者研修修了</t>
    <phoneticPr fontId="47"/>
  </si>
  <si>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47"/>
  </si>
  <si>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47"/>
  </si>
  <si>
    <t>【自治体の皆様へ】</t>
    <rPh sb="1" eb="4">
      <t>ジチタイ</t>
    </rPh>
    <rPh sb="5" eb="7">
      <t>ミナサマ</t>
    </rPh>
    <phoneticPr fontId="47"/>
  </si>
  <si>
    <t>※ INDIRECT関数使用のため、以下のとおりセルに「名前の定義」をしています。</t>
    <rPh sb="10" eb="12">
      <t>カンスウ</t>
    </rPh>
    <rPh sb="12" eb="14">
      <t>シヨウ</t>
    </rPh>
    <rPh sb="18" eb="20">
      <t>イカ</t>
    </rPh>
    <rPh sb="28" eb="30">
      <t>ナマエ</t>
    </rPh>
    <rPh sb="31" eb="33">
      <t>テイギ</t>
    </rPh>
    <phoneticPr fontId="47"/>
  </si>
  <si>
    <t>　C14～L14・・・「職種」</t>
    <rPh sb="12" eb="14">
      <t>ショクシュ</t>
    </rPh>
    <phoneticPr fontId="47"/>
  </si>
  <si>
    <t>　C列・・・「管理者」</t>
    <rPh sb="2" eb="3">
      <t>レツ</t>
    </rPh>
    <rPh sb="7" eb="10">
      <t>カンリシャ</t>
    </rPh>
    <phoneticPr fontId="47"/>
  </si>
  <si>
    <t>　D列・・・「介護従業者」</t>
    <rPh sb="2" eb="3">
      <t>レツ</t>
    </rPh>
    <rPh sb="7" eb="9">
      <t>カイゴ</t>
    </rPh>
    <rPh sb="9" eb="12">
      <t>ジュウギョウシャ</t>
    </rPh>
    <phoneticPr fontId="47"/>
  </si>
  <si>
    <t>　E列・・・「介護支援専門員」</t>
    <rPh sb="2" eb="3">
      <t>レツ</t>
    </rPh>
    <rPh sb="7" eb="9">
      <t>カイゴ</t>
    </rPh>
    <rPh sb="9" eb="11">
      <t>シエン</t>
    </rPh>
    <rPh sb="11" eb="14">
      <t>センモンイン</t>
    </rPh>
    <phoneticPr fontId="47"/>
  </si>
  <si>
    <t>　F列・・・「計画作成担当者」</t>
    <rPh sb="2" eb="3">
      <t>レツ</t>
    </rPh>
    <rPh sb="7" eb="9">
      <t>ケイカク</t>
    </rPh>
    <rPh sb="9" eb="11">
      <t>サクセイ</t>
    </rPh>
    <rPh sb="11" eb="14">
      <t>タントウシャ</t>
    </rPh>
    <phoneticPr fontId="47"/>
  </si>
  <si>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7"/>
  </si>
  <si>
    <t>　行が足りない場合は、適宜追加してください。</t>
    <rPh sb="1" eb="2">
      <t>ギョウ</t>
    </rPh>
    <rPh sb="3" eb="4">
      <t>タ</t>
    </rPh>
    <rPh sb="7" eb="9">
      <t>バアイ</t>
    </rPh>
    <rPh sb="11" eb="13">
      <t>テキギ</t>
    </rPh>
    <rPh sb="13" eb="15">
      <t>ツイカ</t>
    </rPh>
    <phoneticPr fontId="47"/>
  </si>
  <si>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7"/>
  </si>
  <si>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7"/>
  </si>
  <si>
    <t>　・「数式」タブ　⇒　「名前の定義」を選択</t>
    <rPh sb="3" eb="5">
      <t>スウシキ</t>
    </rPh>
    <rPh sb="12" eb="14">
      <t>ナマエ</t>
    </rPh>
    <rPh sb="15" eb="17">
      <t>テイギ</t>
    </rPh>
    <rPh sb="19" eb="21">
      <t>センタク</t>
    </rPh>
    <phoneticPr fontId="47"/>
  </si>
  <si>
    <t>　・「名前」に職種名を入力</t>
    <rPh sb="3" eb="5">
      <t>ナマエ</t>
    </rPh>
    <rPh sb="7" eb="9">
      <t>ショクシュ</t>
    </rPh>
    <rPh sb="9" eb="10">
      <t>メイ</t>
    </rPh>
    <rPh sb="11" eb="13">
      <t>ニュウリョク</t>
    </rPh>
    <phoneticPr fontId="47"/>
  </si>
  <si>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7"/>
  </si>
  <si>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7"/>
  </si>
  <si>
    <t>（別紙●）</t>
    <rPh sb="1" eb="3">
      <t>ベッシ</t>
    </rPh>
    <phoneticPr fontId="2"/>
  </si>
  <si>
    <t>受付番号</t>
    <phoneticPr fontId="2"/>
  </si>
  <si>
    <t>介護給付費算定に係る体制等に関する進達書＜基準該当事業者用＞</t>
    <rPh sb="17" eb="19">
      <t>シンタツ</t>
    </rPh>
    <rPh sb="21" eb="23">
      <t>キジュン</t>
    </rPh>
    <rPh sb="23" eb="25">
      <t>ガイトウ</t>
    </rPh>
    <rPh sb="25" eb="28">
      <t>ジギョウシャ</t>
    </rPh>
    <phoneticPr fontId="2"/>
  </si>
  <si>
    <t>平成</t>
    <rPh sb="0" eb="2">
      <t>ヘイセイ</t>
    </rPh>
    <phoneticPr fontId="2"/>
  </si>
  <si>
    <t>日</t>
    <rPh sb="0" eb="1">
      <t>ヒ</t>
    </rPh>
    <phoneticPr fontId="2"/>
  </si>
  <si>
    <t>　　知事　　殿</t>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</si>
  <si>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</si>
  <si>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</si>
  <si>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届　出　者</t>
    <phoneticPr fontId="2"/>
  </si>
  <si>
    <t>フリガナ</t>
  </si>
  <si>
    <t>名　　称</t>
    <phoneticPr fontId="2"/>
  </si>
  <si>
    <t>主たる事務所の所在地</t>
  </si>
  <si>
    <t>　(郵便番号　　―　　　)</t>
    <phoneticPr fontId="2"/>
  </si>
  <si>
    <t>　　　　　県　　　　郡市</t>
    <phoneticPr fontId="2"/>
  </si>
  <si>
    <t>　(ビルの名称等)</t>
    <phoneticPr fontId="2"/>
  </si>
  <si>
    <t>連 絡 先</t>
    <phoneticPr fontId="2"/>
  </si>
  <si>
    <t>法人である場合その種別</t>
    <rPh sb="5" eb="7">
      <t>バアイ</t>
    </rPh>
    <phoneticPr fontId="2"/>
  </si>
  <si>
    <t>法人所轄庁</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</si>
  <si>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</si>
  <si>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</si>
  <si>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</si>
  <si>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</si>
  <si>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同一所在地において行う　　　　　　　　　　　　　　　事業等の種類</t>
    <phoneticPr fontId="2"/>
  </si>
  <si>
    <t>実施事業</t>
  </si>
  <si>
    <t>登録年</t>
    <rPh sb="0" eb="2">
      <t>トウロク</t>
    </rPh>
    <rPh sb="2" eb="3">
      <t>ネン</t>
    </rPh>
    <phoneticPr fontId="2"/>
  </si>
  <si>
    <t>異動等の区分</t>
  </si>
  <si>
    <t>異動（予定）</t>
    <phoneticPr fontId="2"/>
  </si>
  <si>
    <t>異動項目</t>
    <phoneticPr fontId="2"/>
  </si>
  <si>
    <t>市町村が定める率</t>
    <rPh sb="0" eb="3">
      <t>シチョウソン</t>
    </rPh>
    <rPh sb="4" eb="5">
      <t>サダ</t>
    </rPh>
    <rPh sb="7" eb="8">
      <t>リツ</t>
    </rPh>
    <phoneticPr fontId="2"/>
  </si>
  <si>
    <t>月日</t>
    <rPh sb="0" eb="2">
      <t>ガッピ</t>
    </rPh>
    <phoneticPr fontId="2"/>
  </si>
  <si>
    <t>年月日</t>
    <rPh sb="0" eb="3">
      <t>ネンガッピ</t>
    </rPh>
    <phoneticPr fontId="2"/>
  </si>
  <si>
    <t>(※変更の場合)</t>
    <rPh sb="2" eb="4">
      <t>ヘンコウ</t>
    </rPh>
    <rPh sb="5" eb="7">
      <t>バアイ</t>
    </rPh>
    <phoneticPr fontId="2"/>
  </si>
  <si>
    <t>(市町村記載)</t>
    <rPh sb="1" eb="4">
      <t>シチョウソン</t>
    </rPh>
    <rPh sb="4" eb="6">
      <t>キサイ</t>
    </rPh>
    <phoneticPr fontId="2"/>
  </si>
  <si>
    <t>訪問介護</t>
  </si>
  <si>
    <t xml:space="preserve"> 1新規　2変更　3終了</t>
    <phoneticPr fontId="2"/>
  </si>
  <si>
    <t>訪問入浴介護</t>
  </si>
  <si>
    <t>通所介護</t>
  </si>
  <si>
    <t>短期入所生活介護</t>
  </si>
  <si>
    <t>福祉用具貸与</t>
  </si>
  <si>
    <t>居宅介護支援</t>
    <rPh sb="0" eb="2">
      <t>キョタク</t>
    </rPh>
    <rPh sb="2" eb="4">
      <t>カイゴ</t>
    </rPh>
    <rPh sb="4" eb="6">
      <t>シエン</t>
    </rPh>
    <phoneticPr fontId="2"/>
  </si>
  <si>
    <t>介護予防訪問介護</t>
    <rPh sb="0" eb="2">
      <t>カイゴ</t>
    </rPh>
    <rPh sb="2" eb="4">
      <t>ヨボウ</t>
    </rPh>
    <phoneticPr fontId="2"/>
  </si>
  <si>
    <t>介護予防訪問入浴介護</t>
    <rPh sb="0" eb="2">
      <t>カイゴ</t>
    </rPh>
    <rPh sb="2" eb="4">
      <t>ヨボウ</t>
    </rPh>
    <phoneticPr fontId="2"/>
  </si>
  <si>
    <t>介護予防通所介護</t>
    <rPh sb="0" eb="2">
      <t>カイゴ</t>
    </rPh>
    <rPh sb="2" eb="4">
      <t>ヨボウ</t>
    </rPh>
    <phoneticPr fontId="2"/>
  </si>
  <si>
    <t>介護予防短期入所生活介護</t>
    <rPh sb="0" eb="2">
      <t>カイゴ</t>
    </rPh>
    <rPh sb="2" eb="4">
      <t>ヨボウ</t>
    </rPh>
    <phoneticPr fontId="2"/>
  </si>
  <si>
    <t>介護予防福祉用具貸与</t>
    <rPh sb="0" eb="2">
      <t>カイゴ</t>
    </rPh>
    <rPh sb="2" eb="4">
      <t>ヨボウ</t>
    </rPh>
    <phoneticPr fontId="2"/>
  </si>
  <si>
    <t>介護予防支援</t>
    <rPh sb="0" eb="2">
      <t>カイゴ</t>
    </rPh>
    <rPh sb="2" eb="4">
      <t>ヨボウ</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</si>
  <si>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</si>
  <si>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</si>
  <si>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</si>
  <si>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</si>
  <si>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</si>
  <si>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</si>
  <si>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</si>
  <si>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</si>
  <si>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</si>
  <si>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</si>
  <si>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</si>
  <si>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</si>
  <si>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</si>
  <si>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</si>
  <si>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</si>
  <si>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</si>
  <si>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</si>
  <si>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</si>
  <si>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</si>
  <si>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</si>
  <si>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</si>
  <si>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</si>
  <si>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</si>
  <si>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</si>
  <si>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</si>
  <si>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</si>
  <si>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</si>
  <si>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</si>
  <si>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前年度の実績が６月に満たない事業所は、届出月前３か月間の平均の状況で作成すること。（４月１日から算定を行う場合は、１２月、１月、２月の平均）</t>
    <rPh sb="1" eb="4">
      <t>ゼンネンド</t>
    </rPh>
    <rPh sb="5" eb="7">
      <t>ジッセキ</t>
    </rPh>
    <rPh sb="9" eb="10">
      <t>ガツ</t>
    </rPh>
    <rPh sb="11" eb="12">
      <t>ミ</t>
    </rPh>
    <rPh sb="15" eb="18">
      <t>ジギョウショ</t>
    </rPh>
    <rPh sb="20" eb="22">
      <t>トドケデ</t>
    </rPh>
    <rPh sb="22" eb="23">
      <t>ツキ</t>
    </rPh>
    <rPh sb="23" eb="24">
      <t>ゼン</t>
    </rPh>
    <rPh sb="26" eb="28">
      <t>ゲツカン</t>
    </rPh>
    <rPh sb="29" eb="31">
      <t>ヘイキン</t>
    </rPh>
    <rPh sb="32" eb="34">
      <t>ジョウキョウ</t>
    </rPh>
    <rPh sb="35" eb="37">
      <t>サクセイ</t>
    </rPh>
    <phoneticPr fontId="2"/>
  </si>
  <si>
    <t>地域密着型サービス事業者又は地域密着型介護予防サービス事業者介護給付費の割引に係る割引率の設定について＜別紙４＞</t>
    <rPh sb="0" eb="2">
      <t>チイキ</t>
    </rPh>
    <rPh sb="2" eb="4">
      <t>ミッチャク</t>
    </rPh>
    <rPh sb="4" eb="5">
      <t>ガタ</t>
    </rPh>
    <rPh sb="9" eb="12">
      <t>ジギョウシャ</t>
    </rPh>
    <rPh sb="12" eb="13">
      <t>マタ</t>
    </rPh>
    <rPh sb="14" eb="16">
      <t>チイキ</t>
    </rPh>
    <rPh sb="16" eb="18">
      <t>ミッチャク</t>
    </rPh>
    <rPh sb="18" eb="19">
      <t>ガタ</t>
    </rPh>
    <rPh sb="19" eb="21">
      <t>カイゴ</t>
    </rPh>
    <rPh sb="21" eb="23">
      <t>ヨボウ</t>
    </rPh>
    <rPh sb="27" eb="30">
      <t>ジギョウシャ</t>
    </rPh>
    <rPh sb="30" eb="32">
      <t>カイゴ</t>
    </rPh>
    <rPh sb="32" eb="34">
      <t>キュウフ</t>
    </rPh>
    <rPh sb="34" eb="35">
      <t>ヒ</t>
    </rPh>
    <rPh sb="36" eb="38">
      <t>ワリビキ</t>
    </rPh>
    <rPh sb="39" eb="40">
      <t>カカワ</t>
    </rPh>
    <rPh sb="41" eb="43">
      <t>ワリビキ</t>
    </rPh>
    <rPh sb="43" eb="44">
      <t>リツ</t>
    </rPh>
    <rPh sb="45" eb="47">
      <t>セッテイ</t>
    </rPh>
    <phoneticPr fontId="2"/>
  </si>
  <si>
    <t>任意の様式で可。研修記録は既に実施している場合。
研修計画は個人毎に研修の目標・内容・実施時期・研修期間がわかるもの。</t>
    <rPh sb="0" eb="2">
      <t>ニンイ</t>
    </rPh>
    <rPh sb="3" eb="5">
      <t>ヨウシキ</t>
    </rPh>
    <rPh sb="6" eb="7">
      <t>カ</t>
    </rPh>
    <rPh sb="25" eb="27">
      <t>ケンシュウ</t>
    </rPh>
    <rPh sb="27" eb="29">
      <t>ケイカク</t>
    </rPh>
    <rPh sb="30" eb="32">
      <t>コジン</t>
    </rPh>
    <rPh sb="32" eb="33">
      <t>ゴト</t>
    </rPh>
    <rPh sb="34" eb="36">
      <t>ケンシュウ</t>
    </rPh>
    <rPh sb="37" eb="39">
      <t>モクヒョウ</t>
    </rPh>
    <rPh sb="40" eb="42">
      <t>ナイヨウ</t>
    </rPh>
    <rPh sb="43" eb="45">
      <t>ジッシ</t>
    </rPh>
    <rPh sb="45" eb="47">
      <t>ジキ</t>
    </rPh>
    <rPh sb="48" eb="50">
      <t>ケンシュウ</t>
    </rPh>
    <rPh sb="50" eb="52">
      <t>キカン</t>
    </rPh>
    <phoneticPr fontId="2"/>
  </si>
  <si>
    <t>従業者の勤務の体制及び勤務形態一覧表＜標準様式１＞</t>
    <phoneticPr fontId="2"/>
  </si>
  <si>
    <t>従業者ごとに研修計画書（案でも可）、研修記録</t>
    <rPh sb="0" eb="3">
      <t>ジュウギョウシャ</t>
    </rPh>
    <rPh sb="6" eb="8">
      <t>ケンシュウ</t>
    </rPh>
    <rPh sb="8" eb="11">
      <t>ケイカクショ</t>
    </rPh>
    <rPh sb="12" eb="13">
      <t>アン</t>
    </rPh>
    <rPh sb="15" eb="16">
      <t>カ</t>
    </rPh>
    <phoneticPr fontId="2"/>
  </si>
  <si>
    <t>研修を修了したことが分かる書類</t>
    <rPh sb="0" eb="2">
      <t>ケンシュウ</t>
    </rPh>
    <rPh sb="3" eb="5">
      <t>シュウリョウ</t>
    </rPh>
    <rPh sb="10" eb="11">
      <t>ワ</t>
    </rPh>
    <rPh sb="13" eb="15">
      <t>ショルイ</t>
    </rPh>
    <phoneticPr fontId="2"/>
  </si>
  <si>
    <t>認知症ケアに関する研修計画</t>
    <rPh sb="0" eb="3">
      <t>ニンチショウ</t>
    </rPh>
    <rPh sb="6" eb="7">
      <t>カン</t>
    </rPh>
    <rPh sb="9" eb="13">
      <t>ケンシュウケイカク</t>
    </rPh>
    <phoneticPr fontId="2"/>
  </si>
  <si>
    <t>介護職員、看護職員ごとに作成していること。</t>
    <rPh sb="12" eb="14">
      <t>サクセイ</t>
    </rPh>
    <phoneticPr fontId="2"/>
  </si>
  <si>
    <t>（別紙３－２）</t>
    <rPh sb="1" eb="3">
      <t>ベッシ</t>
    </rPh>
    <phoneticPr fontId="2"/>
  </si>
  <si>
    <t>介護給付費算定に係る体制等に関する届出書</t>
    <rPh sb="17" eb="20">
      <t>トドケデショ</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</si>
  <si>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</si>
  <si>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所在地</t>
    <phoneticPr fontId="2"/>
  </si>
  <si>
    <t>名　称</t>
    <phoneticPr fontId="2"/>
  </si>
  <si>
    <t>このことについて、関係書類を添えて以下のとおり届け出ます。</t>
    <phoneticPr fontId="2"/>
  </si>
  <si>
    <t>事業所所在地市町村番号</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</si>
  <si>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</si>
  <si>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</si>
  <si>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</si>
  <si>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</si>
  <si>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</si>
  <si>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</si>
  <si>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</si>
  <si>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</si>
  <si>
    <t>フリガナ</t>
    <phoneticPr fontId="2"/>
  </si>
  <si>
    <t>事業所・施設の名称</t>
    <phoneticPr fontId="2"/>
  </si>
  <si>
    <t>指定</t>
    <rPh sb="0" eb="2">
      <t>シテイ</t>
    </rPh>
    <phoneticPr fontId="2"/>
  </si>
  <si>
    <t>年月日</t>
    <rPh sb="1" eb="3">
      <t>ガッピ</t>
    </rPh>
    <phoneticPr fontId="2"/>
  </si>
  <si>
    <t>地域密着型サービス</t>
    <phoneticPr fontId="2"/>
  </si>
  <si>
    <t>1新規</t>
  </si>
  <si>
    <t>2変更</t>
    <phoneticPr fontId="2"/>
  </si>
  <si>
    <t>3終了</t>
    <phoneticPr fontId="2"/>
  </si>
  <si>
    <t>療養通所介護</t>
    <rPh sb="0" eb="2">
      <t>リョウヨウ</t>
    </rPh>
    <rPh sb="2" eb="4">
      <t>ツウショ</t>
    </rPh>
    <rPh sb="4" eb="6">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</si>
  <si>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</si>
  <si>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</si>
  <si>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</si>
  <si>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</si>
  <si>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</si>
  <si>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</si>
  <si>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</si>
  <si>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　　3　「法人所轄庁」欄、申請者が認可法人である場合に、その主務官庁の名称を記載してください。</t>
    <phoneticPr fontId="2"/>
  </si>
  <si>
    <t>　　5　「異動等の区分」欄には、今回届出を行う事業所について該当する数字の横の□を■にしてください。</t>
    <phoneticPr fontId="2"/>
  </si>
  <si>
    <t>　　6　「異動項目」欄には、(別紙1－３)「介護給付費算定に係る体制等状況一覧表」に掲げる項目（施設等の区分、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</si>
  <si>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</si>
  <si>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</si>
  <si>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t>
    <phoneticPr fontId="2"/>
  </si>
  <si>
    <t>有する場合は、適宜欄を補正して、全ての出張所等の状況について記載してください。</t>
    <phoneticPr fontId="2"/>
  </si>
  <si>
    <t>介護職員等処遇改善加算</t>
    <phoneticPr fontId="3"/>
  </si>
  <si>
    <t>７ 加算Ⅰ</t>
    <phoneticPr fontId="2"/>
  </si>
  <si>
    <t>８ 加算Ⅱ</t>
    <rPh sb="2" eb="4">
      <t>カサン</t>
    </rPh>
    <phoneticPr fontId="2"/>
  </si>
  <si>
    <t>９ 加算Ⅲ</t>
    <phoneticPr fontId="2"/>
  </si>
  <si>
    <t>Ａ 加算Ⅳ</t>
    <phoneticPr fontId="2"/>
  </si>
  <si>
    <t>２　サテライト型介護予防小規模多機能型</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</si>
  <si>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</si>
  <si>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介護給付費算定に係る体制等に関する届出書　チェック表
（小規模多機能型居宅介護・介護予防小規模多機能型居宅介護）</t>
    <rPh sb="0" eb="2">
      <t>カイゴ</t>
    </rPh>
    <rPh sb="2" eb="4">
      <t>キュウフ</t>
    </rPh>
    <rPh sb="4" eb="5">
      <t>ヒ</t>
    </rPh>
    <rPh sb="5" eb="7">
      <t>サンテイ</t>
    </rPh>
    <rPh sb="8" eb="9">
      <t>カカ</t>
    </rPh>
    <rPh sb="10" eb="12">
      <t>タイセイ</t>
    </rPh>
    <rPh sb="12" eb="13">
      <t>トウ</t>
    </rPh>
    <rPh sb="14" eb="15">
      <t>カン</t>
    </rPh>
    <rPh sb="17" eb="20">
      <t>トドケデショ</t>
    </rPh>
    <rPh sb="25" eb="26">
      <t>ヒョウ</t>
    </rPh>
    <rPh sb="28" eb="31">
      <t>ショウキボ</t>
    </rPh>
    <rPh sb="31" eb="35">
      <t>タキノウガタ</t>
    </rPh>
    <rPh sb="35" eb="37">
      <t>キョタク</t>
    </rPh>
    <rPh sb="37" eb="39">
      <t>カイゴ</t>
    </rPh>
    <rPh sb="40" eb="42">
      <t>カイゴ</t>
    </rPh>
    <rPh sb="42" eb="44">
      <t>ヨボウ</t>
    </rPh>
    <rPh sb="44" eb="47">
      <t>ショウキボ</t>
    </rPh>
    <rPh sb="47" eb="50">
      <t>タキノウ</t>
    </rPh>
    <rPh sb="50" eb="51">
      <t>ガタ</t>
    </rPh>
    <rPh sb="51" eb="53">
      <t>キョタク</t>
    </rPh>
    <rPh sb="53" eb="55">
      <t>カイゴ</t>
    </rPh>
    <phoneticPr fontId="2"/>
  </si>
  <si>
    <t>介護給付費算定に係る体制等に関する届出書＜別紙3-2＞</t>
    <rPh sb="0" eb="2">
      <t>カイゴ</t>
    </rPh>
    <rPh sb="2" eb="4">
      <t>キュウフ</t>
    </rPh>
    <rPh sb="4" eb="5">
      <t>ヒ</t>
    </rPh>
    <rPh sb="5" eb="7">
      <t>サンテイ</t>
    </rPh>
    <rPh sb="8" eb="9">
      <t>カカ</t>
    </rPh>
    <rPh sb="10" eb="12">
      <t>タイセイ</t>
    </rPh>
    <rPh sb="12" eb="13">
      <t>トウ</t>
    </rPh>
    <rPh sb="14" eb="15">
      <t>カン</t>
    </rPh>
    <rPh sb="17" eb="20">
      <t>トドケデショ</t>
    </rPh>
    <rPh sb="21" eb="23">
      <t>ベッシ</t>
    </rPh>
    <phoneticPr fontId="2"/>
  </si>
  <si>
    <t>本チェック表</t>
    <phoneticPr fontId="2"/>
  </si>
  <si>
    <t>高齢者虐待防止措置実施の有無</t>
    <rPh sb="0" eb="3">
      <t>コウレイシャ</t>
    </rPh>
    <rPh sb="3" eb="5">
      <t>ギャクタイ</t>
    </rPh>
    <rPh sb="5" eb="7">
      <t>ボウシ</t>
    </rPh>
    <rPh sb="7" eb="9">
      <t>ソチ</t>
    </rPh>
    <rPh sb="9" eb="11">
      <t>ジッシ</t>
    </rPh>
    <rPh sb="12" eb="14">
      <t>ウム</t>
    </rPh>
    <phoneticPr fontId="2"/>
  </si>
  <si>
    <t>認知症加算（Ⅰ）・（Ⅱ）に係る届出書＜別紙44＞</t>
    <phoneticPr fontId="2"/>
  </si>
  <si>
    <t>看取り連携体制加算に関する届出書＜別紙13＞</t>
    <rPh sb="0" eb="2">
      <t>ミト</t>
    </rPh>
    <rPh sb="17" eb="19">
      <t>ベッシ</t>
    </rPh>
    <phoneticPr fontId="2"/>
  </si>
  <si>
    <t>訪問体制強化加算に関する届出書＜別紙45＞</t>
    <phoneticPr fontId="2"/>
  </si>
  <si>
    <t>総合マネジメント体制強化加算に関する届出書＜別紙42＞</t>
    <rPh sb="0" eb="2">
      <t>ソウゴウ</t>
    </rPh>
    <rPh sb="8" eb="10">
      <t>タイセイ</t>
    </rPh>
    <rPh sb="10" eb="12">
      <t>キョウカ</t>
    </rPh>
    <rPh sb="12" eb="14">
      <t>カサン</t>
    </rPh>
    <rPh sb="15" eb="16">
      <t>カン</t>
    </rPh>
    <rPh sb="18" eb="21">
      <t>トドケデショ</t>
    </rPh>
    <rPh sb="22" eb="24">
      <t>ベッシ</t>
    </rPh>
    <phoneticPr fontId="2"/>
  </si>
  <si>
    <t>生産性向上推進体制加算に係る届出書＜別紙28＞</t>
    <phoneticPr fontId="2"/>
  </si>
  <si>
    <t>サービス提供体制強化加算に関する届出書＜別紙14－５＞</t>
    <rPh sb="20" eb="22">
      <t>ベッシ</t>
    </rPh>
    <phoneticPr fontId="2"/>
  </si>
  <si>
    <t>介護給付費算定に係る体制等状況一覧表＜別紙1-3＞</t>
    <rPh sb="19" eb="21">
      <t>ベッシ</t>
    </rPh>
    <phoneticPr fontId="2"/>
  </si>
  <si>
    <t>（別紙１－３）</t>
    <phoneticPr fontId="2"/>
  </si>
  <si>
    <t>身体拘束廃止取組の有無</t>
    <phoneticPr fontId="2"/>
  </si>
  <si>
    <t>身体拘束廃止取組の有無</t>
    <phoneticPr fontId="2"/>
  </si>
  <si>
    <t>理由書（減算型で届出する場合）</t>
    <rPh sb="4" eb="6">
      <t>ゲンサン</t>
    </rPh>
    <rPh sb="6" eb="7">
      <t>ガタ</t>
    </rPh>
    <rPh sb="8" eb="9">
      <t>トドケ</t>
    </rPh>
    <rPh sb="9" eb="10">
      <t>デ</t>
    </rPh>
    <rPh sb="12" eb="14">
      <t>バアイ</t>
    </rPh>
    <phoneticPr fontId="2"/>
  </si>
  <si>
    <t>身体拘束廃止未実施減算に係る改善計画又は改善報告書
（減算型で届出する場合）</t>
    <rPh sb="0" eb="2">
      <t>シンタイ</t>
    </rPh>
    <rPh sb="2" eb="4">
      <t>コウソク</t>
    </rPh>
    <rPh sb="4" eb="6">
      <t>ハイシ</t>
    </rPh>
    <rPh sb="6" eb="9">
      <t>ミジッシ</t>
    </rPh>
    <rPh sb="9" eb="11">
      <t>ゲンサン</t>
    </rPh>
    <rPh sb="12" eb="13">
      <t>カカ</t>
    </rPh>
    <rPh sb="14" eb="16">
      <t>カイゼン</t>
    </rPh>
    <rPh sb="16" eb="18">
      <t>ケイカク</t>
    </rPh>
    <rPh sb="18" eb="19">
      <t>マタ</t>
    </rPh>
    <rPh sb="20" eb="22">
      <t>カイゼン</t>
    </rPh>
    <rPh sb="22" eb="25">
      <t>ホウコクショ</t>
    </rPh>
    <rPh sb="27" eb="29">
      <t>ゲンサン</t>
    </rPh>
    <rPh sb="29" eb="30">
      <t>ガタ</t>
    </rPh>
    <rPh sb="31" eb="32">
      <t>トドケ</t>
    </rPh>
    <rPh sb="32" eb="33">
      <t>デ</t>
    </rPh>
    <rPh sb="35" eb="37">
      <t>バアイ</t>
    </rPh>
    <phoneticPr fontId="2"/>
  </si>
  <si>
    <t>任意の様式で可。</t>
    <rPh sb="0" eb="2">
      <t>ニンイ</t>
    </rPh>
    <rPh sb="3" eb="5">
      <t>ヨウシキ</t>
    </rPh>
    <rPh sb="6" eb="7">
      <t>カ</t>
    </rPh>
    <phoneticPr fontId="2"/>
  </si>
  <si>
    <t>任意の様式で可。未措置事項の現状及び改善計画を記載すること。</t>
    <rPh sb="0" eb="2">
      <t>ニンイ</t>
    </rPh>
    <rPh sb="3" eb="5">
      <t>ヨウシキ</t>
    </rPh>
    <rPh sb="6" eb="7">
      <t>カ</t>
    </rPh>
    <rPh sb="8" eb="11">
      <t>ミソチ</t>
    </rPh>
    <rPh sb="11" eb="13">
      <t>ジコウ</t>
    </rPh>
    <rPh sb="14" eb="16">
      <t>ゲンジョウ</t>
    </rPh>
    <rPh sb="16" eb="17">
      <t>オヨ</t>
    </rPh>
    <rPh sb="18" eb="20">
      <t>カイゼン</t>
    </rPh>
    <rPh sb="20" eb="22">
      <t>ケイカク</t>
    </rPh>
    <rPh sb="23" eb="25">
      <t>キサイ</t>
    </rPh>
    <phoneticPr fontId="2"/>
  </si>
  <si>
    <t>高齢者虐待防止措置未実施減算に係る改善計画又は改善報告書
（減算型で届出する場合）</t>
    <rPh sb="0" eb="3">
      <t>コウレイシャ</t>
    </rPh>
    <rPh sb="3" eb="5">
      <t>ギャクタイ</t>
    </rPh>
    <rPh sb="5" eb="7">
      <t>ボウシ</t>
    </rPh>
    <rPh sb="7" eb="9">
      <t>ソチ</t>
    </rPh>
    <rPh sb="9" eb="12">
      <t>ミジッシ</t>
    </rPh>
    <rPh sb="12" eb="14">
      <t>ゲンサン</t>
    </rPh>
    <rPh sb="15" eb="16">
      <t>カカ</t>
    </rPh>
    <rPh sb="17" eb="19">
      <t>カイゼン</t>
    </rPh>
    <rPh sb="19" eb="21">
      <t>ケイカク</t>
    </rPh>
    <rPh sb="21" eb="22">
      <t>マタ</t>
    </rPh>
    <rPh sb="23" eb="25">
      <t>カイゼン</t>
    </rPh>
    <rPh sb="25" eb="28">
      <t>ホウコクショ</t>
    </rPh>
    <rPh sb="30" eb="32">
      <t>ゲンサン</t>
    </rPh>
    <rPh sb="32" eb="33">
      <t>ガタ</t>
    </rPh>
    <rPh sb="34" eb="35">
      <t>トドケ</t>
    </rPh>
    <rPh sb="35" eb="36">
      <t>デ</t>
    </rPh>
    <rPh sb="38" eb="40">
      <t>バアイ</t>
    </rPh>
    <phoneticPr fontId="2"/>
  </si>
  <si>
    <t>業務継続計画（BCP）（減算型から基準型に変更する場合）</t>
    <rPh sb="0" eb="2">
      <t>ギョウム</t>
    </rPh>
    <rPh sb="2" eb="4">
      <t>ケイゾク</t>
    </rPh>
    <rPh sb="4" eb="6">
      <t>ケイカク</t>
    </rPh>
    <rPh sb="12" eb="14">
      <t>ゲンサン</t>
    </rPh>
    <rPh sb="14" eb="15">
      <t>ガタ</t>
    </rPh>
    <rPh sb="17" eb="19">
      <t>キジュン</t>
    </rPh>
    <rPh sb="19" eb="20">
      <t>ガタ</t>
    </rPh>
    <rPh sb="21" eb="23">
      <t>ヘンコウ</t>
    </rPh>
    <rPh sb="25" eb="27">
      <t>バアイ</t>
    </rPh>
    <phoneticPr fontId="2"/>
  </si>
  <si>
    <t>（あて先）行橋市長</t>
    <rPh sb="3" eb="4">
      <t>サキ</t>
    </rPh>
    <rPh sb="5" eb="7">
      <t>ユクハシ</t>
    </rPh>
    <rPh sb="7" eb="9">
      <t>シチョウ</t>
    </rPh>
    <phoneticPr fontId="2"/>
  </si>
  <si>
    <t>　（あて先）行橋市長</t>
    <rPh sb="6" eb="8">
      <t>ユクハシ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</si>
</sst>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
    <numFmt numFmtId="178" formatCode="0.0"/>
    <numFmt numFmtId="179" formatCode="h:mm;@"/>
  </numFmts>
  <fonts count="68"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u/>
      <sz val="11"/>
      <name val="HGSｺﾞｼｯｸM"/>
      <family val="3"/>
      <charset val="128"/>
    </font>
    <font>
      <b/>
      <sz val="11"/>
      <name val="HGSｺﾞｼｯｸM"/>
      <family val="3"/>
      <charset val="128"/>
    </font>
    <font>
      <sz val="9"/>
      <name val="HGSｺﾞｼｯｸM"/>
      <family val="3"/>
      <charset val="128"/>
    </font>
    <font>
      <sz val="8"/>
      <name val="HGSｺﾞｼｯｸM"/>
      <family val="3"/>
      <charset val="128"/>
    </font>
    <font>
      <sz val="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ＭＳ Ｐゴシック"/>
      <family val="3"/>
      <charset val="128"/>
    </font>
    <font>
      <sz val="9"/>
      <name val="ＭＳ Ｐゴシック"/>
      <family val="3"/>
      <charset val="128"/>
    </font>
    <font>
      <sz val="8"/>
      <name val="ＭＳ 明朝"/>
      <family val="1"/>
      <charset val="128"/>
    </font>
    <font>
      <sz val="9"/>
      <name val="ＭＳ Ｐ明朝"/>
      <family val="1"/>
      <charset val="128"/>
    </font>
    <font>
      <sz val="8"/>
      <name val="ＭＳ Ｐゴシック"/>
      <family val="3"/>
      <charset val="128"/>
    </font>
    <font>
      <sz val="6"/>
      <name val="ＭＳ 明朝"/>
      <family val="1"/>
      <charset val="128"/>
    </font>
    <font>
      <sz val="10"/>
      <name val="ＭＳ Ｐ明朝"/>
      <family val="1"/>
      <charset val="128"/>
    </font>
    <font>
      <sz val="9"/>
      <color rgb="FFFF0000"/>
      <name val="ＭＳ Ｐ明朝"/>
      <family val="1"/>
      <charset val="128"/>
    </font>
    <font>
      <strike/>
      <sz val="9"/>
      <name val="ＭＳ Ｐゴシック"/>
      <family val="3"/>
      <charset val="128"/>
    </font>
    <font>
      <sz val="12"/>
      <name val="HGSｺﾞｼｯｸM"/>
      <family val="3"/>
      <charset val="128"/>
    </font>
    <font>
      <sz val="6"/>
      <name val="ＭＳ Ｐゴシック"/>
      <family val="2"/>
      <charset val="128"/>
      <scheme val="minor"/>
    </font>
    <font>
      <b/>
      <sz val="14"/>
      <color rgb="FFFF0000"/>
      <name val="HGSｺﾞｼｯｸM"/>
      <family val="3"/>
      <charset val="128"/>
    </font>
    <font>
      <b/>
      <sz val="16"/>
      <name val="ＭＳ Ｐゴシック"/>
      <family val="3"/>
      <charset val="128"/>
    </font>
    <font>
      <b/>
      <sz val="16"/>
      <name val="HGSｺﾞｼｯｸM"/>
      <family val="3"/>
      <charset val="128"/>
    </font>
    <font>
      <sz val="16"/>
      <color theme="1"/>
      <name val="ＭＳ Ｐゴシック"/>
      <family val="3"/>
      <charset val="128"/>
      <scheme val="minor"/>
    </font>
    <font>
      <sz val="16"/>
      <name val="ＭＳ Ｐゴシック"/>
      <family val="3"/>
      <charset val="128"/>
      <scheme val="minor"/>
    </font>
    <font>
      <sz val="14"/>
      <color theme="1"/>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2"/>
      <name val="HGSｺﾞｼｯｸE"/>
      <family val="3"/>
      <charset val="128"/>
    </font>
    <font>
      <u/>
      <sz val="12"/>
      <name val="HGSｺﾞｼｯｸE"/>
      <family val="3"/>
      <charset val="128"/>
    </font>
    <font>
      <b/>
      <sz val="14"/>
      <name val="HGSｺﾞｼｯｸM"/>
      <family val="3"/>
      <charset val="128"/>
    </font>
    <font>
      <b/>
      <sz val="12"/>
      <color rgb="FFFF0000"/>
      <name val="HGSｺﾞｼｯｸM"/>
      <family val="3"/>
      <charset val="128"/>
    </font>
    <font>
      <sz val="16"/>
      <color theme="1"/>
      <name val="ＭＳ Ｐゴシック"/>
      <family val="2"/>
      <charset val="128"/>
      <scheme val="minor"/>
    </font>
    <font>
      <sz val="11"/>
      <name val="ＭＳ Ｐ明朝"/>
      <family val="1"/>
      <charset val="128"/>
    </font>
    <font>
      <sz val="14"/>
      <name val="ＭＳ Ｐゴシック"/>
      <family val="3"/>
      <charset val="128"/>
    </font>
    <font>
      <sz val="10"/>
      <name val="ＭＳ 明朝"/>
      <family val="1"/>
      <charset val="128"/>
    </font>
    <font>
      <sz val="11"/>
      <name val="ＭＳ 明朝"/>
      <family val="1"/>
      <charset val="128"/>
    </font>
    <font>
      <sz val="9"/>
      <color rgb="FFFF0000"/>
      <name val="ＭＳ Ｐゴシック"/>
      <family val="3"/>
      <charset val="128"/>
    </font>
    <font>
      <strike/>
      <sz val="8"/>
      <name val="ＭＳ Ｐゴシック"/>
      <family val="3"/>
      <charset val="128"/>
    </font>
    <font>
      <strike/>
      <sz val="11"/>
      <name val="游ゴシック Light"/>
      <family val="3"/>
      <charset val="128"/>
    </font>
  </fonts>
  <fills count="41">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92D050"/>
        <bgColor indexed="64"/>
      </patternFill>
    </fill>
    <fill>
      <patternFill patternType="solid">
        <fgColor indexed="42"/>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CCFF"/>
        <bgColor indexed="64"/>
      </patternFill>
    </fill>
    <fill>
      <patternFill patternType="solid">
        <fgColor indexed="9"/>
        <bgColor indexed="64"/>
      </patternFill>
    </fill>
  </fills>
  <borders count="27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thin">
        <color indexed="64"/>
      </right>
      <top/>
      <bottom style="hair">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diagonalUp="1">
      <left style="thin">
        <color indexed="64"/>
      </left>
      <right style="thin">
        <color indexed="64"/>
      </right>
      <top style="hair">
        <color indexed="64"/>
      </top>
      <bottom/>
      <diagonal style="hair">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hair">
        <color indexed="64"/>
      </bottom>
      <diagonal style="hair">
        <color indexed="64"/>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diagonalUp="1">
      <left style="thin">
        <color indexed="64"/>
      </left>
      <right style="thin">
        <color indexed="64"/>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right/>
      <top/>
      <bottom style="medium">
        <color indexed="64"/>
      </bottom>
      <diagonal/>
    </border>
    <border>
      <left style="double">
        <color indexed="64"/>
      </left>
      <right/>
      <top/>
      <bottom style="medium">
        <color indexed="64"/>
      </bottom>
      <diagonal/>
    </border>
    <border>
      <left style="thin">
        <color indexed="64"/>
      </left>
      <right style="double">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diagonalUp="1">
      <left/>
      <right style="medium">
        <color indexed="64"/>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left style="double">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diagonalUp="1">
      <left/>
      <right/>
      <top/>
      <bottom style="thin">
        <color indexed="64"/>
      </bottom>
      <diagonal style="hair">
        <color indexed="64"/>
      </diagonal>
    </border>
    <border diagonalUp="1">
      <left style="double">
        <color indexed="64"/>
      </left>
      <right/>
      <top/>
      <bottom style="thin">
        <color indexed="64"/>
      </bottom>
      <diagonal style="hair">
        <color indexed="64"/>
      </diagonal>
    </border>
    <border>
      <left style="thin">
        <color indexed="64"/>
      </left>
      <right style="double">
        <color indexed="64"/>
      </right>
      <top style="dotted">
        <color indexed="64"/>
      </top>
      <bottom style="thin">
        <color indexed="64"/>
      </bottom>
      <diagonal/>
    </border>
    <border>
      <left style="medium">
        <color indexed="64"/>
      </left>
      <right style="thin">
        <color indexed="64"/>
      </right>
      <top style="thin">
        <color indexed="64"/>
      </top>
      <bottom style="thin">
        <color indexed="64"/>
      </bottom>
      <diagonal/>
    </border>
    <border diagonalUp="1">
      <left style="double">
        <color indexed="64"/>
      </left>
      <right/>
      <top/>
      <bottom/>
      <diagonal style="hair">
        <color indexed="64"/>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diagonalUp="1">
      <left style="double">
        <color indexed="64"/>
      </left>
      <right/>
      <top style="medium">
        <color indexed="64"/>
      </top>
      <bottom/>
      <diagonal style="hair">
        <color indexed="64"/>
      </diagonal>
    </border>
    <border>
      <left style="thin">
        <color indexed="64"/>
      </left>
      <right style="double">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bottom/>
      <diagonal/>
    </border>
    <border>
      <left style="medium">
        <color indexed="64"/>
      </left>
      <right/>
      <top/>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ouble">
        <color indexed="64"/>
      </left>
      <right/>
      <top style="dotted">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thin">
        <color indexed="64"/>
      </top>
      <bottom/>
      <diagonal/>
    </border>
    <border>
      <left style="medium">
        <color indexed="64"/>
      </left>
      <right/>
      <top style="thin">
        <color indexed="64"/>
      </top>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bottom style="dashDot">
        <color indexed="64"/>
      </bottom>
      <diagonal/>
    </border>
    <border>
      <left/>
      <right style="medium">
        <color indexed="64"/>
      </right>
      <top/>
      <bottom style="dashDot">
        <color indexed="64"/>
      </bottom>
      <diagonal/>
    </border>
    <border>
      <left/>
      <right/>
      <top/>
      <bottom style="dashDot">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medium">
        <color indexed="64"/>
      </top>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double">
        <color indexed="64"/>
      </right>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right style="thin">
        <color indexed="64"/>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style="thin">
        <color indexed="64"/>
      </left>
      <right/>
      <top style="thin">
        <color indexed="64"/>
      </top>
      <bottom style="double">
        <color indexed="64"/>
      </bottom>
      <diagonal style="thin">
        <color indexed="64"/>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double">
        <color indexed="64"/>
      </right>
      <top/>
      <bottom style="thin">
        <color indexed="64"/>
      </bottom>
      <diagonal/>
    </border>
    <border>
      <left/>
      <right style="double">
        <color indexed="64"/>
      </right>
      <top style="double">
        <color indexed="64"/>
      </top>
      <bottom/>
      <diagonal/>
    </border>
    <border diagonalUp="1">
      <left style="thin">
        <color indexed="64"/>
      </left>
      <right style="thin">
        <color indexed="64"/>
      </right>
      <top style="thin">
        <color indexed="64"/>
      </top>
      <bottom style="double">
        <color indexed="64"/>
      </bottom>
      <diagonal style="thin">
        <color indexed="64"/>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style="double">
        <color indexed="64"/>
      </top>
      <bottom style="medium">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bottom style="double">
        <color indexed="64"/>
      </bottom>
      <diagonal style="thin">
        <color indexed="64"/>
      </diagonal>
    </border>
    <border>
      <left style="double">
        <color indexed="64"/>
      </left>
      <right style="thin">
        <color indexed="64"/>
      </right>
      <top style="thin">
        <color indexed="64"/>
      </top>
      <bottom style="double">
        <color indexed="64"/>
      </bottom>
      <diagonal/>
    </border>
    <border>
      <left/>
      <right style="medium">
        <color indexed="64"/>
      </right>
      <top style="double">
        <color indexed="64"/>
      </top>
      <bottom style="thin">
        <color indexed="64"/>
      </bottom>
      <diagonal/>
    </border>
    <border diagonalUp="1">
      <left style="thin">
        <color indexed="64"/>
      </left>
      <right style="thin">
        <color indexed="64"/>
      </right>
      <top/>
      <bottom/>
      <diagonal style="thin">
        <color indexed="64"/>
      </diagonal>
    </border>
    <border>
      <left/>
      <right style="medium">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double">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diagonalUp="1">
      <left style="thin">
        <color indexed="64"/>
      </left>
      <right style="thin">
        <color indexed="64"/>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Up="1">
      <left/>
      <right style="thin">
        <color indexed="64"/>
      </right>
      <top style="hair">
        <color indexed="64"/>
      </top>
      <bottom style="thin">
        <color indexed="64"/>
      </bottom>
      <diagonal style="hair">
        <color indexed="64"/>
      </diagonal>
    </border>
    <border diagonalUp="1">
      <left/>
      <right/>
      <top style="hair">
        <color indexed="64"/>
      </top>
      <bottom style="thin">
        <color indexed="64"/>
      </bottom>
      <diagonal style="hair">
        <color indexed="64"/>
      </diagonal>
    </border>
    <border>
      <left/>
      <right style="dotted">
        <color indexed="64"/>
      </right>
      <top style="thin">
        <color indexed="64"/>
      </top>
      <bottom style="dashed">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indexed="64"/>
      </left>
      <right style="thin">
        <color indexed="64"/>
      </right>
      <top style="dashed">
        <color indexed="64"/>
      </top>
      <bottom style="dashed">
        <color rgb="FF000000"/>
      </bottom>
      <diagonal/>
    </border>
    <border>
      <left style="thin">
        <color indexed="64"/>
      </left>
      <right/>
      <top style="dashed">
        <color indexed="64"/>
      </top>
      <bottom style="dashed">
        <color rgb="FF000000"/>
      </bottom>
      <diagonal/>
    </border>
    <border>
      <left/>
      <right/>
      <top style="dashed">
        <color indexed="64"/>
      </top>
      <bottom style="dashed">
        <color rgb="FF000000"/>
      </bottom>
      <diagonal/>
    </border>
    <border>
      <left/>
      <right style="thin">
        <color indexed="64"/>
      </right>
      <top style="dashed">
        <color indexed="64"/>
      </top>
      <bottom style="dashed">
        <color rgb="FF000000"/>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60">
    <xf numFmtId="0" fontId="0" fillId="0" borderId="0"/>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1" fillId="0" borderId="0" applyNumberFormat="0" applyFill="0" applyBorder="0" applyAlignment="0" applyProtection="0">
      <alignment vertical="center"/>
    </xf>
    <xf numFmtId="0" fontId="22" fillId="28" borderId="61" applyNumberFormat="0" applyAlignment="0" applyProtection="0">
      <alignment vertical="center"/>
    </xf>
    <xf numFmtId="0" fontId="23" fillId="29" borderId="0" applyNumberFormat="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0" fontId="9" fillId="3" borderId="62" applyNumberFormat="0" applyFont="0" applyAlignment="0" applyProtection="0">
      <alignment vertical="center"/>
    </xf>
    <xf numFmtId="0" fontId="25" fillId="0" borderId="63" applyNumberFormat="0" applyFill="0" applyAlignment="0" applyProtection="0">
      <alignment vertical="center"/>
    </xf>
    <xf numFmtId="0" fontId="26" fillId="30" borderId="0" applyNumberFormat="0" applyBorder="0" applyAlignment="0" applyProtection="0">
      <alignment vertical="center"/>
    </xf>
    <xf numFmtId="0" fontId="27" fillId="31" borderId="64" applyNumberFormat="0" applyAlignment="0" applyProtection="0">
      <alignment vertical="center"/>
    </xf>
    <xf numFmtId="0" fontId="28" fillId="0" borderId="0" applyNumberFormat="0" applyFill="0" applyBorder="0" applyAlignment="0" applyProtection="0">
      <alignment vertical="center"/>
    </xf>
    <xf numFmtId="38" fontId="24" fillId="0" borderId="0" applyFont="0" applyFill="0" applyBorder="0" applyAlignment="0" applyProtection="0">
      <alignment vertical="center"/>
    </xf>
    <xf numFmtId="0" fontId="29" fillId="0" borderId="65" applyNumberFormat="0" applyFill="0" applyAlignment="0" applyProtection="0">
      <alignment vertical="center"/>
    </xf>
    <xf numFmtId="0" fontId="30" fillId="0" borderId="66" applyNumberFormat="0" applyFill="0" applyAlignment="0" applyProtection="0">
      <alignment vertical="center"/>
    </xf>
    <xf numFmtId="0" fontId="31" fillId="0" borderId="67" applyNumberFormat="0" applyFill="0" applyAlignment="0" applyProtection="0">
      <alignment vertical="center"/>
    </xf>
    <xf numFmtId="0" fontId="31" fillId="0" borderId="0" applyNumberFormat="0" applyFill="0" applyBorder="0" applyAlignment="0" applyProtection="0">
      <alignment vertical="center"/>
    </xf>
    <xf numFmtId="0" fontId="32" fillId="0" borderId="68" applyNumberFormat="0" applyFill="0" applyAlignment="0" applyProtection="0">
      <alignment vertical="center"/>
    </xf>
    <xf numFmtId="0" fontId="33" fillId="31" borderId="69" applyNumberFormat="0" applyAlignment="0" applyProtection="0">
      <alignment vertical="center"/>
    </xf>
    <xf numFmtId="0" fontId="34" fillId="0" borderId="0" applyNumberFormat="0" applyFill="0" applyBorder="0" applyAlignment="0" applyProtection="0">
      <alignment vertical="center"/>
    </xf>
    <xf numFmtId="0" fontId="35" fillId="2" borderId="64" applyNumberFormat="0" applyAlignment="0" applyProtection="0">
      <alignment vertical="center"/>
    </xf>
    <xf numFmtId="0" fontId="9" fillId="0" borderId="0"/>
    <xf numFmtId="0" fontId="9" fillId="0" borderId="0">
      <alignment vertical="center"/>
    </xf>
    <xf numFmtId="0" fontId="24" fillId="0" borderId="0">
      <alignment vertical="center"/>
    </xf>
    <xf numFmtId="0" fontId="24" fillId="0" borderId="0">
      <alignment vertical="center"/>
    </xf>
    <xf numFmtId="0" fontId="24" fillId="0" borderId="0">
      <alignment vertical="center"/>
    </xf>
    <xf numFmtId="0" fontId="36" fillId="32" borderId="0" applyNumberFormat="0" applyBorder="0" applyAlignment="0" applyProtection="0">
      <alignment vertical="center"/>
    </xf>
    <xf numFmtId="0" fontId="9" fillId="0" borderId="0">
      <alignment vertical="center"/>
    </xf>
    <xf numFmtId="0" fontId="39" fillId="0" borderId="0">
      <alignment vertical="center"/>
    </xf>
    <xf numFmtId="0" fontId="9" fillId="0" borderId="0">
      <alignment vertical="center"/>
    </xf>
    <xf numFmtId="0" fontId="1" fillId="0" borderId="0">
      <alignment vertical="center"/>
    </xf>
    <xf numFmtId="38" fontId="1"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cellStyleXfs>
  <cellXfs count="1571">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3" fillId="0" borderId="0" xfId="0" applyFont="1" applyAlignment="1">
      <alignment horizontal="left" vertical="center"/>
    </xf>
    <xf numFmtId="0" fontId="4" fillId="0" borderId="16" xfId="0" applyFont="1" applyBorder="1" applyAlignment="1">
      <alignment vertical="center" wrapText="1"/>
    </xf>
    <xf numFmtId="0" fontId="4" fillId="0" borderId="0" xfId="0" applyFont="1" applyAlignment="1">
      <alignment vertical="top"/>
    </xf>
    <xf numFmtId="0" fontId="0" fillId="0" borderId="0" xfId="0" applyAlignment="1">
      <alignment horizontal="left" vertical="center"/>
    </xf>
    <xf numFmtId="0" fontId="4" fillId="0" borderId="27" xfId="0" applyFont="1" applyBorder="1" applyAlignment="1">
      <alignment vertical="center"/>
    </xf>
    <xf numFmtId="0" fontId="4" fillId="0" borderId="0" xfId="0" applyFont="1" applyAlignment="1">
      <alignment horizontal="center"/>
    </xf>
    <xf numFmtId="0" fontId="4" fillId="0" borderId="17" xfId="0" applyFont="1" applyBorder="1" applyAlignment="1">
      <alignment vertical="center"/>
    </xf>
    <xf numFmtId="0" fontId="15" fillId="0" borderId="0" xfId="0" applyFont="1" applyAlignment="1">
      <alignment horizontal="center" vertical="center"/>
    </xf>
    <xf numFmtId="0" fontId="16" fillId="0" borderId="0" xfId="0" applyFont="1" applyAlignment="1">
      <alignment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4" fillId="0" borderId="5" xfId="45" applyFont="1" applyBorder="1" applyAlignment="1">
      <alignment horizontal="center" vertical="center"/>
    </xf>
    <xf numFmtId="0" fontId="15" fillId="0" borderId="4" xfId="0" applyFont="1" applyBorder="1" applyAlignment="1">
      <alignment horizontal="center" vertical="center"/>
    </xf>
    <xf numFmtId="0" fontId="4" fillId="0" borderId="4" xfId="45" applyFont="1" applyBorder="1" applyAlignment="1">
      <alignment horizontal="center" vertical="center"/>
    </xf>
    <xf numFmtId="0" fontId="7" fillId="0" borderId="8" xfId="0" applyFont="1" applyBorder="1" applyAlignment="1">
      <alignment vertical="center"/>
    </xf>
    <xf numFmtId="0" fontId="4" fillId="0" borderId="3" xfId="45"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17" fillId="0" borderId="27" xfId="0" applyFont="1" applyBorder="1" applyAlignment="1">
      <alignment vertical="center" shrinkToFit="1"/>
    </xf>
    <xf numFmtId="176" fontId="4" fillId="0" borderId="0" xfId="0" applyNumberFormat="1" applyFont="1" applyAlignment="1">
      <alignment vertical="center"/>
    </xf>
    <xf numFmtId="176" fontId="4" fillId="0" borderId="5" xfId="0" applyNumberFormat="1" applyFont="1" applyBorder="1" applyAlignment="1">
      <alignment vertical="center"/>
    </xf>
    <xf numFmtId="0" fontId="7" fillId="0" borderId="5" xfId="0" applyFont="1" applyBorder="1" applyAlignment="1">
      <alignment horizontal="left" vertical="center"/>
    </xf>
    <xf numFmtId="0" fontId="17" fillId="0" borderId="0" xfId="0" applyFont="1" applyAlignment="1">
      <alignment horizontal="left" vertical="center"/>
    </xf>
    <xf numFmtId="0" fontId="16" fillId="0" borderId="0" xfId="0" applyFont="1" applyAlignment="1">
      <alignment vertical="top"/>
    </xf>
    <xf numFmtId="0" fontId="7" fillId="0" borderId="16" xfId="0" applyFont="1" applyBorder="1" applyAlignment="1">
      <alignment horizontal="left" vertical="center"/>
    </xf>
    <xf numFmtId="0" fontId="17" fillId="0" borderId="0" xfId="0" applyFont="1" applyAlignment="1">
      <alignment vertical="center"/>
    </xf>
    <xf numFmtId="0" fontId="7" fillId="0" borderId="15" xfId="0" applyFont="1" applyBorder="1" applyAlignment="1">
      <alignment horizontal="left" vertical="center"/>
    </xf>
    <xf numFmtId="0" fontId="5" fillId="0" borderId="0" xfId="0" applyFont="1" applyAlignment="1">
      <alignment vertical="center"/>
    </xf>
    <xf numFmtId="49" fontId="4" fillId="0" borderId="0" xfId="0" applyNumberFormat="1" applyFont="1" applyAlignment="1">
      <alignment horizontal="left" vertical="center"/>
    </xf>
    <xf numFmtId="49" fontId="4" fillId="0" borderId="5" xfId="0" applyNumberFormat="1" applyFont="1" applyBorder="1" applyAlignment="1">
      <alignment horizontal="left" vertical="center"/>
    </xf>
    <xf numFmtId="0" fontId="16" fillId="0" borderId="0" xfId="0" applyFont="1" applyAlignment="1">
      <alignment horizontal="left"/>
    </xf>
    <xf numFmtId="0" fontId="16" fillId="0" borderId="0" xfId="0" applyFont="1"/>
    <xf numFmtId="0" fontId="4" fillId="33" borderId="0" xfId="0" applyFont="1" applyFill="1" applyAlignment="1">
      <alignment horizontal="left" vertical="center"/>
    </xf>
    <xf numFmtId="0" fontId="4" fillId="34" borderId="0" xfId="0" applyFont="1" applyFill="1" applyAlignment="1">
      <alignment vertical="top"/>
    </xf>
    <xf numFmtId="0" fontId="4" fillId="34" borderId="0" xfId="0" applyFont="1" applyFill="1" applyAlignment="1">
      <alignment horizontal="left" vertical="center"/>
    </xf>
    <xf numFmtId="0" fontId="4" fillId="0" borderId="29" xfId="0" applyFont="1" applyBorder="1" applyAlignment="1">
      <alignment horizontal="left"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left" vertical="center"/>
    </xf>
    <xf numFmtId="0" fontId="4" fillId="33" borderId="4" xfId="0" applyFont="1" applyFill="1" applyBorder="1" applyAlignment="1">
      <alignment vertical="center"/>
    </xf>
    <xf numFmtId="0" fontId="4" fillId="33" borderId="4" xfId="0" applyFont="1" applyFill="1" applyBorder="1" applyAlignment="1">
      <alignment vertical="center" wrapText="1"/>
    </xf>
    <xf numFmtId="0" fontId="4" fillId="33" borderId="1" xfId="0" applyFont="1" applyFill="1" applyBorder="1" applyAlignment="1">
      <alignment vertical="center" wrapText="1"/>
    </xf>
    <xf numFmtId="0" fontId="4" fillId="33" borderId="0" xfId="0" applyFont="1" applyFill="1" applyAlignment="1">
      <alignment vertical="center"/>
    </xf>
    <xf numFmtId="0" fontId="4" fillId="33" borderId="27" xfId="0" applyFont="1" applyFill="1" applyBorder="1" applyAlignment="1">
      <alignment vertical="center" wrapText="1"/>
    </xf>
    <xf numFmtId="0" fontId="4" fillId="33" borderId="3" xfId="0" applyFont="1" applyFill="1" applyBorder="1" applyAlignment="1">
      <alignment vertical="center"/>
    </xf>
    <xf numFmtId="0" fontId="4" fillId="33" borderId="1" xfId="0" applyFont="1" applyFill="1" applyBorder="1" applyAlignment="1">
      <alignment horizontal="center" vertical="center"/>
    </xf>
    <xf numFmtId="0" fontId="4" fillId="33" borderId="3" xfId="0" applyFont="1" applyFill="1" applyBorder="1" applyAlignment="1">
      <alignment horizontal="left" vertical="center"/>
    </xf>
    <xf numFmtId="0" fontId="4" fillId="33" borderId="3" xfId="0" applyFont="1" applyFill="1" applyBorder="1" applyAlignment="1">
      <alignment horizontal="left" vertical="center" wrapText="1"/>
    </xf>
    <xf numFmtId="0" fontId="4" fillId="33" borderId="1" xfId="0" applyFont="1" applyFill="1" applyBorder="1" applyAlignment="1">
      <alignment vertical="center"/>
    </xf>
    <xf numFmtId="0" fontId="4" fillId="33" borderId="17" xfId="0" applyFont="1" applyFill="1" applyBorder="1" applyAlignment="1">
      <alignment vertical="center"/>
    </xf>
    <xf numFmtId="0" fontId="4" fillId="33" borderId="27" xfId="0" applyFont="1" applyFill="1" applyBorder="1" applyAlignment="1">
      <alignment horizontal="center" vertical="center"/>
    </xf>
    <xf numFmtId="0" fontId="4" fillId="33" borderId="29" xfId="0" applyFont="1" applyFill="1" applyBorder="1" applyAlignment="1">
      <alignment vertical="center"/>
    </xf>
    <xf numFmtId="0" fontId="4" fillId="33" borderId="17" xfId="0" applyFont="1" applyFill="1" applyBorder="1" applyAlignment="1">
      <alignment horizontal="left" vertical="center"/>
    </xf>
    <xf numFmtId="0" fontId="4" fillId="33" borderId="17" xfId="0" applyFont="1" applyFill="1" applyBorder="1" applyAlignment="1">
      <alignment horizontal="left" vertical="center" wrapText="1"/>
    </xf>
    <xf numFmtId="0" fontId="4" fillId="33" borderId="27" xfId="0" applyFont="1" applyFill="1" applyBorder="1" applyAlignment="1">
      <alignment vertical="center"/>
    </xf>
    <xf numFmtId="0" fontId="4" fillId="33" borderId="0" xfId="0" applyFont="1" applyFill="1" applyAlignment="1">
      <alignment vertical="top"/>
    </xf>
    <xf numFmtId="0" fontId="4" fillId="33" borderId="32" xfId="0" applyFont="1" applyFill="1" applyBorder="1" applyAlignment="1">
      <alignment horizontal="left" vertical="center"/>
    </xf>
    <xf numFmtId="0" fontId="4" fillId="33" borderId="39" xfId="0" applyFont="1" applyFill="1" applyBorder="1" applyAlignment="1">
      <alignment vertical="center"/>
    </xf>
    <xf numFmtId="0" fontId="4" fillId="33" borderId="40" xfId="0" applyFont="1" applyFill="1" applyBorder="1" applyAlignment="1">
      <alignment vertical="center"/>
    </xf>
    <xf numFmtId="0" fontId="4" fillId="33" borderId="42" xfId="0" applyFont="1" applyFill="1" applyBorder="1" applyAlignment="1">
      <alignment vertical="center"/>
    </xf>
    <xf numFmtId="0" fontId="4" fillId="33" borderId="32" xfId="0" applyFont="1" applyFill="1" applyBorder="1" applyAlignment="1">
      <alignment vertical="center"/>
    </xf>
    <xf numFmtId="0" fontId="4" fillId="33" borderId="37" xfId="0" applyFont="1" applyFill="1" applyBorder="1" applyAlignment="1">
      <alignment vertical="center"/>
    </xf>
    <xf numFmtId="0" fontId="4" fillId="33" borderId="41" xfId="0" applyFont="1" applyFill="1" applyBorder="1" applyAlignment="1">
      <alignment vertical="center" wrapText="1"/>
    </xf>
    <xf numFmtId="0" fontId="4" fillId="33" borderId="16" xfId="0" applyFont="1" applyFill="1" applyBorder="1" applyAlignment="1">
      <alignment vertical="center"/>
    </xf>
    <xf numFmtId="0" fontId="4" fillId="33" borderId="15" xfId="0" applyFont="1" applyFill="1" applyBorder="1" applyAlignment="1">
      <alignment horizontal="center" vertical="center"/>
    </xf>
    <xf numFmtId="0" fontId="4" fillId="33" borderId="16" xfId="0" applyFont="1" applyFill="1" applyBorder="1" applyAlignment="1">
      <alignment horizontal="left" vertical="center"/>
    </xf>
    <xf numFmtId="0" fontId="4" fillId="33" borderId="15" xfId="0" applyFont="1" applyFill="1" applyBorder="1" applyAlignment="1">
      <alignment vertical="center" wrapText="1"/>
    </xf>
    <xf numFmtId="0" fontId="4" fillId="33" borderId="16" xfId="0" applyFont="1" applyFill="1" applyBorder="1" applyAlignment="1">
      <alignment horizontal="left" vertical="center" wrapText="1"/>
    </xf>
    <xf numFmtId="0" fontId="4" fillId="33" borderId="13" xfId="0" applyFont="1" applyFill="1" applyBorder="1" applyAlignment="1">
      <alignment vertical="center"/>
    </xf>
    <xf numFmtId="0" fontId="4" fillId="33" borderId="14" xfId="0" applyFont="1" applyFill="1" applyBorder="1" applyAlignment="1">
      <alignment vertical="center"/>
    </xf>
    <xf numFmtId="0" fontId="4" fillId="33" borderId="35" xfId="0" applyFont="1" applyFill="1" applyBorder="1" applyAlignment="1">
      <alignment horizontal="left" vertical="center" wrapText="1"/>
    </xf>
    <xf numFmtId="0" fontId="4" fillId="33" borderId="47" xfId="0" applyFont="1" applyFill="1" applyBorder="1" applyAlignment="1">
      <alignment vertical="center"/>
    </xf>
    <xf numFmtId="0" fontId="4" fillId="33" borderId="39" xfId="0" applyFont="1" applyFill="1" applyBorder="1" applyAlignment="1">
      <alignment horizontal="left" vertical="center"/>
    </xf>
    <xf numFmtId="0" fontId="4" fillId="33" borderId="27" xfId="0" applyFont="1" applyFill="1" applyBorder="1" applyAlignment="1">
      <alignment horizontal="left" vertical="center"/>
    </xf>
    <xf numFmtId="0" fontId="4" fillId="33" borderId="1" xfId="0" applyFont="1" applyFill="1" applyBorder="1" applyAlignment="1">
      <alignment horizontal="left" vertical="center"/>
    </xf>
    <xf numFmtId="0" fontId="4" fillId="33" borderId="15" xfId="0" applyFont="1" applyFill="1" applyBorder="1" applyAlignment="1">
      <alignment horizontal="left" vertical="center"/>
    </xf>
    <xf numFmtId="0" fontId="4" fillId="33" borderId="25" xfId="0" applyFont="1" applyFill="1" applyBorder="1" applyAlignment="1">
      <alignment vertical="center" wrapText="1"/>
    </xf>
    <xf numFmtId="0" fontId="4" fillId="33" borderId="47" xfId="0" applyFont="1" applyFill="1" applyBorder="1" applyAlignment="1">
      <alignment horizontal="left" vertical="center" wrapText="1"/>
    </xf>
    <xf numFmtId="0" fontId="4" fillId="33" borderId="47" xfId="0" applyFont="1" applyFill="1" applyBorder="1" applyAlignment="1">
      <alignment horizontal="left" vertical="center"/>
    </xf>
    <xf numFmtId="0" fontId="4" fillId="33" borderId="29" xfId="0" applyFont="1" applyFill="1" applyBorder="1" applyAlignment="1">
      <alignment vertical="center" wrapText="1"/>
    </xf>
    <xf numFmtId="0" fontId="4" fillId="33" borderId="41" xfId="0" applyFont="1" applyFill="1" applyBorder="1" applyAlignment="1">
      <alignment horizontal="left" vertical="center" shrinkToFit="1"/>
    </xf>
    <xf numFmtId="0" fontId="4" fillId="33" borderId="32" xfId="0" applyFont="1" applyFill="1" applyBorder="1" applyAlignment="1">
      <alignment horizontal="left" vertical="center" wrapText="1"/>
    </xf>
    <xf numFmtId="0" fontId="0" fillId="33" borderId="0" xfId="0" applyFill="1" applyAlignment="1">
      <alignment horizontal="center" vertical="center"/>
    </xf>
    <xf numFmtId="0" fontId="0" fillId="33" borderId="17" xfId="0" applyFill="1" applyBorder="1" applyAlignment="1">
      <alignment horizontal="center" vertical="center"/>
    </xf>
    <xf numFmtId="0" fontId="0" fillId="33" borderId="4" xfId="0" applyFill="1" applyBorder="1" applyAlignment="1">
      <alignment horizontal="center" vertical="center"/>
    </xf>
    <xf numFmtId="0" fontId="0" fillId="33" borderId="1" xfId="0" applyFill="1" applyBorder="1" applyAlignment="1">
      <alignment vertical="center"/>
    </xf>
    <xf numFmtId="0" fontId="0" fillId="33" borderId="0" xfId="0" applyFill="1" applyAlignment="1">
      <alignment horizontal="left" vertical="center"/>
    </xf>
    <xf numFmtId="0" fontId="0" fillId="33" borderId="36" xfId="0" applyFill="1" applyBorder="1" applyAlignment="1">
      <alignment horizontal="center" vertical="center"/>
    </xf>
    <xf numFmtId="0" fontId="0" fillId="33" borderId="32" xfId="0" applyFill="1" applyBorder="1" applyAlignment="1">
      <alignment horizontal="left" vertical="center"/>
    </xf>
    <xf numFmtId="0" fontId="0" fillId="33" borderId="37" xfId="0" applyFill="1" applyBorder="1" applyAlignment="1">
      <alignment horizontal="left" vertical="center"/>
    </xf>
    <xf numFmtId="0" fontId="0" fillId="33" borderId="38" xfId="0" applyFill="1" applyBorder="1" applyAlignment="1">
      <alignment horizontal="center" vertical="center"/>
    </xf>
    <xf numFmtId="0" fontId="0" fillId="33" borderId="39" xfId="0" applyFill="1" applyBorder="1" applyAlignment="1">
      <alignment vertical="center"/>
    </xf>
    <xf numFmtId="0" fontId="0" fillId="33" borderId="39" xfId="0" applyFill="1" applyBorder="1" applyAlignment="1">
      <alignment horizontal="center" vertical="center"/>
    </xf>
    <xf numFmtId="0" fontId="0" fillId="33" borderId="39" xfId="0" applyFill="1" applyBorder="1" applyAlignment="1">
      <alignment horizontal="left" vertical="center"/>
    </xf>
    <xf numFmtId="0" fontId="0" fillId="33" borderId="40" xfId="0" applyFill="1" applyBorder="1" applyAlignment="1">
      <alignment horizontal="left" vertical="center"/>
    </xf>
    <xf numFmtId="0" fontId="0" fillId="33" borderId="32" xfId="0" applyFill="1" applyBorder="1" applyAlignment="1">
      <alignment vertical="center"/>
    </xf>
    <xf numFmtId="0" fontId="0" fillId="33" borderId="44" xfId="0" applyFill="1" applyBorder="1" applyAlignment="1">
      <alignment horizontal="center" vertical="center"/>
    </xf>
    <xf numFmtId="0" fontId="0" fillId="33" borderId="42" xfId="0" applyFill="1" applyBorder="1" applyAlignment="1">
      <alignment horizontal="center" vertical="center"/>
    </xf>
    <xf numFmtId="0" fontId="0" fillId="33" borderId="46" xfId="0" applyFill="1" applyBorder="1" applyAlignment="1">
      <alignment horizontal="center" vertical="center"/>
    </xf>
    <xf numFmtId="0" fontId="0" fillId="33" borderId="47" xfId="0" applyFill="1" applyBorder="1" applyAlignment="1">
      <alignment horizontal="center" vertical="center"/>
    </xf>
    <xf numFmtId="0" fontId="0" fillId="33" borderId="32" xfId="0" applyFill="1" applyBorder="1" applyAlignment="1">
      <alignment horizontal="center" vertical="center"/>
    </xf>
    <xf numFmtId="0" fontId="0" fillId="33" borderId="3" xfId="0" applyFill="1" applyBorder="1" applyAlignment="1">
      <alignment horizontal="center" vertical="center"/>
    </xf>
    <xf numFmtId="0" fontId="0" fillId="33" borderId="5" xfId="0" applyFill="1" applyBorder="1" applyAlignment="1">
      <alignment horizontal="center"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0" fillId="33" borderId="42" xfId="0" applyFill="1" applyBorder="1" applyAlignment="1">
      <alignment horizontal="left" vertical="center"/>
    </xf>
    <xf numFmtId="0" fontId="0" fillId="33" borderId="43" xfId="0" applyFill="1" applyBorder="1" applyAlignment="1">
      <alignment horizontal="left" vertical="center"/>
    </xf>
    <xf numFmtId="0" fontId="13" fillId="33" borderId="0" xfId="0" applyFont="1" applyFill="1" applyAlignment="1">
      <alignment horizontal="center" vertical="center"/>
    </xf>
    <xf numFmtId="0" fontId="0" fillId="33" borderId="15" xfId="0" applyFill="1" applyBorder="1" applyAlignment="1">
      <alignment vertical="center"/>
    </xf>
    <xf numFmtId="0" fontId="0" fillId="33" borderId="27" xfId="0" applyFill="1" applyBorder="1" applyAlignment="1">
      <alignment vertical="center"/>
    </xf>
    <xf numFmtId="0" fontId="4" fillId="33" borderId="0" xfId="0" applyFont="1" applyFill="1" applyAlignment="1">
      <alignment horizontal="center" vertical="center"/>
    </xf>
    <xf numFmtId="0" fontId="4" fillId="33" borderId="3"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5" xfId="0" applyFont="1" applyFill="1" applyBorder="1" applyAlignment="1">
      <alignment vertical="center"/>
    </xf>
    <xf numFmtId="0" fontId="4" fillId="33" borderId="5" xfId="0" applyFont="1" applyFill="1" applyBorder="1" applyAlignment="1">
      <alignment vertical="center" wrapText="1"/>
    </xf>
    <xf numFmtId="0" fontId="4" fillId="33" borderId="5" xfId="0" applyFont="1" applyFill="1" applyBorder="1" applyAlignment="1">
      <alignment horizontal="left" vertical="center"/>
    </xf>
    <xf numFmtId="0" fontId="4" fillId="33" borderId="0" xfId="0" applyFont="1" applyFill="1" applyAlignment="1">
      <alignment horizontal="center"/>
    </xf>
    <xf numFmtId="0" fontId="4" fillId="33" borderId="0" xfId="0" applyFont="1" applyFill="1"/>
    <xf numFmtId="0" fontId="0" fillId="33" borderId="16" xfId="0" applyFill="1" applyBorder="1" applyAlignment="1">
      <alignment horizontal="center" vertical="center"/>
    </xf>
    <xf numFmtId="0" fontId="0" fillId="33" borderId="1" xfId="0" applyFill="1" applyBorder="1" applyAlignment="1">
      <alignment horizontal="left" vertical="center"/>
    </xf>
    <xf numFmtId="0" fontId="16" fillId="0" borderId="5" xfId="0" applyFont="1" applyBorder="1" applyAlignment="1">
      <alignment horizontal="left" vertical="top" wrapText="1"/>
    </xf>
    <xf numFmtId="0" fontId="4" fillId="33" borderId="31" xfId="0" applyFont="1" applyFill="1" applyBorder="1" applyAlignment="1">
      <alignment vertical="center" wrapText="1"/>
    </xf>
    <xf numFmtId="0" fontId="4" fillId="33" borderId="0" xfId="0" applyFont="1" applyFill="1" applyAlignment="1">
      <alignment horizontal="left" vertical="center" wrapText="1"/>
    </xf>
    <xf numFmtId="0" fontId="4" fillId="33" borderId="48" xfId="0" applyFont="1" applyFill="1" applyBorder="1" applyAlignment="1">
      <alignment vertical="center"/>
    </xf>
    <xf numFmtId="0" fontId="0" fillId="33" borderId="0" xfId="0" applyFill="1"/>
    <xf numFmtId="0" fontId="13" fillId="33" borderId="0" xfId="0" applyFont="1" applyFill="1" applyAlignment="1">
      <alignment horizontal="left" vertical="center"/>
    </xf>
    <xf numFmtId="0" fontId="12" fillId="33" borderId="0" xfId="0" applyFont="1" applyFill="1" applyAlignment="1">
      <alignment horizontal="left" vertical="center"/>
    </xf>
    <xf numFmtId="0" fontId="4" fillId="33" borderId="45" xfId="0" applyFont="1" applyFill="1" applyBorder="1" applyAlignment="1">
      <alignment vertical="center" wrapText="1"/>
    </xf>
    <xf numFmtId="0" fontId="4" fillId="33" borderId="29" xfId="0" applyFont="1" applyFill="1" applyBorder="1" applyAlignment="1">
      <alignment horizontal="left" vertical="center"/>
    </xf>
    <xf numFmtId="0" fontId="4" fillId="33" borderId="5" xfId="0" applyFont="1" applyFill="1" applyBorder="1" applyAlignment="1">
      <alignment horizontal="center" vertical="center"/>
    </xf>
    <xf numFmtId="0" fontId="4" fillId="33" borderId="35" xfId="0" applyFont="1" applyFill="1" applyBorder="1" applyAlignment="1">
      <alignment vertical="center" shrinkToFit="1"/>
    </xf>
    <xf numFmtId="0" fontId="4" fillId="33" borderId="41" xfId="0" applyFont="1" applyFill="1" applyBorder="1" applyAlignment="1">
      <alignment vertical="center" shrinkToFit="1"/>
    </xf>
    <xf numFmtId="0" fontId="4" fillId="33" borderId="49" xfId="0" applyFont="1" applyFill="1" applyBorder="1" applyAlignment="1">
      <alignment vertical="center" shrinkToFit="1"/>
    </xf>
    <xf numFmtId="0" fontId="10" fillId="33" borderId="0" xfId="0" applyFont="1" applyFill="1" applyAlignment="1">
      <alignment horizontal="left" vertical="center"/>
    </xf>
    <xf numFmtId="0" fontId="16" fillId="0" borderId="0" xfId="0" applyFont="1" applyAlignment="1">
      <alignment vertical="center"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27" xfId="0" applyFont="1" applyBorder="1" applyAlignment="1">
      <alignment horizontal="left" vertical="center" wrapText="1"/>
    </xf>
    <xf numFmtId="0" fontId="4" fillId="0" borderId="2" xfId="0" applyFont="1" applyBorder="1" applyAlignment="1">
      <alignment horizontal="center" vertical="center"/>
    </xf>
    <xf numFmtId="0" fontId="4" fillId="0" borderId="0" xfId="0" applyFont="1" applyAlignment="1">
      <alignment horizontal="center" vertical="center" wrapText="1"/>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vertical="center" wrapText="1"/>
    </xf>
    <xf numFmtId="0" fontId="4" fillId="0" borderId="16" xfId="0" applyFont="1" applyBorder="1" applyAlignment="1">
      <alignment horizontal="center" vertical="center" wrapText="1"/>
    </xf>
    <xf numFmtId="0" fontId="7"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1" xfId="0" applyFont="1" applyBorder="1" applyAlignment="1">
      <alignment horizontal="center" vertical="center"/>
    </xf>
    <xf numFmtId="0" fontId="4" fillId="0" borderId="15" xfId="0" applyFont="1" applyBorder="1" applyAlignment="1">
      <alignment vertical="center"/>
    </xf>
    <xf numFmtId="0" fontId="4" fillId="0" borderId="0" xfId="0" applyFont="1" applyAlignment="1">
      <alignment vertical="top" wrapText="1"/>
    </xf>
    <xf numFmtId="0" fontId="4" fillId="0" borderId="27" xfId="0" applyFont="1" applyBorder="1" applyAlignment="1">
      <alignment vertical="center" wrapText="1"/>
    </xf>
    <xf numFmtId="0" fontId="5" fillId="0" borderId="0" xfId="0" applyFont="1" applyAlignment="1">
      <alignment horizontal="center" vertical="center"/>
    </xf>
    <xf numFmtId="0" fontId="5" fillId="0" borderId="17" xfId="0" applyFont="1" applyBorder="1" applyAlignment="1">
      <alignment horizontal="center" vertical="center"/>
    </xf>
    <xf numFmtId="0" fontId="16" fillId="0" borderId="0" xfId="0" applyFont="1" applyAlignment="1">
      <alignment horizontal="left" vertical="center" wrapText="1"/>
    </xf>
    <xf numFmtId="0" fontId="5" fillId="0" borderId="0" xfId="0" applyFont="1" applyAlignment="1">
      <alignment horizontal="left" vertical="center"/>
    </xf>
    <xf numFmtId="0" fontId="16" fillId="0" borderId="0" xfId="0" applyFont="1" applyAlignment="1">
      <alignment horizontal="left" vertical="center"/>
    </xf>
    <xf numFmtId="0" fontId="11" fillId="33" borderId="0" xfId="0" applyFont="1" applyFill="1" applyAlignment="1">
      <alignment horizontal="left" vertical="center"/>
    </xf>
    <xf numFmtId="0" fontId="38" fillId="0" borderId="0" xfId="51" applyFont="1">
      <alignment vertical="center"/>
    </xf>
    <xf numFmtId="0" fontId="38" fillId="0" borderId="0" xfId="51" applyFont="1" applyAlignment="1">
      <alignment horizontal="left" vertical="center"/>
    </xf>
    <xf numFmtId="0" fontId="38" fillId="0" borderId="0" xfId="51" applyFont="1" applyAlignment="1">
      <alignment vertical="center" wrapText="1"/>
    </xf>
    <xf numFmtId="0" fontId="40" fillId="0" borderId="0" xfId="52" applyFont="1">
      <alignment vertical="center"/>
    </xf>
    <xf numFmtId="0" fontId="38" fillId="0" borderId="0" xfId="53" applyFont="1">
      <alignment vertical="center"/>
    </xf>
    <xf numFmtId="0" fontId="38" fillId="0" borderId="70" xfId="53" applyFont="1" applyBorder="1" applyAlignment="1">
      <alignment horizontal="center" vertical="center"/>
    </xf>
    <xf numFmtId="0" fontId="38" fillId="0" borderId="71" xfId="53" applyFont="1" applyBorder="1" applyAlignment="1">
      <alignment horizontal="center" vertical="center"/>
    </xf>
    <xf numFmtId="0" fontId="38" fillId="0" borderId="33" xfId="53" applyFont="1" applyBorder="1" applyAlignment="1">
      <alignment horizontal="center" vertical="center"/>
    </xf>
    <xf numFmtId="0" fontId="38" fillId="0" borderId="17" xfId="53" applyFont="1" applyBorder="1">
      <alignment vertical="center"/>
    </xf>
    <xf numFmtId="0" fontId="38" fillId="0" borderId="76" xfId="53" applyFont="1" applyBorder="1" applyAlignment="1">
      <alignment horizontal="left" vertical="center" wrapText="1"/>
    </xf>
    <xf numFmtId="0" fontId="18" fillId="0" borderId="77" xfId="51" applyFont="1" applyBorder="1" applyAlignment="1">
      <alignment horizontal="center" vertical="center"/>
    </xf>
    <xf numFmtId="0" fontId="18" fillId="0" borderId="76" xfId="51" applyFont="1" applyBorder="1" applyAlignment="1">
      <alignment horizontal="left" vertical="center"/>
    </xf>
    <xf numFmtId="0" fontId="18" fillId="0" borderId="78" xfId="51" applyFont="1" applyBorder="1" applyAlignment="1">
      <alignment horizontal="center" vertical="center"/>
    </xf>
    <xf numFmtId="0" fontId="38" fillId="0" borderId="77" xfId="51" applyFont="1" applyBorder="1" applyAlignment="1">
      <alignment horizontal="center" vertical="center"/>
    </xf>
    <xf numFmtId="0" fontId="38" fillId="0" borderId="71" xfId="51" applyFont="1" applyBorder="1" applyAlignment="1">
      <alignment horizontal="center" vertical="center" wrapText="1"/>
    </xf>
    <xf numFmtId="0" fontId="38" fillId="0" borderId="28" xfId="51" applyFont="1" applyBorder="1" applyAlignment="1">
      <alignment horizontal="center" vertical="center" wrapText="1"/>
    </xf>
    <xf numFmtId="0" fontId="38" fillId="0" borderId="70" xfId="51" applyFont="1" applyBorder="1" applyAlignment="1">
      <alignment horizontal="center" vertical="center" wrapText="1"/>
    </xf>
    <xf numFmtId="0" fontId="38" fillId="0" borderId="81" xfId="51" applyFont="1" applyBorder="1" applyAlignment="1">
      <alignment vertical="center" wrapText="1"/>
    </xf>
    <xf numFmtId="0" fontId="38" fillId="0" borderId="77" xfId="51" applyFont="1" applyBorder="1">
      <alignment vertical="center"/>
    </xf>
    <xf numFmtId="0" fontId="38" fillId="0" borderId="60" xfId="51" applyFont="1" applyBorder="1" applyAlignment="1">
      <alignment horizontal="center" vertical="center" wrapText="1"/>
    </xf>
    <xf numFmtId="0" fontId="38" fillId="0" borderId="78" xfId="51" applyFont="1" applyBorder="1" applyAlignment="1">
      <alignment horizontal="center" vertical="center" wrapText="1"/>
    </xf>
    <xf numFmtId="0" fontId="38" fillId="0" borderId="28" xfId="52" applyFont="1" applyBorder="1" applyAlignment="1">
      <alignment horizontal="center" vertical="center" wrapText="1"/>
    </xf>
    <xf numFmtId="0" fontId="38" fillId="0" borderId="16" xfId="53" applyFont="1" applyBorder="1">
      <alignment vertical="center"/>
    </xf>
    <xf numFmtId="0" fontId="38" fillId="0" borderId="31" xfId="53" applyFont="1" applyBorder="1" applyAlignment="1">
      <alignment horizontal="center" vertical="center"/>
    </xf>
    <xf numFmtId="0" fontId="38" fillId="0" borderId="15" xfId="53" applyFont="1" applyBorder="1" applyAlignment="1">
      <alignment horizontal="center" vertical="center"/>
    </xf>
    <xf numFmtId="0" fontId="46" fillId="0" borderId="0" xfId="54" applyFont="1">
      <alignment vertical="center"/>
    </xf>
    <xf numFmtId="0" fontId="46" fillId="0" borderId="0" xfId="54" applyFont="1" applyAlignment="1">
      <alignment horizontal="left" vertical="center"/>
    </xf>
    <xf numFmtId="0" fontId="46" fillId="0" borderId="0" xfId="54" applyFont="1" applyAlignment="1">
      <alignment vertical="center" textRotation="90"/>
    </xf>
    <xf numFmtId="0" fontId="46" fillId="0" borderId="0" xfId="54" applyFont="1" applyAlignment="1">
      <alignment horizontal="left" vertical="center" wrapText="1"/>
    </xf>
    <xf numFmtId="0" fontId="4" fillId="0" borderId="0" xfId="54" applyFont="1">
      <alignment vertical="center"/>
    </xf>
    <xf numFmtId="0" fontId="4" fillId="0" borderId="0" xfId="54" applyFont="1" applyAlignment="1">
      <alignment horizontal="right" vertical="center"/>
    </xf>
    <xf numFmtId="0" fontId="5" fillId="0" borderId="0" xfId="54" applyFont="1">
      <alignment vertical="center"/>
    </xf>
    <xf numFmtId="177" fontId="8" fillId="0" borderId="96" xfId="54" applyNumberFormat="1" applyFont="1" applyBorder="1" applyAlignment="1">
      <alignment horizontal="center" vertical="center" shrinkToFit="1"/>
    </xf>
    <xf numFmtId="177" fontId="8" fillId="0" borderId="97" xfId="54" applyNumberFormat="1" applyFont="1" applyBorder="1" applyAlignment="1">
      <alignment horizontal="center" vertical="center" shrinkToFit="1"/>
    </xf>
    <xf numFmtId="177" fontId="8" fillId="0" borderId="98" xfId="54" applyNumberFormat="1" applyFont="1" applyBorder="1" applyAlignment="1">
      <alignment horizontal="center" vertical="center" shrinkToFit="1"/>
    </xf>
    <xf numFmtId="177" fontId="8" fillId="0" borderId="99" xfId="54" applyNumberFormat="1" applyFont="1" applyBorder="1" applyAlignment="1">
      <alignment horizontal="center" vertical="center" shrinkToFit="1"/>
    </xf>
    <xf numFmtId="177" fontId="8" fillId="0" borderId="100" xfId="54" applyNumberFormat="1" applyFont="1" applyBorder="1" applyAlignment="1">
      <alignment horizontal="center" vertical="center" shrinkToFit="1"/>
    </xf>
    <xf numFmtId="177" fontId="8" fillId="0" borderId="105" xfId="54" applyNumberFormat="1" applyFont="1" applyBorder="1" applyAlignment="1">
      <alignment horizontal="center" vertical="center" shrinkToFit="1"/>
    </xf>
    <xf numFmtId="177" fontId="8" fillId="0" borderId="90" xfId="54" applyNumberFormat="1" applyFont="1" applyBorder="1" applyAlignment="1">
      <alignment horizontal="center" vertical="center" shrinkToFit="1"/>
    </xf>
    <xf numFmtId="177" fontId="8" fillId="0" borderId="106" xfId="54" applyNumberFormat="1" applyFont="1" applyBorder="1" applyAlignment="1">
      <alignment horizontal="center" vertical="center" shrinkToFit="1"/>
    </xf>
    <xf numFmtId="177" fontId="8" fillId="36" borderId="111" xfId="54" applyNumberFormat="1" applyFont="1" applyFill="1" applyBorder="1" applyAlignment="1" applyProtection="1">
      <alignment horizontal="center" vertical="center" shrinkToFit="1"/>
      <protection locked="0"/>
    </xf>
    <xf numFmtId="177" fontId="8" fillId="36" borderId="105" xfId="54" applyNumberFormat="1" applyFont="1" applyFill="1" applyBorder="1" applyAlignment="1" applyProtection="1">
      <alignment horizontal="center" vertical="center" shrinkToFit="1"/>
      <protection locked="0"/>
    </xf>
    <xf numFmtId="177" fontId="8" fillId="36" borderId="112" xfId="54" applyNumberFormat="1" applyFont="1" applyFill="1" applyBorder="1" applyAlignment="1" applyProtection="1">
      <alignment horizontal="center" vertical="center" shrinkToFit="1"/>
      <protection locked="0"/>
    </xf>
    <xf numFmtId="177" fontId="8" fillId="36" borderId="106" xfId="54" applyNumberFormat="1" applyFont="1" applyFill="1" applyBorder="1" applyAlignment="1" applyProtection="1">
      <alignment horizontal="center" vertical="center" shrinkToFit="1"/>
      <protection locked="0"/>
    </xf>
    <xf numFmtId="177" fontId="8" fillId="36" borderId="90" xfId="54" applyNumberFormat="1" applyFont="1" applyFill="1" applyBorder="1" applyAlignment="1" applyProtection="1">
      <alignment horizontal="center" vertical="center" shrinkToFit="1"/>
      <protection locked="0"/>
    </xf>
    <xf numFmtId="177" fontId="8" fillId="36" borderId="108" xfId="54" applyNumberFormat="1" applyFont="1" applyFill="1" applyBorder="1" applyAlignment="1" applyProtection="1">
      <alignment horizontal="center" vertical="center" shrinkToFit="1"/>
      <protection locked="0"/>
    </xf>
    <xf numFmtId="177" fontId="8" fillId="36" borderId="107" xfId="54" applyNumberFormat="1" applyFont="1" applyFill="1" applyBorder="1" applyAlignment="1" applyProtection="1">
      <alignment horizontal="center" vertical="center" shrinkToFit="1"/>
      <protection locked="0"/>
    </xf>
    <xf numFmtId="177" fontId="8" fillId="36" borderId="118" xfId="54" applyNumberFormat="1" applyFont="1" applyFill="1" applyBorder="1" applyAlignment="1" applyProtection="1">
      <alignment horizontal="center" vertical="center" shrinkToFit="1"/>
      <protection locked="0"/>
    </xf>
    <xf numFmtId="177" fontId="8" fillId="36" borderId="119" xfId="54" applyNumberFormat="1" applyFont="1" applyFill="1" applyBorder="1" applyAlignment="1" applyProtection="1">
      <alignment horizontal="center" vertical="center" shrinkToFit="1"/>
      <protection locked="0"/>
    </xf>
    <xf numFmtId="177" fontId="8" fillId="36" borderId="120" xfId="54" applyNumberFormat="1" applyFont="1" applyFill="1" applyBorder="1" applyAlignment="1" applyProtection="1">
      <alignment horizontal="center" vertical="center" shrinkToFit="1"/>
      <protection locked="0"/>
    </xf>
    <xf numFmtId="177" fontId="8" fillId="36" borderId="121" xfId="54" applyNumberFormat="1" applyFont="1" applyFill="1" applyBorder="1" applyAlignment="1" applyProtection="1">
      <alignment horizontal="center" vertical="center" shrinkToFit="1"/>
      <protection locked="0"/>
    </xf>
    <xf numFmtId="177" fontId="8" fillId="36" borderId="122" xfId="54" applyNumberFormat="1" applyFont="1" applyFill="1" applyBorder="1" applyAlignment="1" applyProtection="1">
      <alignment horizontal="center" vertical="center" shrinkToFit="1"/>
      <protection locked="0"/>
    </xf>
    <xf numFmtId="177" fontId="10" fillId="0" borderId="105" xfId="54" applyNumberFormat="1" applyFont="1" applyBorder="1" applyAlignment="1">
      <alignment horizontal="center" vertical="center" shrinkToFit="1"/>
    </xf>
    <xf numFmtId="177" fontId="10" fillId="0" borderId="108" xfId="54" applyNumberFormat="1" applyFont="1" applyBorder="1" applyAlignment="1">
      <alignment horizontal="center" vertical="center" shrinkToFit="1"/>
    </xf>
    <xf numFmtId="177" fontId="10" fillId="0" borderId="107" xfId="54" applyNumberFormat="1" applyFont="1" applyBorder="1" applyAlignment="1">
      <alignment horizontal="center" vertical="center" shrinkToFit="1"/>
    </xf>
    <xf numFmtId="0" fontId="5" fillId="0" borderId="128" xfId="54" applyFont="1" applyBorder="1" applyAlignment="1">
      <alignment horizontal="center" vertical="center"/>
    </xf>
    <xf numFmtId="0" fontId="5" fillId="0" borderId="94" xfId="54" applyFont="1" applyBorder="1">
      <alignment vertical="center"/>
    </xf>
    <xf numFmtId="0" fontId="4" fillId="0" borderId="94" xfId="54" applyFont="1" applyBorder="1">
      <alignment vertical="center"/>
    </xf>
    <xf numFmtId="0" fontId="4" fillId="0" borderId="129" xfId="54" applyFont="1" applyBorder="1">
      <alignment vertical="center"/>
    </xf>
    <xf numFmtId="0" fontId="10" fillId="37" borderId="130" xfId="54" applyFont="1" applyFill="1" applyBorder="1" applyAlignment="1" applyProtection="1">
      <alignment horizontal="center" vertical="center" wrapText="1"/>
      <protection locked="0"/>
    </xf>
    <xf numFmtId="0" fontId="10" fillId="37" borderId="130" xfId="54" applyFont="1" applyFill="1" applyBorder="1" applyAlignment="1" applyProtection="1">
      <alignment horizontal="center" vertical="center" shrinkToFit="1"/>
      <protection locked="0"/>
    </xf>
    <xf numFmtId="0" fontId="10" fillId="0" borderId="133" xfId="54" applyFont="1" applyBorder="1" applyAlignment="1">
      <alignment horizontal="center" vertical="center"/>
    </xf>
    <xf numFmtId="177" fontId="10" fillId="0" borderId="137" xfId="54" applyNumberFormat="1" applyFont="1" applyBorder="1" applyAlignment="1">
      <alignment horizontal="center" vertical="center" shrinkToFit="1"/>
    </xf>
    <xf numFmtId="177" fontId="10" fillId="0" borderId="138" xfId="54" applyNumberFormat="1" applyFont="1" applyBorder="1" applyAlignment="1">
      <alignment horizontal="center" vertical="center" shrinkToFit="1"/>
    </xf>
    <xf numFmtId="177" fontId="10" fillId="0" borderId="139" xfId="54" applyNumberFormat="1" applyFont="1" applyBorder="1" applyAlignment="1">
      <alignment horizontal="center" vertical="center" shrinkToFit="1"/>
    </xf>
    <xf numFmtId="0" fontId="5" fillId="0" borderId="134" xfId="54" applyFont="1" applyBorder="1">
      <alignment vertical="center"/>
    </xf>
    <xf numFmtId="0" fontId="5" fillId="0" borderId="140" xfId="54" applyFont="1" applyBorder="1">
      <alignment vertical="center"/>
    </xf>
    <xf numFmtId="0" fontId="4" fillId="0" borderId="140" xfId="54" applyFont="1" applyBorder="1">
      <alignment vertical="center"/>
    </xf>
    <xf numFmtId="0" fontId="4" fillId="0" borderId="141" xfId="54" applyFont="1" applyBorder="1">
      <alignment vertical="center"/>
    </xf>
    <xf numFmtId="0" fontId="10" fillId="37" borderId="27" xfId="54" applyFont="1" applyFill="1" applyBorder="1" applyAlignment="1" applyProtection="1">
      <alignment horizontal="center" vertical="center" wrapText="1"/>
      <protection locked="0"/>
    </xf>
    <xf numFmtId="0" fontId="10" fillId="37" borderId="27" xfId="54" applyFont="1" applyFill="1" applyBorder="1" applyAlignment="1" applyProtection="1">
      <alignment horizontal="center" vertical="center" shrinkToFit="1"/>
      <protection locked="0"/>
    </xf>
    <xf numFmtId="177" fontId="10" fillId="37" borderId="147" xfId="54" applyNumberFormat="1" applyFont="1" applyFill="1" applyBorder="1" applyAlignment="1" applyProtection="1">
      <alignment horizontal="center" vertical="center" shrinkToFit="1"/>
      <protection locked="0"/>
    </xf>
    <xf numFmtId="177" fontId="10" fillId="37" borderId="148" xfId="54" applyNumberFormat="1" applyFont="1" applyFill="1" applyBorder="1" applyAlignment="1" applyProtection="1">
      <alignment horizontal="center" vertical="center" shrinkToFit="1"/>
      <protection locked="0"/>
    </xf>
    <xf numFmtId="177" fontId="10" fillId="37" borderId="149" xfId="54" applyNumberFormat="1" applyFont="1" applyFill="1" applyBorder="1" applyAlignment="1" applyProtection="1">
      <alignment horizontal="center" vertical="center" shrinkToFit="1"/>
      <protection locked="0"/>
    </xf>
    <xf numFmtId="0" fontId="5" fillId="0" borderId="150" xfId="54" applyFont="1" applyBorder="1">
      <alignment vertical="center"/>
    </xf>
    <xf numFmtId="0" fontId="5" fillId="0" borderId="87" xfId="54" applyFont="1" applyBorder="1">
      <alignment vertical="center"/>
    </xf>
    <xf numFmtId="0" fontId="4" fillId="0" borderId="87" xfId="54" applyFont="1" applyBorder="1">
      <alignment vertical="center"/>
    </xf>
    <xf numFmtId="0" fontId="4" fillId="0" borderId="86" xfId="54" applyFont="1" applyBorder="1">
      <alignment vertical="center"/>
    </xf>
    <xf numFmtId="0" fontId="10" fillId="37" borderId="1" xfId="54" applyFont="1" applyFill="1" applyBorder="1" applyAlignment="1" applyProtection="1">
      <alignment horizontal="center" vertical="center" wrapText="1"/>
      <protection locked="0"/>
    </xf>
    <xf numFmtId="0" fontId="10" fillId="37" borderId="1" xfId="54" applyFont="1" applyFill="1" applyBorder="1" applyAlignment="1" applyProtection="1">
      <alignment horizontal="center" vertical="center" shrinkToFit="1"/>
      <protection locked="0"/>
    </xf>
    <xf numFmtId="0" fontId="10" fillId="0" borderId="151" xfId="54" applyFont="1" applyBorder="1">
      <alignment vertical="center"/>
    </xf>
    <xf numFmtId="0" fontId="5" fillId="0" borderId="125" xfId="54" applyFont="1" applyBorder="1" applyAlignment="1">
      <alignment horizontal="center" vertical="center"/>
    </xf>
    <xf numFmtId="0" fontId="5" fillId="0" borderId="89" xfId="54" applyFont="1" applyBorder="1">
      <alignment vertical="center"/>
    </xf>
    <xf numFmtId="0" fontId="4" fillId="0" borderId="89" xfId="54" applyFont="1" applyBorder="1">
      <alignment vertical="center"/>
    </xf>
    <xf numFmtId="0" fontId="4" fillId="0" borderId="88" xfId="54" applyFont="1" applyBorder="1">
      <alignment vertical="center"/>
    </xf>
    <xf numFmtId="0" fontId="10" fillId="37" borderId="15" xfId="54" applyFont="1" applyFill="1" applyBorder="1" applyAlignment="1" applyProtection="1">
      <alignment horizontal="center" vertical="center" wrapText="1"/>
      <protection locked="0"/>
    </xf>
    <xf numFmtId="0" fontId="10" fillId="37" borderId="15" xfId="54" applyFont="1" applyFill="1" applyBorder="1" applyAlignment="1" applyProtection="1">
      <alignment horizontal="center" vertical="center" shrinkToFit="1"/>
      <protection locked="0"/>
    </xf>
    <xf numFmtId="0" fontId="10" fillId="0" borderId="154" xfId="54" applyFont="1" applyBorder="1" applyAlignment="1">
      <alignment horizontal="center" vertical="center"/>
    </xf>
    <xf numFmtId="0" fontId="5" fillId="0" borderId="123" xfId="54" applyFont="1" applyBorder="1">
      <alignment vertical="center"/>
    </xf>
    <xf numFmtId="0" fontId="4" fillId="0" borderId="3" xfId="54" applyFont="1" applyBorder="1">
      <alignment vertical="center"/>
    </xf>
    <xf numFmtId="0" fontId="5" fillId="0" borderId="152" xfId="54" applyFont="1" applyBorder="1" applyAlignment="1">
      <alignment horizontal="center" vertical="center"/>
    </xf>
    <xf numFmtId="0" fontId="5" fillId="0" borderId="5" xfId="54" applyFont="1" applyBorder="1">
      <alignment vertical="center"/>
    </xf>
    <xf numFmtId="0" fontId="4" fillId="0" borderId="5" xfId="54" applyFont="1" applyBorder="1">
      <alignment vertical="center"/>
    </xf>
    <xf numFmtId="0" fontId="4" fillId="0" borderId="155" xfId="54" applyFont="1" applyBorder="1">
      <alignment vertical="center"/>
    </xf>
    <xf numFmtId="0" fontId="5" fillId="0" borderId="142" xfId="54" applyFont="1" applyBorder="1">
      <alignment vertical="center"/>
    </xf>
    <xf numFmtId="0" fontId="5" fillId="0" borderId="4" xfId="54" applyFont="1" applyBorder="1">
      <alignment vertical="center"/>
    </xf>
    <xf numFmtId="0" fontId="4" fillId="0" borderId="4" xfId="54" applyFont="1" applyBorder="1">
      <alignment vertical="center"/>
    </xf>
    <xf numFmtId="0" fontId="5" fillId="0" borderId="156" xfId="54" applyFont="1" applyBorder="1" applyAlignment="1">
      <alignment horizontal="center" vertical="center"/>
    </xf>
    <xf numFmtId="0" fontId="5" fillId="0" borderId="157" xfId="54" applyFont="1" applyBorder="1">
      <alignment vertical="center"/>
    </xf>
    <xf numFmtId="0" fontId="4" fillId="0" borderId="157" xfId="54" applyFont="1" applyBorder="1">
      <alignment vertical="center"/>
    </xf>
    <xf numFmtId="0" fontId="5" fillId="0" borderId="123" xfId="54" applyFont="1" applyBorder="1" applyAlignment="1">
      <alignment horizontal="center" vertical="center"/>
    </xf>
    <xf numFmtId="177" fontId="10" fillId="37" borderId="27" xfId="54" applyNumberFormat="1" applyFont="1" applyFill="1" applyBorder="1" applyAlignment="1" applyProtection="1">
      <alignment horizontal="center" vertical="center" shrinkToFit="1"/>
      <protection locked="0"/>
    </xf>
    <xf numFmtId="177" fontId="10" fillId="37" borderId="164" xfId="54" applyNumberFormat="1" applyFont="1" applyFill="1" applyBorder="1" applyAlignment="1" applyProtection="1">
      <alignment horizontal="center" vertical="center" shrinkToFit="1"/>
      <protection locked="0"/>
    </xf>
    <xf numFmtId="177" fontId="10" fillId="37" borderId="165" xfId="54" applyNumberFormat="1" applyFont="1" applyFill="1" applyBorder="1" applyAlignment="1" applyProtection="1">
      <alignment horizontal="center" vertical="center" shrinkToFit="1"/>
      <protection locked="0"/>
    </xf>
    <xf numFmtId="0" fontId="5" fillId="0" borderId="158" xfId="54" applyFont="1" applyBorder="1">
      <alignment vertical="center"/>
    </xf>
    <xf numFmtId="0" fontId="5" fillId="0" borderId="159" xfId="54" applyFont="1" applyBorder="1">
      <alignment vertical="center"/>
    </xf>
    <xf numFmtId="0" fontId="4" fillId="0" borderId="159" xfId="54" applyFont="1" applyBorder="1">
      <alignment vertical="center"/>
    </xf>
    <xf numFmtId="0" fontId="4" fillId="0" borderId="166" xfId="54" applyFont="1" applyBorder="1">
      <alignment vertical="center"/>
    </xf>
    <xf numFmtId="0" fontId="10" fillId="37" borderId="167" xfId="54" applyFont="1" applyFill="1" applyBorder="1" applyAlignment="1" applyProtection="1">
      <alignment horizontal="center" vertical="center" wrapText="1"/>
      <protection locked="0"/>
    </xf>
    <xf numFmtId="0" fontId="10" fillId="37" borderId="167" xfId="54" applyFont="1" applyFill="1" applyBorder="1" applyAlignment="1" applyProtection="1">
      <alignment horizontal="center" vertical="center" shrinkToFit="1"/>
      <protection locked="0"/>
    </xf>
    <xf numFmtId="0" fontId="10" fillId="0" borderId="169" xfId="54" applyFont="1" applyBorder="1">
      <alignment vertical="center"/>
    </xf>
    <xf numFmtId="0" fontId="8" fillId="0" borderId="170" xfId="54" applyFont="1" applyBorder="1" applyAlignment="1">
      <alignment horizontal="center" vertical="center" wrapText="1"/>
    </xf>
    <xf numFmtId="0" fontId="8" fillId="0" borderId="171" xfId="54" applyFont="1" applyBorder="1" applyAlignment="1">
      <alignment horizontal="center" vertical="center" wrapText="1"/>
    </xf>
    <xf numFmtId="0" fontId="8" fillId="0" borderId="172" xfId="54" applyFont="1" applyBorder="1" applyAlignment="1">
      <alignment horizontal="center" vertical="center" wrapText="1"/>
    </xf>
    <xf numFmtId="0" fontId="8" fillId="0" borderId="173" xfId="54" applyFont="1" applyBorder="1" applyAlignment="1">
      <alignment horizontal="center" vertical="center" wrapText="1"/>
    </xf>
    <xf numFmtId="0" fontId="10" fillId="0" borderId="130" xfId="54" applyFont="1" applyBorder="1" applyAlignment="1">
      <alignment horizontal="center" vertical="center" wrapText="1"/>
    </xf>
    <xf numFmtId="0" fontId="46" fillId="0" borderId="130" xfId="54" applyFont="1" applyBorder="1" applyAlignment="1">
      <alignment horizontal="center" vertical="center" wrapText="1"/>
    </xf>
    <xf numFmtId="0" fontId="8" fillId="0" borderId="106" xfId="54" applyFont="1" applyBorder="1" applyAlignment="1">
      <alignment horizontal="center" vertical="center"/>
    </xf>
    <xf numFmtId="0" fontId="8" fillId="0" borderId="2" xfId="54" applyFont="1" applyBorder="1" applyAlignment="1">
      <alignment horizontal="center" vertical="center"/>
    </xf>
    <xf numFmtId="0" fontId="8" fillId="0" borderId="112" xfId="54" applyFont="1" applyBorder="1" applyAlignment="1">
      <alignment horizontal="center" vertical="center"/>
    </xf>
    <xf numFmtId="0" fontId="8" fillId="0" borderId="8" xfId="54" applyFont="1" applyBorder="1" applyAlignment="1">
      <alignment horizontal="center" vertical="center"/>
    </xf>
    <xf numFmtId="0" fontId="10" fillId="0" borderId="27" xfId="54" applyFont="1" applyBorder="1" applyAlignment="1">
      <alignment horizontal="center" vertical="center" wrapText="1"/>
    </xf>
    <xf numFmtId="0" fontId="46" fillId="0" borderId="27" xfId="54" applyFont="1" applyBorder="1" applyAlignment="1">
      <alignment horizontal="center" vertical="center" wrapText="1"/>
    </xf>
    <xf numFmtId="0" fontId="10" fillId="0" borderId="180" xfId="54" applyFont="1" applyBorder="1">
      <alignment vertical="center"/>
    </xf>
    <xf numFmtId="0" fontId="10" fillId="0" borderId="181" xfId="54" applyFont="1" applyBorder="1">
      <alignment vertical="center"/>
    </xf>
    <xf numFmtId="0" fontId="10" fillId="39" borderId="181" xfId="54" applyFont="1" applyFill="1" applyBorder="1">
      <alignment vertical="center"/>
    </xf>
    <xf numFmtId="0" fontId="10" fillId="33" borderId="181" xfId="54" applyFont="1" applyFill="1" applyBorder="1">
      <alignment vertical="center"/>
    </xf>
    <xf numFmtId="0" fontId="10" fillId="0" borderId="181" xfId="54" quotePrefix="1" applyFont="1" applyBorder="1">
      <alignment vertical="center"/>
    </xf>
    <xf numFmtId="0" fontId="10" fillId="0" borderId="182" xfId="54" applyFont="1" applyBorder="1">
      <alignment vertical="center"/>
    </xf>
    <xf numFmtId="0" fontId="10" fillId="0" borderId="167" xfId="54" applyFont="1" applyBorder="1" applyAlignment="1">
      <alignment horizontal="center" vertical="center" wrapText="1"/>
    </xf>
    <xf numFmtId="0" fontId="46" fillId="0" borderId="167" xfId="54" applyFont="1" applyBorder="1" applyAlignment="1">
      <alignment horizontal="center" vertical="center" wrapText="1"/>
    </xf>
    <xf numFmtId="0" fontId="46" fillId="0" borderId="0" xfId="54" applyFont="1" applyAlignment="1">
      <alignment horizontal="right" vertical="center"/>
    </xf>
    <xf numFmtId="0" fontId="50" fillId="0" borderId="0" xfId="54" applyFont="1">
      <alignment vertical="center"/>
    </xf>
    <xf numFmtId="0" fontId="50" fillId="0" borderId="0" xfId="54" applyFont="1" applyAlignment="1">
      <alignment horizontal="right" vertical="center"/>
    </xf>
    <xf numFmtId="0" fontId="10" fillId="33" borderId="0" xfId="54" applyFont="1" applyFill="1" applyAlignment="1">
      <alignment horizontal="center" vertical="center"/>
    </xf>
    <xf numFmtId="0" fontId="10" fillId="0" borderId="0" xfId="54" applyFont="1">
      <alignment vertical="center"/>
    </xf>
    <xf numFmtId="0" fontId="10" fillId="0" borderId="0" xfId="54" applyFont="1" applyAlignment="1">
      <alignment horizontal="left" vertical="center"/>
    </xf>
    <xf numFmtId="20" fontId="10" fillId="33" borderId="0" xfId="54" applyNumberFormat="1" applyFont="1" applyFill="1">
      <alignment vertical="center"/>
    </xf>
    <xf numFmtId="20" fontId="10" fillId="0" borderId="0" xfId="54" applyNumberFormat="1" applyFont="1">
      <alignment vertical="center"/>
    </xf>
    <xf numFmtId="0" fontId="50" fillId="0" borderId="0" xfId="54" applyFont="1" applyAlignment="1">
      <alignment horizontal="center" vertical="center"/>
    </xf>
    <xf numFmtId="0" fontId="10" fillId="0" borderId="0" xfId="54" applyFont="1" applyAlignment="1">
      <alignment horizontal="center" vertical="center"/>
    </xf>
    <xf numFmtId="178" fontId="10" fillId="0" borderId="0" xfId="54" applyNumberFormat="1" applyFont="1">
      <alignment vertical="center"/>
    </xf>
    <xf numFmtId="0" fontId="10" fillId="0" borderId="0" xfId="54" applyFont="1" applyAlignment="1">
      <alignment horizontal="right" vertical="center"/>
    </xf>
    <xf numFmtId="0" fontId="10" fillId="33" borderId="0" xfId="54" applyFont="1" applyFill="1">
      <alignment vertical="center"/>
    </xf>
    <xf numFmtId="0" fontId="10" fillId="33" borderId="0" xfId="54" applyFont="1" applyFill="1" applyAlignment="1">
      <alignment horizontal="left" vertical="center"/>
    </xf>
    <xf numFmtId="0" fontId="8" fillId="0" borderId="0" xfId="54" applyFont="1">
      <alignment vertical="center"/>
    </xf>
    <xf numFmtId="0" fontId="8" fillId="0" borderId="0" xfId="54" applyFont="1" applyAlignment="1">
      <alignment horizontal="left" vertical="center"/>
    </xf>
    <xf numFmtId="0" fontId="10" fillId="33" borderId="0" xfId="54" applyFont="1" applyFill="1" applyProtection="1">
      <alignment vertical="center"/>
      <protection locked="0"/>
    </xf>
    <xf numFmtId="0" fontId="50" fillId="0" borderId="0" xfId="54" applyFont="1" applyAlignment="1">
      <alignment horizontal="left" vertical="center"/>
    </xf>
    <xf numFmtId="0" fontId="10" fillId="33" borderId="0" xfId="54" quotePrefix="1" applyFont="1" applyFill="1">
      <alignment vertical="center"/>
    </xf>
    <xf numFmtId="0" fontId="50" fillId="33" borderId="0" xfId="54" applyFont="1" applyFill="1">
      <alignment vertical="center"/>
    </xf>
    <xf numFmtId="0" fontId="50" fillId="33" borderId="0" xfId="54" applyFont="1" applyFill="1" applyAlignment="1">
      <alignment horizontal="center" vertical="center"/>
    </xf>
    <xf numFmtId="0" fontId="4" fillId="0" borderId="16" xfId="54" applyFont="1" applyBorder="1">
      <alignment vertical="center"/>
    </xf>
    <xf numFmtId="0" fontId="51" fillId="33" borderId="0" xfId="54" applyFont="1" applyFill="1">
      <alignment vertical="center"/>
    </xf>
    <xf numFmtId="0" fontId="51" fillId="33" borderId="0" xfId="54" applyFont="1" applyFill="1" applyAlignment="1">
      <alignment horizontal="center" vertical="center"/>
    </xf>
    <xf numFmtId="0" fontId="51" fillId="33" borderId="0" xfId="54" applyFont="1" applyFill="1" applyAlignment="1">
      <alignment horizontal="left" vertical="center"/>
    </xf>
    <xf numFmtId="0" fontId="51" fillId="36" borderId="2" xfId="54" applyFont="1" applyFill="1" applyBorder="1" applyAlignment="1" applyProtection="1">
      <alignment horizontal="left" vertical="center"/>
      <protection locked="0"/>
    </xf>
    <xf numFmtId="0" fontId="51" fillId="33" borderId="2" xfId="54" applyFont="1" applyFill="1" applyBorder="1" applyAlignment="1">
      <alignment horizontal="center" vertical="center"/>
    </xf>
    <xf numFmtId="20" fontId="51" fillId="36" borderId="2" xfId="54" applyNumberFormat="1" applyFont="1" applyFill="1" applyBorder="1" applyAlignment="1" applyProtection="1">
      <alignment horizontal="center" vertical="center"/>
      <protection locked="0"/>
    </xf>
    <xf numFmtId="0" fontId="51" fillId="33" borderId="0" xfId="54" applyFont="1" applyFill="1" applyAlignment="1">
      <alignment horizontal="right" vertical="center"/>
    </xf>
    <xf numFmtId="179" fontId="51" fillId="33" borderId="2" xfId="54" applyNumberFormat="1" applyFont="1" applyFill="1" applyBorder="1" applyAlignment="1">
      <alignment horizontal="center" vertical="center"/>
    </xf>
    <xf numFmtId="20" fontId="51" fillId="33" borderId="2" xfId="54" applyNumberFormat="1" applyFont="1" applyFill="1" applyBorder="1" applyAlignment="1">
      <alignment horizontal="center" vertical="center"/>
    </xf>
    <xf numFmtId="0" fontId="51" fillId="33" borderId="0" xfId="54" applyFont="1" applyFill="1" applyProtection="1">
      <alignment vertical="center"/>
      <protection locked="0"/>
    </xf>
    <xf numFmtId="0" fontId="51" fillId="33" borderId="0" xfId="54" applyFont="1" applyFill="1" applyAlignment="1" applyProtection="1">
      <alignment horizontal="right" vertical="center"/>
      <protection locked="0"/>
    </xf>
    <xf numFmtId="0" fontId="51" fillId="33" borderId="0" xfId="54" applyFont="1" applyFill="1" applyAlignment="1" applyProtection="1">
      <alignment horizontal="center" vertical="center"/>
      <protection locked="0"/>
    </xf>
    <xf numFmtId="0" fontId="51" fillId="36" borderId="0" xfId="54" applyFont="1" applyFill="1" applyAlignment="1" applyProtection="1">
      <alignment horizontal="center" vertical="center"/>
      <protection locked="0"/>
    </xf>
    <xf numFmtId="0" fontId="52" fillId="36" borderId="31" xfId="54" applyFont="1" applyFill="1" applyBorder="1" applyAlignment="1" applyProtection="1">
      <alignment horizontal="center" vertical="center"/>
      <protection locked="0"/>
    </xf>
    <xf numFmtId="0" fontId="52" fillId="36" borderId="29" xfId="54" applyFont="1" applyFill="1" applyBorder="1" applyAlignment="1" applyProtection="1">
      <alignment horizontal="center" vertical="center"/>
      <protection locked="0"/>
    </xf>
    <xf numFmtId="0" fontId="52" fillId="36" borderId="25" xfId="54" applyFont="1" applyFill="1" applyBorder="1" applyAlignment="1" applyProtection="1">
      <alignment horizontal="center" vertical="center"/>
      <protection locked="0"/>
    </xf>
    <xf numFmtId="0" fontId="51" fillId="36" borderId="2" xfId="54" applyFont="1" applyFill="1" applyBorder="1" applyAlignment="1" applyProtection="1">
      <alignment horizontal="center" vertical="center"/>
      <protection locked="0"/>
    </xf>
    <xf numFmtId="20" fontId="51" fillId="33" borderId="2" xfId="54" applyNumberFormat="1" applyFont="1" applyFill="1" applyBorder="1" applyAlignment="1" applyProtection="1">
      <alignment horizontal="center" vertical="center"/>
      <protection locked="0"/>
    </xf>
    <xf numFmtId="0" fontId="51" fillId="33" borderId="2" xfId="54" applyFont="1" applyFill="1" applyBorder="1" applyAlignment="1" applyProtection="1">
      <alignment horizontal="center" vertical="center"/>
      <protection locked="0"/>
    </xf>
    <xf numFmtId="0" fontId="53" fillId="33" borderId="31" xfId="54" applyFont="1" applyFill="1" applyBorder="1" applyAlignment="1">
      <alignment horizontal="center" vertical="center"/>
    </xf>
    <xf numFmtId="0" fontId="53" fillId="33" borderId="25" xfId="54" applyFont="1" applyFill="1" applyBorder="1" applyAlignment="1">
      <alignment horizontal="center" vertical="center" shrinkToFit="1"/>
    </xf>
    <xf numFmtId="0" fontId="54" fillId="33" borderId="0" xfId="54" applyFont="1" applyFill="1" applyAlignment="1">
      <alignment horizontal="left" vertical="center"/>
    </xf>
    <xf numFmtId="0" fontId="54" fillId="33" borderId="0" xfId="54" applyFont="1" applyFill="1">
      <alignment vertical="center"/>
    </xf>
    <xf numFmtId="0" fontId="55" fillId="33" borderId="0" xfId="54" applyFont="1" applyFill="1" applyAlignment="1">
      <alignment horizontal="left" vertical="center"/>
    </xf>
    <xf numFmtId="0" fontId="1" fillId="33" borderId="0" xfId="54" applyFill="1">
      <alignment vertical="center"/>
    </xf>
    <xf numFmtId="0" fontId="46" fillId="33" borderId="0" xfId="54" applyFont="1" applyFill="1">
      <alignment vertical="center"/>
    </xf>
    <xf numFmtId="0" fontId="46" fillId="33" borderId="0" xfId="54" applyFont="1" applyFill="1" applyAlignment="1">
      <alignment vertical="center" wrapText="1"/>
    </xf>
    <xf numFmtId="0" fontId="8" fillId="33" borderId="0" xfId="54" applyFont="1" applyFill="1" applyAlignment="1">
      <alignment horizontal="justify" vertical="center" wrapText="1"/>
    </xf>
    <xf numFmtId="0" fontId="8" fillId="33" borderId="0" xfId="54" applyFont="1" applyFill="1" applyAlignment="1">
      <alignment vertical="center" wrapText="1"/>
    </xf>
    <xf numFmtId="0" fontId="8" fillId="33" borderId="0" xfId="54" applyFont="1" applyFill="1" applyAlignment="1"/>
    <xf numFmtId="0" fontId="8" fillId="33" borderId="0" xfId="54" applyFont="1" applyFill="1">
      <alignment vertical="center"/>
    </xf>
    <xf numFmtId="0" fontId="46" fillId="39" borderId="0" xfId="54" applyFont="1" applyFill="1" applyAlignment="1">
      <alignment vertical="center" wrapText="1"/>
    </xf>
    <xf numFmtId="0" fontId="46" fillId="33" borderId="0" xfId="54" applyFont="1" applyFill="1" applyAlignment="1">
      <alignment horizontal="left" vertical="center"/>
    </xf>
    <xf numFmtId="0" fontId="56" fillId="33" borderId="0" xfId="54" applyFont="1" applyFill="1" applyAlignment="1">
      <alignment vertical="center" shrinkToFit="1"/>
    </xf>
    <xf numFmtId="0" fontId="56" fillId="33" borderId="0" xfId="54" applyFont="1" applyFill="1">
      <alignment vertical="center"/>
    </xf>
    <xf numFmtId="0" fontId="12" fillId="33" borderId="0" xfId="54" applyFont="1" applyFill="1">
      <alignment vertical="center"/>
    </xf>
    <xf numFmtId="0" fontId="56" fillId="33" borderId="0" xfId="54" applyFont="1" applyFill="1" applyAlignment="1">
      <alignment horizontal="left" vertical="center"/>
    </xf>
    <xf numFmtId="0" fontId="46" fillId="33" borderId="2" xfId="54" applyFont="1" applyFill="1" applyBorder="1" applyAlignment="1">
      <alignment horizontal="left" vertical="center"/>
    </xf>
    <xf numFmtId="0" fontId="46" fillId="33" borderId="2" xfId="54" applyFont="1" applyFill="1" applyBorder="1" applyAlignment="1">
      <alignment horizontal="center" vertical="center"/>
    </xf>
    <xf numFmtId="0" fontId="46" fillId="33" borderId="0" xfId="54" applyFont="1" applyFill="1" applyAlignment="1">
      <alignment horizontal="center" vertical="center"/>
    </xf>
    <xf numFmtId="0" fontId="58" fillId="33" borderId="0" xfId="54" applyFont="1" applyFill="1" applyAlignment="1">
      <alignment horizontal="left" vertical="center"/>
    </xf>
    <xf numFmtId="0" fontId="59" fillId="33" borderId="0" xfId="54" applyFont="1" applyFill="1" applyAlignment="1">
      <alignment horizontal="left" vertical="center"/>
    </xf>
    <xf numFmtId="0" fontId="46" fillId="37" borderId="2" xfId="54" applyFont="1" applyFill="1" applyBorder="1" applyAlignment="1">
      <alignment horizontal="left" vertical="center"/>
    </xf>
    <xf numFmtId="0" fontId="46" fillId="36" borderId="2" xfId="54" applyFont="1" applyFill="1" applyBorder="1" applyAlignment="1">
      <alignment horizontal="left" vertical="center"/>
    </xf>
    <xf numFmtId="0" fontId="60" fillId="33" borderId="0" xfId="54" applyFont="1" applyFill="1">
      <alignment vertical="center"/>
    </xf>
    <xf numFmtId="0" fontId="60" fillId="33" borderId="171" xfId="54" applyFont="1" applyFill="1" applyBorder="1">
      <alignment vertical="center"/>
    </xf>
    <xf numFmtId="0" fontId="60" fillId="33" borderId="170" xfId="54" applyFont="1" applyFill="1" applyBorder="1">
      <alignment vertical="center"/>
    </xf>
    <xf numFmtId="0" fontId="60" fillId="33" borderId="173" xfId="54" applyFont="1" applyFill="1" applyBorder="1">
      <alignment vertical="center"/>
    </xf>
    <xf numFmtId="0" fontId="51" fillId="33" borderId="106" xfId="54" applyFont="1" applyFill="1" applyBorder="1" applyAlignment="1">
      <alignment vertical="center" shrinkToFit="1"/>
    </xf>
    <xf numFmtId="0" fontId="51" fillId="33" borderId="2" xfId="54" applyFont="1" applyFill="1" applyBorder="1" applyAlignment="1">
      <alignment vertical="center" shrinkToFit="1"/>
    </xf>
    <xf numFmtId="0" fontId="51" fillId="33" borderId="8" xfId="54" applyFont="1" applyFill="1" applyBorder="1" applyAlignment="1">
      <alignment vertical="center" shrinkToFit="1"/>
    </xf>
    <xf numFmtId="0" fontId="51" fillId="33" borderId="185" xfId="54" applyFont="1" applyFill="1" applyBorder="1" applyAlignment="1">
      <alignment vertical="center" shrinkToFit="1"/>
    </xf>
    <xf numFmtId="0" fontId="51" fillId="33" borderId="186" xfId="54" applyFont="1" applyFill="1" applyBorder="1" applyAlignment="1">
      <alignment vertical="center" shrinkToFit="1"/>
    </xf>
    <xf numFmtId="0" fontId="52" fillId="33" borderId="187" xfId="54" applyFont="1" applyFill="1" applyBorder="1" applyAlignment="1">
      <alignment horizontal="center" vertical="center"/>
    </xf>
    <xf numFmtId="0" fontId="52" fillId="33" borderId="188" xfId="54" applyFont="1" applyFill="1" applyBorder="1" applyAlignment="1">
      <alignment horizontal="center" vertical="center"/>
    </xf>
    <xf numFmtId="0" fontId="52" fillId="33" borderId="189" xfId="54" applyFont="1" applyFill="1" applyBorder="1" applyAlignment="1">
      <alignment horizontal="center" vertical="center"/>
    </xf>
    <xf numFmtId="0" fontId="60" fillId="33" borderId="190" xfId="54" applyFont="1" applyFill="1" applyBorder="1" applyAlignment="1">
      <alignment horizontal="center" vertical="center"/>
    </xf>
    <xf numFmtId="0" fontId="10" fillId="33" borderId="2" xfId="54" applyFont="1" applyFill="1" applyBorder="1" applyAlignment="1">
      <alignment vertical="center" shrinkToFit="1"/>
    </xf>
    <xf numFmtId="0" fontId="10" fillId="33" borderId="2" xfId="54" applyFont="1" applyFill="1" applyBorder="1">
      <alignment vertical="center"/>
    </xf>
    <xf numFmtId="0" fontId="10" fillId="33" borderId="2" xfId="54" applyFont="1" applyFill="1" applyBorder="1" applyAlignment="1">
      <alignment horizontal="center" vertical="center"/>
    </xf>
    <xf numFmtId="0" fontId="8" fillId="40" borderId="0" xfId="45" applyFont="1" applyFill="1" applyAlignment="1">
      <alignment horizontal="left" vertical="top"/>
    </xf>
    <xf numFmtId="0" fontId="8" fillId="40" borderId="0" xfId="45" applyFont="1" applyFill="1" applyAlignment="1">
      <alignment horizontal="left" vertical="center"/>
    </xf>
    <xf numFmtId="0" fontId="8" fillId="40" borderId="8" xfId="45" applyFont="1" applyFill="1" applyBorder="1" applyAlignment="1">
      <alignment horizontal="left" vertical="center"/>
    </xf>
    <xf numFmtId="0" fontId="8" fillId="40" borderId="7" xfId="45" applyFont="1" applyFill="1" applyBorder="1" applyAlignment="1">
      <alignment horizontal="left" vertical="center"/>
    </xf>
    <xf numFmtId="0" fontId="8" fillId="40" borderId="6" xfId="45" applyFont="1" applyFill="1" applyBorder="1" applyAlignment="1">
      <alignment horizontal="left" vertical="center"/>
    </xf>
    <xf numFmtId="0" fontId="8" fillId="40" borderId="4" xfId="45" applyFont="1" applyFill="1" applyBorder="1" applyAlignment="1">
      <alignment horizontal="left" vertical="center"/>
    </xf>
    <xf numFmtId="0" fontId="8" fillId="40" borderId="191" xfId="45" applyFont="1" applyFill="1" applyBorder="1" applyAlignment="1">
      <alignment horizontal="left" vertical="center"/>
    </xf>
    <xf numFmtId="0" fontId="8" fillId="40" borderId="192" xfId="45" applyFont="1" applyFill="1" applyBorder="1" applyAlignment="1">
      <alignment horizontal="right" vertical="center"/>
    </xf>
    <xf numFmtId="0" fontId="8" fillId="40" borderId="1" xfId="45" applyFont="1" applyFill="1" applyBorder="1" applyAlignment="1">
      <alignment horizontal="left" vertical="center"/>
    </xf>
    <xf numFmtId="0" fontId="8" fillId="40" borderId="3" xfId="45" applyFont="1" applyFill="1" applyBorder="1" applyAlignment="1">
      <alignment horizontal="left" vertical="center"/>
    </xf>
    <xf numFmtId="0" fontId="8" fillId="40" borderId="5" xfId="45" applyFont="1" applyFill="1" applyBorder="1" applyAlignment="1">
      <alignment horizontal="left" vertical="center"/>
    </xf>
    <xf numFmtId="0" fontId="8" fillId="40" borderId="4" xfId="45" applyFont="1" applyFill="1" applyBorder="1" applyAlignment="1">
      <alignment horizontal="right" vertical="center"/>
    </xf>
    <xf numFmtId="0" fontId="8" fillId="40" borderId="0" xfId="45" applyFont="1" applyFill="1" applyAlignment="1">
      <alignment horizontal="center" vertical="top" wrapText="1"/>
    </xf>
    <xf numFmtId="0" fontId="8" fillId="40" borderId="0" xfId="45" applyFont="1" applyFill="1" applyAlignment="1">
      <alignment horizontal="center" vertical="top"/>
    </xf>
    <xf numFmtId="0" fontId="8" fillId="40" borderId="0" xfId="45" applyFont="1" applyFill="1" applyAlignment="1">
      <alignment vertical="top" wrapText="1"/>
    </xf>
    <xf numFmtId="0" fontId="8" fillId="40" borderId="0" xfId="45" applyFont="1" applyFill="1" applyAlignment="1">
      <alignment vertical="top"/>
    </xf>
    <xf numFmtId="0" fontId="9" fillId="0" borderId="0" xfId="56">
      <alignment vertical="center"/>
    </xf>
    <xf numFmtId="0" fontId="9" fillId="0" borderId="0" xfId="56" applyAlignment="1">
      <alignment vertical="center" wrapText="1"/>
    </xf>
    <xf numFmtId="0" fontId="9" fillId="0" borderId="0" xfId="56" applyAlignment="1">
      <alignment horizontal="right" vertical="center"/>
    </xf>
    <xf numFmtId="0" fontId="9" fillId="0" borderId="0" xfId="56" applyAlignment="1">
      <alignment horizontal="center" vertical="center"/>
    </xf>
    <xf numFmtId="0" fontId="18" fillId="0" borderId="2" xfId="56" applyFont="1" applyBorder="1" applyAlignment="1">
      <alignment horizontal="center" vertical="center"/>
    </xf>
    <xf numFmtId="0" fontId="18" fillId="0" borderId="6" xfId="56" applyFont="1" applyBorder="1" applyAlignment="1">
      <alignment horizontal="center" vertical="center"/>
    </xf>
    <xf numFmtId="0" fontId="18" fillId="0" borderId="0" xfId="56" applyFont="1" applyAlignment="1">
      <alignment horizontal="right" vertical="center"/>
    </xf>
    <xf numFmtId="0" fontId="61" fillId="0" borderId="0" xfId="56" applyFont="1">
      <alignment vertical="center"/>
    </xf>
    <xf numFmtId="0" fontId="40" fillId="0" borderId="0" xfId="56" applyFont="1">
      <alignment vertical="center"/>
    </xf>
    <xf numFmtId="0" fontId="40" fillId="0" borderId="0" xfId="56" applyFont="1" applyAlignment="1">
      <alignment horizontal="right" vertical="center"/>
    </xf>
    <xf numFmtId="0" fontId="43" fillId="0" borderId="0" xfId="56" applyFont="1">
      <alignment vertical="center"/>
    </xf>
    <xf numFmtId="0" fontId="40" fillId="0" borderId="0" xfId="52" applyFont="1" applyAlignment="1">
      <alignment horizontal="right" vertical="center"/>
    </xf>
    <xf numFmtId="0" fontId="9" fillId="0" borderId="192" xfId="52" applyFont="1" applyBorder="1" applyAlignment="1">
      <alignment horizontal="center" vertical="center"/>
    </xf>
    <xf numFmtId="0" fontId="9" fillId="0" borderId="202" xfId="56" applyBorder="1">
      <alignment vertical="center"/>
    </xf>
    <xf numFmtId="0" fontId="9" fillId="0" borderId="203" xfId="56" applyBorder="1">
      <alignment vertical="center"/>
    </xf>
    <xf numFmtId="0" fontId="9" fillId="0" borderId="203" xfId="56" applyBorder="1" applyAlignment="1">
      <alignment horizontal="right" vertical="center"/>
    </xf>
    <xf numFmtId="0" fontId="9" fillId="0" borderId="205" xfId="56" applyBorder="1">
      <alignment vertical="center"/>
    </xf>
    <xf numFmtId="0" fontId="18" fillId="0" borderId="25" xfId="56" applyFont="1" applyBorder="1" applyAlignment="1">
      <alignment vertical="center" shrinkToFit="1"/>
    </xf>
    <xf numFmtId="0" fontId="9" fillId="0" borderId="0" xfId="56" applyAlignment="1">
      <alignment horizontal="left" vertical="center"/>
    </xf>
    <xf numFmtId="0" fontId="9" fillId="0" borderId="210" xfId="56" applyBorder="1">
      <alignment vertical="center"/>
    </xf>
    <xf numFmtId="0" fontId="9" fillId="0" borderId="214" xfId="56" applyBorder="1">
      <alignment vertical="center"/>
    </xf>
    <xf numFmtId="0" fontId="9" fillId="0" borderId="0" xfId="52" applyFont="1">
      <alignment vertical="center"/>
    </xf>
    <xf numFmtId="0" fontId="9" fillId="0" borderId="202" xfId="52" applyFont="1" applyBorder="1">
      <alignment vertical="center"/>
    </xf>
    <xf numFmtId="0" fontId="9" fillId="0" borderId="203" xfId="52" applyFont="1" applyBorder="1">
      <alignment vertical="center"/>
    </xf>
    <xf numFmtId="0" fontId="9" fillId="0" borderId="203" xfId="52" applyFont="1" applyBorder="1" applyAlignment="1">
      <alignment horizontal="right" vertical="center"/>
    </xf>
    <xf numFmtId="0" fontId="9" fillId="0" borderId="205" xfId="52" applyFont="1" applyBorder="1">
      <alignment vertical="center"/>
    </xf>
    <xf numFmtId="0" fontId="9" fillId="0" borderId="25" xfId="52" applyFont="1" applyBorder="1" applyAlignment="1">
      <alignment vertical="center" shrinkToFit="1"/>
    </xf>
    <xf numFmtId="0" fontId="9" fillId="0" borderId="94" xfId="52" applyFont="1" applyBorder="1">
      <alignment vertical="center"/>
    </xf>
    <xf numFmtId="0" fontId="9" fillId="0" borderId="129" xfId="52" applyFont="1" applyBorder="1">
      <alignment vertical="center"/>
    </xf>
    <xf numFmtId="0" fontId="9" fillId="0" borderId="94" xfId="52" applyFont="1" applyBorder="1" applyAlignment="1">
      <alignment horizontal="center" vertical="center"/>
    </xf>
    <xf numFmtId="0" fontId="9" fillId="0" borderId="212" xfId="52" applyFont="1" applyBorder="1">
      <alignment vertical="center"/>
    </xf>
    <xf numFmtId="0" fontId="9" fillId="0" borderId="213" xfId="52" applyFont="1" applyBorder="1">
      <alignment vertical="center"/>
    </xf>
    <xf numFmtId="0" fontId="9" fillId="0" borderId="212" xfId="52" applyFont="1" applyBorder="1" applyAlignment="1">
      <alignment horizontal="left" vertical="center"/>
    </xf>
    <xf numFmtId="0" fontId="9" fillId="0" borderId="211" xfId="52" applyFont="1" applyBorder="1">
      <alignment vertical="center"/>
    </xf>
    <xf numFmtId="0" fontId="39" fillId="0" borderId="0" xfId="52">
      <alignment vertical="center"/>
    </xf>
    <xf numFmtId="0" fontId="39" fillId="0" borderId="0" xfId="52" applyAlignment="1">
      <alignment horizontal="center" vertical="center"/>
    </xf>
    <xf numFmtId="0" fontId="39" fillId="0" borderId="29" xfId="52" applyBorder="1">
      <alignment vertical="center"/>
    </xf>
    <xf numFmtId="0" fontId="40" fillId="0" borderId="0" xfId="58" applyFont="1">
      <alignment vertical="center"/>
    </xf>
    <xf numFmtId="0" fontId="9" fillId="0" borderId="7" xfId="52" applyFont="1" applyBorder="1" applyAlignment="1">
      <alignment horizontal="center" vertical="center"/>
    </xf>
    <xf numFmtId="0" fontId="9" fillId="0" borderId="210" xfId="52" applyFont="1" applyBorder="1">
      <alignment vertical="center"/>
    </xf>
    <xf numFmtId="0" fontId="9" fillId="0" borderId="214" xfId="52" applyFont="1" applyBorder="1">
      <alignment vertical="center"/>
    </xf>
    <xf numFmtId="0" fontId="62" fillId="0" borderId="0" xfId="56" applyFont="1">
      <alignment vertical="center"/>
    </xf>
    <xf numFmtId="0" fontId="9" fillId="0" borderId="174" xfId="56" applyBorder="1" applyAlignment="1">
      <alignment horizontal="center" vertical="center"/>
    </xf>
    <xf numFmtId="0" fontId="9" fillId="0" borderId="6" xfId="56" applyBorder="1">
      <alignment vertical="center"/>
    </xf>
    <xf numFmtId="0" fontId="9" fillId="0" borderId="2" xfId="56" applyBorder="1">
      <alignment vertical="center"/>
    </xf>
    <xf numFmtId="0" fontId="18" fillId="0" borderId="183" xfId="56" applyFont="1" applyBorder="1" applyAlignment="1">
      <alignment horizontal="center" vertical="center" wrapText="1" shrinkToFit="1"/>
    </xf>
    <xf numFmtId="0" fontId="18" fillId="0" borderId="25" xfId="52" applyFont="1" applyBorder="1" applyAlignment="1">
      <alignment vertical="center" shrinkToFit="1"/>
    </xf>
    <xf numFmtId="0" fontId="18" fillId="0" borderId="0" xfId="52" applyFont="1">
      <alignment vertical="center"/>
    </xf>
    <xf numFmtId="0" fontId="18" fillId="0" borderId="239" xfId="52" applyFont="1" applyBorder="1" applyAlignment="1">
      <alignment vertical="center" shrinkToFit="1"/>
    </xf>
    <xf numFmtId="0" fontId="43" fillId="0" borderId="0" xfId="56" applyFont="1" applyAlignment="1">
      <alignment horizontal="right" vertical="center"/>
    </xf>
    <xf numFmtId="0" fontId="18" fillId="0" borderId="7" xfId="52" applyFont="1" applyBorder="1" applyAlignment="1">
      <alignment horizontal="center" vertical="center"/>
    </xf>
    <xf numFmtId="0" fontId="18" fillId="0" borderId="192" xfId="52" applyFont="1" applyBorder="1" applyAlignment="1">
      <alignment horizontal="center" vertical="center"/>
    </xf>
    <xf numFmtId="0" fontId="0" fillId="0" borderId="0" xfId="59" applyFont="1">
      <alignment vertical="center"/>
    </xf>
    <xf numFmtId="0" fontId="40" fillId="0" borderId="0" xfId="59" applyFont="1">
      <alignment vertical="center"/>
    </xf>
    <xf numFmtId="0" fontId="40" fillId="0" borderId="0" xfId="59" applyFont="1" applyAlignment="1">
      <alignment horizontal="right" vertical="center"/>
    </xf>
    <xf numFmtId="0" fontId="0" fillId="0" borderId="0" xfId="59" applyFont="1" applyAlignment="1">
      <alignment horizontal="center" vertical="center"/>
    </xf>
    <xf numFmtId="0" fontId="18" fillId="0" borderId="0" xfId="59" applyFont="1">
      <alignment vertical="center"/>
    </xf>
    <xf numFmtId="0" fontId="63" fillId="0" borderId="0" xfId="59" applyFont="1">
      <alignment vertical="center"/>
    </xf>
    <xf numFmtId="0" fontId="63" fillId="0" borderId="0" xfId="52" applyFont="1" applyAlignment="1"/>
    <xf numFmtId="0" fontId="63" fillId="0" borderId="0" xfId="59" applyFont="1" applyAlignment="1">
      <alignment wrapText="1"/>
    </xf>
    <xf numFmtId="0" fontId="63" fillId="0" borderId="0" xfId="52" applyFont="1">
      <alignment vertical="center"/>
    </xf>
    <xf numFmtId="0" fontId="43" fillId="0" borderId="0" xfId="59" applyFont="1" applyAlignment="1">
      <alignment horizontal="right" vertical="center"/>
    </xf>
    <xf numFmtId="0" fontId="63" fillId="0" borderId="202" xfId="59" applyFont="1" applyBorder="1">
      <alignment vertical="center"/>
    </xf>
    <xf numFmtId="0" fontId="63" fillId="0" borderId="195" xfId="59" applyFont="1" applyBorder="1">
      <alignment vertical="center"/>
    </xf>
    <xf numFmtId="0" fontId="63" fillId="0" borderId="203" xfId="59" applyFont="1" applyBorder="1">
      <alignment vertical="center"/>
    </xf>
    <xf numFmtId="0" fontId="63" fillId="0" borderId="203" xfId="59" applyFont="1" applyBorder="1" applyAlignment="1">
      <alignment horizontal="right" vertical="center"/>
    </xf>
    <xf numFmtId="0" fontId="63" fillId="0" borderId="204" xfId="59" applyFont="1" applyBorder="1">
      <alignment vertical="center"/>
    </xf>
    <xf numFmtId="0" fontId="63" fillId="0" borderId="205" xfId="59" applyFont="1" applyBorder="1">
      <alignment vertical="center"/>
    </xf>
    <xf numFmtId="0" fontId="38" fillId="0" borderId="0" xfId="56" applyFont="1">
      <alignment vertical="center"/>
    </xf>
    <xf numFmtId="0" fontId="38" fillId="0" borderId="0" xfId="56" applyFont="1" applyAlignment="1">
      <alignment vertical="center" wrapText="1"/>
    </xf>
    <xf numFmtId="0" fontId="18" fillId="0" borderId="230" xfId="59" applyFont="1" applyBorder="1" applyAlignment="1">
      <alignment horizontal="center" vertical="center"/>
    </xf>
    <xf numFmtId="0" fontId="18" fillId="0" borderId="25" xfId="59" applyFont="1" applyBorder="1" applyAlignment="1">
      <alignment vertical="center" shrinkToFit="1"/>
    </xf>
    <xf numFmtId="0" fontId="0" fillId="0" borderId="210" xfId="59" applyFont="1" applyBorder="1">
      <alignment vertical="center"/>
    </xf>
    <xf numFmtId="0" fontId="0" fillId="0" borderId="214" xfId="59" applyFont="1" applyBorder="1">
      <alignment vertical="center"/>
    </xf>
    <xf numFmtId="0" fontId="64" fillId="0" borderId="0" xfId="59" applyFont="1">
      <alignment vertical="center"/>
    </xf>
    <xf numFmtId="0" fontId="64" fillId="0" borderId="0" xfId="59" applyFont="1" applyAlignment="1">
      <alignment horizontal="center" vertical="center"/>
    </xf>
    <xf numFmtId="0" fontId="9" fillId="0" borderId="0" xfId="59">
      <alignment vertical="center"/>
    </xf>
    <xf numFmtId="0" fontId="18" fillId="0" borderId="0" xfId="59" applyFont="1" applyAlignment="1">
      <alignment horizontal="right" vertical="center"/>
    </xf>
    <xf numFmtId="0" fontId="61" fillId="0" borderId="0" xfId="59" applyFont="1">
      <alignment vertical="center"/>
    </xf>
    <xf numFmtId="0" fontId="61" fillId="0" borderId="0" xfId="59" applyFont="1" applyAlignment="1">
      <alignment horizontal="right" vertical="center"/>
    </xf>
    <xf numFmtId="0" fontId="64" fillId="0" borderId="0" xfId="59" applyFont="1" applyAlignment="1">
      <alignment wrapText="1"/>
    </xf>
    <xf numFmtId="0" fontId="64" fillId="0" borderId="0" xfId="52" applyFont="1" applyAlignment="1"/>
    <xf numFmtId="0" fontId="64" fillId="0" borderId="192" xfId="59" applyFont="1" applyBorder="1">
      <alignment vertical="center"/>
    </xf>
    <xf numFmtId="0" fontId="39" fillId="0" borderId="0" xfId="53" applyFont="1">
      <alignment vertical="center"/>
    </xf>
    <xf numFmtId="0" fontId="64" fillId="0" borderId="195" xfId="59" applyFont="1" applyBorder="1">
      <alignment vertical="center"/>
    </xf>
    <xf numFmtId="0" fontId="64" fillId="0" borderId="204" xfId="59" applyFont="1" applyBorder="1">
      <alignment vertical="center"/>
    </xf>
    <xf numFmtId="0" fontId="9" fillId="0" borderId="230" xfId="59" applyBorder="1" applyAlignment="1">
      <alignment horizontal="center" vertical="center"/>
    </xf>
    <xf numFmtId="0" fontId="9" fillId="0" borderId="25" xfId="53" applyBorder="1" applyAlignment="1">
      <alignment vertical="center" shrinkToFit="1"/>
    </xf>
    <xf numFmtId="0" fontId="64" fillId="0" borderId="0" xfId="59" applyFont="1" applyAlignment="1">
      <alignment horizontal="left" vertical="center"/>
    </xf>
    <xf numFmtId="0" fontId="39" fillId="0" borderId="174" xfId="52" applyBorder="1" applyAlignment="1">
      <alignment horizontal="center" vertical="center"/>
    </xf>
    <xf numFmtId="0" fontId="39" fillId="0" borderId="6" xfId="53" applyFont="1" applyBorder="1">
      <alignment vertical="center"/>
    </xf>
    <xf numFmtId="0" fontId="39" fillId="0" borderId="2" xfId="53" applyFont="1" applyBorder="1">
      <alignment vertical="center"/>
    </xf>
    <xf numFmtId="0" fontId="18" fillId="0" borderId="2" xfId="53" applyFont="1" applyBorder="1" applyAlignment="1">
      <alignment horizontal="center" vertical="center"/>
    </xf>
    <xf numFmtId="0" fontId="18" fillId="0" borderId="183" xfId="52" applyFont="1" applyBorder="1" applyAlignment="1">
      <alignment horizontal="center" vertical="center" wrapText="1" shrinkToFit="1"/>
    </xf>
    <xf numFmtId="0" fontId="18" fillId="0" borderId="6" xfId="53" applyFont="1" applyBorder="1" applyAlignment="1">
      <alignment horizontal="center" vertical="center"/>
    </xf>
    <xf numFmtId="0" fontId="4" fillId="0" borderId="0" xfId="56" applyFont="1">
      <alignment vertical="center"/>
    </xf>
    <xf numFmtId="0" fontId="65" fillId="0" borderId="2" xfId="0" applyFont="1" applyBorder="1" applyAlignment="1">
      <alignment wrapText="1"/>
    </xf>
    <xf numFmtId="0" fontId="65" fillId="0" borderId="31" xfId="0" applyFont="1" applyBorder="1"/>
    <xf numFmtId="0" fontId="9" fillId="0" borderId="0" xfId="52" applyFont="1" applyAlignment="1">
      <alignment horizontal="center" vertical="center"/>
    </xf>
    <xf numFmtId="0" fontId="64" fillId="0" borderId="0" xfId="53" applyFont="1" applyAlignment="1">
      <alignment horizontal="center" vertical="center"/>
    </xf>
    <xf numFmtId="0" fontId="18" fillId="0" borderId="0" xfId="52" applyFont="1" applyAlignment="1">
      <alignment horizontal="center" vertical="center"/>
    </xf>
    <xf numFmtId="0" fontId="18" fillId="0" borderId="243" xfId="52" applyFont="1" applyBorder="1" applyAlignment="1">
      <alignment vertical="center" shrinkToFit="1"/>
    </xf>
    <xf numFmtId="0" fontId="9" fillId="0" borderId="0" xfId="52" applyFont="1" applyAlignment="1">
      <alignment horizontal="right" vertical="center"/>
    </xf>
    <xf numFmtId="0" fontId="9" fillId="0" borderId="243" xfId="52" applyFont="1" applyBorder="1" applyAlignment="1">
      <alignment vertical="center" shrinkToFit="1"/>
    </xf>
    <xf numFmtId="0" fontId="38" fillId="0" borderId="30" xfId="53" applyFont="1" applyBorder="1" applyAlignment="1">
      <alignment horizontal="center" vertical="center"/>
    </xf>
    <xf numFmtId="0" fontId="38" fillId="0" borderId="0" xfId="52" applyFont="1">
      <alignment vertical="center"/>
    </xf>
    <xf numFmtId="0" fontId="41" fillId="0" borderId="70" xfId="53" applyFont="1" applyBorder="1" applyAlignment="1">
      <alignment vertical="center" wrapText="1"/>
    </xf>
    <xf numFmtId="0" fontId="41" fillId="0" borderId="29" xfId="51" applyFont="1" applyBorder="1" applyAlignment="1">
      <alignment horizontal="left" vertical="center" wrapText="1"/>
    </xf>
    <xf numFmtId="0" fontId="41" fillId="0" borderId="70" xfId="51" applyFont="1" applyBorder="1" applyAlignment="1">
      <alignment horizontal="left" vertical="center" wrapText="1"/>
    </xf>
    <xf numFmtId="0" fontId="41" fillId="0" borderId="70" xfId="52" applyFont="1" applyBorder="1" applyAlignment="1">
      <alignment vertical="center" wrapText="1"/>
    </xf>
    <xf numFmtId="0" fontId="66" fillId="0" borderId="70" xfId="52" applyFont="1" applyBorder="1" applyAlignment="1">
      <alignment vertical="center" wrapText="1"/>
    </xf>
    <xf numFmtId="0" fontId="66" fillId="0" borderId="70" xfId="53" applyFont="1" applyBorder="1" applyAlignment="1">
      <alignment vertical="center" wrapText="1"/>
    </xf>
    <xf numFmtId="0" fontId="66" fillId="0" borderId="70" xfId="51" applyFont="1" applyBorder="1" applyAlignment="1">
      <alignment vertical="center" wrapText="1"/>
    </xf>
    <xf numFmtId="0" fontId="66" fillId="0" borderId="31" xfId="53" applyFont="1" applyBorder="1" applyAlignment="1">
      <alignment vertical="center" wrapText="1"/>
    </xf>
    <xf numFmtId="0" fontId="38" fillId="0" borderId="85" xfId="53" applyFont="1" applyBorder="1" applyAlignment="1">
      <alignment horizontal="left" vertical="center" wrapText="1"/>
    </xf>
    <xf numFmtId="0" fontId="38" fillId="0" borderId="33" xfId="51" applyFont="1" applyBorder="1" applyAlignment="1">
      <alignment horizontal="left" vertical="center" wrapText="1"/>
    </xf>
    <xf numFmtId="0" fontId="38" fillId="0" borderId="71" xfId="51" applyFont="1" applyBorder="1" applyAlignment="1">
      <alignment vertical="center" wrapText="1"/>
    </xf>
    <xf numFmtId="0" fontId="4" fillId="0" borderId="16" xfId="0" applyFont="1" applyBorder="1" applyAlignment="1">
      <alignment horizontal="center"/>
    </xf>
    <xf numFmtId="0" fontId="38" fillId="0" borderId="0" xfId="0" applyFont="1" applyAlignment="1">
      <alignment horizontal="right" vertical="center"/>
    </xf>
    <xf numFmtId="0" fontId="38" fillId="0" borderId="248" xfId="51" applyFont="1" applyBorder="1" applyAlignment="1">
      <alignment horizontal="center" vertical="center" wrapText="1"/>
    </xf>
    <xf numFmtId="0" fontId="38" fillId="0" borderId="249" xfId="51" applyFont="1" applyBorder="1" applyAlignment="1">
      <alignment horizontal="center" vertical="center" wrapText="1"/>
    </xf>
    <xf numFmtId="0" fontId="38" fillId="0" borderId="248" xfId="52" applyFont="1" applyBorder="1" applyAlignment="1">
      <alignment horizontal="center" vertical="center" wrapText="1"/>
    </xf>
    <xf numFmtId="0" fontId="4" fillId="0" borderId="4" xfId="0" applyFont="1" applyBorder="1" applyAlignment="1">
      <alignment vertical="center" wrapText="1"/>
    </xf>
    <xf numFmtId="0" fontId="4" fillId="0" borderId="27" xfId="0" applyFont="1" applyBorder="1"/>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4" fillId="0" borderId="17" xfId="0" applyFont="1" applyBorder="1" applyAlignment="1">
      <alignment horizontal="center" vertical="center" textRotation="255" shrinkToFit="1"/>
    </xf>
    <xf numFmtId="0" fontId="4" fillId="0" borderId="16" xfId="0" applyFont="1" applyBorder="1"/>
    <xf numFmtId="0" fontId="4" fillId="33" borderId="38" xfId="0" applyFont="1" applyFill="1" applyBorder="1" applyAlignment="1">
      <alignment vertical="center"/>
    </xf>
    <xf numFmtId="0" fontId="4" fillId="33" borderId="39" xfId="0" applyFont="1" applyFill="1" applyBorder="1" applyAlignment="1">
      <alignment horizontal="left" vertical="center" wrapText="1"/>
    </xf>
    <xf numFmtId="0" fontId="4" fillId="33" borderId="40" xfId="0" applyFont="1" applyFill="1" applyBorder="1" applyAlignment="1">
      <alignment vertical="top"/>
    </xf>
    <xf numFmtId="0" fontId="4" fillId="33" borderId="38" xfId="0" applyFont="1" applyFill="1" applyBorder="1" applyAlignment="1">
      <alignment horizontal="center" vertical="center"/>
    </xf>
    <xf numFmtId="0" fontId="4" fillId="33" borderId="39" xfId="0" applyFont="1" applyFill="1" applyBorder="1" applyAlignment="1">
      <alignment horizontal="center" vertical="center"/>
    </xf>
    <xf numFmtId="0" fontId="4" fillId="33" borderId="253" xfId="0" applyFont="1" applyFill="1" applyBorder="1" applyAlignment="1">
      <alignment vertical="center"/>
    </xf>
    <xf numFmtId="0" fontId="4" fillId="33" borderId="254" xfId="0" applyFont="1" applyFill="1" applyBorder="1" applyAlignment="1">
      <alignment horizontal="center" vertical="center"/>
    </xf>
    <xf numFmtId="0" fontId="4" fillId="33" borderId="255" xfId="0" applyFont="1" applyFill="1" applyBorder="1" applyAlignment="1">
      <alignment vertical="center" wrapText="1"/>
    </xf>
    <xf numFmtId="0" fontId="4" fillId="33" borderId="256" xfId="0" applyFont="1" applyFill="1" applyBorder="1" applyAlignment="1">
      <alignment horizontal="left" vertical="center" wrapText="1"/>
    </xf>
    <xf numFmtId="0" fontId="4" fillId="33" borderId="254" xfId="0" applyFont="1" applyFill="1" applyBorder="1" applyAlignment="1">
      <alignment vertical="center" wrapText="1"/>
    </xf>
    <xf numFmtId="0" fontId="0" fillId="33" borderId="257" xfId="0" applyFill="1" applyBorder="1" applyAlignment="1">
      <alignment vertical="center"/>
    </xf>
    <xf numFmtId="0" fontId="4" fillId="33" borderId="254" xfId="0" applyFont="1" applyFill="1" applyBorder="1" applyAlignment="1">
      <alignment vertical="center" shrinkToFit="1"/>
    </xf>
    <xf numFmtId="0" fontId="0" fillId="33" borderId="253" xfId="0" applyFill="1" applyBorder="1" applyAlignment="1">
      <alignment horizontal="center" vertical="center"/>
    </xf>
    <xf numFmtId="0" fontId="4" fillId="33" borderId="256" xfId="0" applyFont="1" applyFill="1" applyBorder="1" applyAlignment="1">
      <alignment vertical="center"/>
    </xf>
    <xf numFmtId="0" fontId="0" fillId="33" borderId="256" xfId="0" applyFill="1" applyBorder="1" applyAlignment="1">
      <alignment horizontal="center" vertical="center"/>
    </xf>
    <xf numFmtId="0" fontId="4" fillId="33" borderId="256" xfId="0" applyFont="1" applyFill="1" applyBorder="1" applyAlignment="1">
      <alignment horizontal="left" vertical="center"/>
    </xf>
    <xf numFmtId="0" fontId="4" fillId="33" borderId="254" xfId="0" applyFont="1" applyFill="1" applyBorder="1" applyAlignment="1">
      <alignment vertical="center"/>
    </xf>
    <xf numFmtId="0" fontId="4" fillId="33" borderId="259" xfId="0" applyFont="1" applyFill="1" applyBorder="1" applyAlignment="1">
      <alignment vertical="center"/>
    </xf>
    <xf numFmtId="0" fontId="0" fillId="33" borderId="260" xfId="0" applyFill="1" applyBorder="1" applyAlignment="1">
      <alignment horizontal="center" vertical="center"/>
    </xf>
    <xf numFmtId="0" fontId="4" fillId="33" borderId="261" xfId="0" applyFont="1" applyFill="1" applyBorder="1" applyAlignment="1">
      <alignment vertical="center"/>
    </xf>
    <xf numFmtId="0" fontId="0" fillId="33" borderId="261" xfId="0" applyFill="1" applyBorder="1" applyAlignment="1">
      <alignment vertical="center"/>
    </xf>
    <xf numFmtId="0" fontId="4" fillId="33" borderId="261" xfId="0" applyFont="1" applyFill="1" applyBorder="1" applyAlignment="1">
      <alignment horizontal="left" vertical="center" wrapText="1"/>
    </xf>
    <xf numFmtId="0" fontId="0" fillId="33" borderId="261" xfId="0" applyFill="1" applyBorder="1" applyAlignment="1">
      <alignment horizontal="center" vertical="center"/>
    </xf>
    <xf numFmtId="0" fontId="0" fillId="33" borderId="261" xfId="0" applyFill="1" applyBorder="1" applyAlignment="1">
      <alignment horizontal="left" vertical="center"/>
    </xf>
    <xf numFmtId="0" fontId="4" fillId="33" borderId="262" xfId="0" applyFont="1" applyFill="1" applyBorder="1" applyAlignment="1">
      <alignment vertical="top"/>
    </xf>
    <xf numFmtId="0" fontId="4" fillId="33" borderId="258" xfId="0" applyFont="1" applyFill="1" applyBorder="1" applyAlignment="1">
      <alignment vertical="center"/>
    </xf>
    <xf numFmtId="0" fontId="4" fillId="33" borderId="37" xfId="0" applyFont="1" applyFill="1" applyBorder="1" applyAlignment="1">
      <alignment vertical="top"/>
    </xf>
    <xf numFmtId="0" fontId="4" fillId="33" borderId="34" xfId="0" applyFont="1" applyFill="1" applyBorder="1" applyAlignment="1">
      <alignment horizontal="center" vertical="center"/>
    </xf>
    <xf numFmtId="0" fontId="0" fillId="0" borderId="0" xfId="0" applyAlignment="1">
      <alignment horizontal="right"/>
    </xf>
    <xf numFmtId="0" fontId="4" fillId="0" borderId="3" xfId="0" applyFont="1" applyBorder="1" applyAlignment="1">
      <alignment horizontal="left" vertic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47" xfId="0" applyFont="1" applyBorder="1" applyAlignment="1">
      <alignment horizontal="left" vertical="center"/>
    </xf>
    <xf numFmtId="0" fontId="4" fillId="0" borderId="48" xfId="0" applyFont="1" applyBorder="1" applyAlignment="1">
      <alignment horizontal="left" vertical="center"/>
    </xf>
    <xf numFmtId="0" fontId="4" fillId="0" borderId="32" xfId="0" applyFont="1" applyBorder="1" applyAlignment="1">
      <alignment horizontal="left" vertical="center"/>
    </xf>
    <xf numFmtId="0" fontId="4" fillId="0" borderId="37" xfId="0" applyFont="1" applyBorder="1" applyAlignment="1">
      <alignment horizontal="left" vertical="center"/>
    </xf>
    <xf numFmtId="0" fontId="4" fillId="0" borderId="1" xfId="0" applyFont="1" applyBorder="1" applyAlignment="1">
      <alignment horizontal="center" vertical="center"/>
    </xf>
    <xf numFmtId="0" fontId="4" fillId="0" borderId="29" xfId="0" applyFont="1" applyBorder="1" applyAlignment="1">
      <alignment vertical="center" wrapText="1"/>
    </xf>
    <xf numFmtId="0" fontId="0" fillId="0" borderId="27" xfId="0" applyBorder="1" applyAlignment="1">
      <alignment vertical="center"/>
    </xf>
    <xf numFmtId="0" fontId="4" fillId="0" borderId="35" xfId="0" applyFont="1" applyBorder="1" applyAlignment="1">
      <alignment horizontal="left" vertical="center" shrinkToFit="1"/>
    </xf>
    <xf numFmtId="0" fontId="0" fillId="0" borderId="36" xfId="0" applyBorder="1" applyAlignment="1">
      <alignment horizontal="center" vertical="center"/>
    </xf>
    <xf numFmtId="0" fontId="4" fillId="0" borderId="32" xfId="0" applyFont="1" applyBorder="1" applyAlignment="1">
      <alignment vertical="center"/>
    </xf>
    <xf numFmtId="0" fontId="4" fillId="0" borderId="32" xfId="0" applyFont="1" applyBorder="1" applyAlignment="1">
      <alignment horizontal="left" vertical="center" wrapText="1"/>
    </xf>
    <xf numFmtId="0" fontId="0" fillId="0" borderId="32" xfId="0" applyBorder="1" applyAlignment="1">
      <alignment horizontal="center" vertical="center"/>
    </xf>
    <xf numFmtId="0" fontId="0" fillId="0" borderId="3" xfId="0" applyBorder="1" applyAlignment="1">
      <alignment horizontal="center" vertical="center"/>
    </xf>
    <xf numFmtId="0" fontId="4" fillId="0" borderId="1" xfId="0" applyFont="1" applyBorder="1" applyAlignment="1">
      <alignment vertical="top"/>
    </xf>
    <xf numFmtId="14" fontId="4" fillId="0" borderId="0" xfId="0" applyNumberFormat="1" applyFont="1" applyAlignment="1">
      <alignment horizontal="left" vertical="center"/>
    </xf>
    <xf numFmtId="0" fontId="4" fillId="0" borderId="29" xfId="0" applyFont="1" applyBorder="1" applyAlignment="1">
      <alignment vertical="center"/>
    </xf>
    <xf numFmtId="0" fontId="0" fillId="0" borderId="0" xfId="0" applyAlignment="1">
      <alignment horizontal="center" vertical="center"/>
    </xf>
    <xf numFmtId="0" fontId="4" fillId="0" borderId="27" xfId="0" applyFont="1" applyBorder="1" applyAlignment="1">
      <alignment vertical="top"/>
    </xf>
    <xf numFmtId="0" fontId="4" fillId="0" borderId="36" xfId="0" applyFont="1" applyBorder="1" applyAlignment="1">
      <alignment vertical="center"/>
    </xf>
    <xf numFmtId="0" fontId="0" fillId="0" borderId="32" xfId="0" applyBorder="1" applyAlignment="1">
      <alignment vertical="center"/>
    </xf>
    <xf numFmtId="0" fontId="0" fillId="0" borderId="32" xfId="0" applyBorder="1" applyAlignment="1">
      <alignment horizontal="left" vertical="center"/>
    </xf>
    <xf numFmtId="0" fontId="0" fillId="0" borderId="37" xfId="0" applyBorder="1" applyAlignment="1">
      <alignment horizontal="left" vertical="center"/>
    </xf>
    <xf numFmtId="0" fontId="4" fillId="0" borderId="38" xfId="0" applyFont="1" applyBorder="1" applyAlignment="1">
      <alignment vertical="center"/>
    </xf>
    <xf numFmtId="0" fontId="0" fillId="0" borderId="38" xfId="0" applyBorder="1" applyAlignment="1">
      <alignment horizontal="center" vertical="center"/>
    </xf>
    <xf numFmtId="0" fontId="4" fillId="0" borderId="39" xfId="0" applyFont="1" applyBorder="1" applyAlignment="1">
      <alignment vertical="center"/>
    </xf>
    <xf numFmtId="0" fontId="0" fillId="0" borderId="39" xfId="0" applyBorder="1" applyAlignment="1">
      <alignment vertical="center"/>
    </xf>
    <xf numFmtId="0" fontId="4" fillId="0" borderId="39" xfId="0" applyFont="1" applyBorder="1" applyAlignment="1">
      <alignment horizontal="left" vertical="center" wrapText="1"/>
    </xf>
    <xf numFmtId="0" fontId="0" fillId="0" borderId="39" xfId="0" applyBorder="1" applyAlignment="1">
      <alignment horizontal="center" vertical="center"/>
    </xf>
    <xf numFmtId="0" fontId="0" fillId="0" borderId="39" xfId="0" applyBorder="1" applyAlignment="1">
      <alignment horizontal="left" vertical="center"/>
    </xf>
    <xf numFmtId="0" fontId="0" fillId="0" borderId="40" xfId="0" applyBorder="1" applyAlignment="1">
      <alignment horizontal="left" vertical="center"/>
    </xf>
    <xf numFmtId="0" fontId="4" fillId="0" borderId="17" xfId="0" applyFont="1" applyBorder="1" applyAlignment="1">
      <alignment vertical="top"/>
    </xf>
    <xf numFmtId="0" fontId="4" fillId="0" borderId="41" xfId="0" applyFont="1" applyBorder="1" applyAlignment="1">
      <alignment horizontal="left" vertical="center" wrapText="1"/>
    </xf>
    <xf numFmtId="0" fontId="0" fillId="0" borderId="44" xfId="0" applyBorder="1" applyAlignment="1">
      <alignment horizontal="center" vertical="center"/>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0" fillId="0" borderId="42" xfId="0" applyBorder="1" applyAlignment="1">
      <alignment vertical="center"/>
    </xf>
    <xf numFmtId="0" fontId="0" fillId="0" borderId="43" xfId="0" applyBorder="1" applyAlignment="1">
      <alignment vertical="center"/>
    </xf>
    <xf numFmtId="0" fontId="4" fillId="0" borderId="35" xfId="0" applyFont="1" applyBorder="1" applyAlignment="1">
      <alignment horizontal="left" vertical="center" wrapText="1"/>
    </xf>
    <xf numFmtId="0" fontId="0" fillId="0" borderId="42" xfId="0" applyBorder="1" applyAlignment="1">
      <alignment horizontal="center" vertical="center"/>
    </xf>
    <xf numFmtId="0" fontId="4" fillId="0" borderId="41" xfId="0" applyFont="1" applyBorder="1" applyAlignment="1">
      <alignment horizontal="left" vertical="center" shrinkToFit="1"/>
    </xf>
    <xf numFmtId="0" fontId="0" fillId="0" borderId="17" xfId="0" applyBorder="1" applyAlignment="1">
      <alignment horizontal="center" vertical="center"/>
    </xf>
    <xf numFmtId="0" fontId="4" fillId="0" borderId="42" xfId="0" applyFont="1" applyBorder="1" applyAlignment="1">
      <alignment vertical="center"/>
    </xf>
    <xf numFmtId="0" fontId="0" fillId="0" borderId="40" xfId="0" applyBorder="1" applyAlignment="1">
      <alignment vertical="center"/>
    </xf>
    <xf numFmtId="0" fontId="4" fillId="0" borderId="50" xfId="0" applyFont="1" applyBorder="1" applyAlignment="1">
      <alignment vertical="center"/>
    </xf>
    <xf numFmtId="0" fontId="0" fillId="0" borderId="42" xfId="0" applyBorder="1" applyAlignment="1">
      <alignment horizontal="left" vertical="center"/>
    </xf>
    <xf numFmtId="0" fontId="0" fillId="0" borderId="43" xfId="0" applyBorder="1" applyAlignment="1">
      <alignment horizontal="left" vertical="center"/>
    </xf>
    <xf numFmtId="0" fontId="4" fillId="0" borderId="50" xfId="0" applyFont="1" applyBorder="1" applyAlignment="1">
      <alignment horizontal="left" vertical="center" wrapText="1"/>
    </xf>
    <xf numFmtId="0" fontId="11" fillId="0" borderId="42" xfId="0" applyFont="1" applyBorder="1" applyAlignment="1">
      <alignment vertical="center"/>
    </xf>
    <xf numFmtId="0" fontId="67" fillId="0" borderId="42" xfId="0" applyFont="1" applyBorder="1" applyAlignment="1">
      <alignment vertical="center"/>
    </xf>
    <xf numFmtId="0" fontId="0" fillId="0" borderId="1" xfId="0" applyBorder="1" applyAlignment="1">
      <alignment vertical="center"/>
    </xf>
    <xf numFmtId="0" fontId="4" fillId="0" borderId="49" xfId="0" applyFont="1" applyBorder="1" applyAlignment="1">
      <alignment horizontal="left" vertical="center" shrinkToFit="1"/>
    </xf>
    <xf numFmtId="0" fontId="0" fillId="0" borderId="46" xfId="0" applyBorder="1" applyAlignment="1">
      <alignment horizontal="center" vertical="center"/>
    </xf>
    <xf numFmtId="0" fontId="4" fillId="0" borderId="252" xfId="0" applyFont="1" applyBorder="1" applyAlignment="1">
      <alignment vertical="center"/>
    </xf>
    <xf numFmtId="0" fontId="4" fillId="0" borderId="47" xfId="0" applyFont="1" applyBorder="1" applyAlignment="1">
      <alignment vertical="center"/>
    </xf>
    <xf numFmtId="0" fontId="4" fillId="0" borderId="47" xfId="0" applyFont="1" applyBorder="1" applyAlignment="1">
      <alignment horizontal="left" vertical="center" wrapText="1"/>
    </xf>
    <xf numFmtId="0" fontId="0" fillId="0" borderId="47" xfId="0" applyBorder="1" applyAlignment="1">
      <alignment horizontal="center" vertical="center"/>
    </xf>
    <xf numFmtId="0" fontId="4" fillId="0" borderId="35" xfId="0" applyFont="1" applyBorder="1" applyAlignment="1">
      <alignment vertical="center"/>
    </xf>
    <xf numFmtId="0" fontId="4" fillId="0" borderId="25" xfId="0" applyFont="1" applyBorder="1" applyAlignment="1">
      <alignment vertical="center" wrapText="1"/>
    </xf>
    <xf numFmtId="0" fontId="4" fillId="0" borderId="1" xfId="0" applyFont="1" applyBorder="1" applyAlignment="1">
      <alignment vertical="center" wrapText="1"/>
    </xf>
    <xf numFmtId="0" fontId="4" fillId="0" borderId="49" xfId="0" applyFont="1" applyBorder="1" applyAlignment="1">
      <alignment vertical="center" shrinkToFit="1"/>
    </xf>
    <xf numFmtId="0" fontId="4" fillId="0" borderId="48" xfId="0" applyFont="1" applyBorder="1" applyAlignment="1">
      <alignment vertical="center"/>
    </xf>
    <xf numFmtId="0" fontId="4" fillId="0" borderId="40" xfId="0" applyFont="1" applyBorder="1" applyAlignment="1">
      <alignment vertical="top"/>
    </xf>
    <xf numFmtId="0" fontId="4" fillId="0" borderId="31" xfId="0" applyFont="1" applyBorder="1" applyAlignment="1">
      <alignment horizontal="left" vertical="center"/>
    </xf>
    <xf numFmtId="0" fontId="0" fillId="0" borderId="15" xfId="0" applyBorder="1" applyAlignment="1">
      <alignment vertical="center"/>
    </xf>
    <xf numFmtId="0" fontId="0" fillId="0" borderId="5" xfId="0" applyBorder="1" applyAlignment="1">
      <alignment horizontal="left" vertical="center"/>
    </xf>
    <xf numFmtId="0" fontId="0" fillId="0" borderId="15" xfId="0" applyBorder="1" applyAlignment="1">
      <alignment horizontal="left" vertical="center"/>
    </xf>
    <xf numFmtId="0" fontId="38" fillId="0" borderId="83" xfId="53" applyFont="1" applyBorder="1" applyAlignment="1">
      <alignment horizontal="left" vertical="center" wrapText="1"/>
    </xf>
    <xf numFmtId="0" fontId="41" fillId="0" borderId="30" xfId="53" applyFont="1" applyBorder="1" applyAlignment="1">
      <alignment vertical="center" wrapText="1"/>
    </xf>
    <xf numFmtId="0" fontId="41" fillId="35" borderId="3" xfId="53" applyFont="1" applyFill="1" applyBorder="1" applyAlignment="1">
      <alignment horizontal="center" vertical="center" wrapText="1"/>
    </xf>
    <xf numFmtId="0" fontId="41" fillId="35" borderId="25" xfId="53" applyFont="1" applyFill="1" applyBorder="1" applyAlignment="1">
      <alignment horizontal="center" vertical="center" wrapText="1"/>
    </xf>
    <xf numFmtId="0" fontId="38" fillId="35" borderId="25" xfId="53" applyFont="1" applyFill="1" applyBorder="1" applyAlignment="1">
      <alignment horizontal="center" vertical="center" wrapText="1"/>
    </xf>
    <xf numFmtId="0" fontId="38" fillId="0" borderId="263" xfId="53" applyFont="1" applyBorder="1" applyAlignment="1">
      <alignment horizontal="center" vertical="center"/>
    </xf>
    <xf numFmtId="0" fontId="38" fillId="0" borderId="264" xfId="53" applyFont="1" applyBorder="1" applyAlignment="1">
      <alignment horizontal="center" vertical="center"/>
    </xf>
    <xf numFmtId="0" fontId="41" fillId="0" borderId="266" xfId="53" applyFont="1" applyBorder="1" applyAlignment="1">
      <alignment vertical="center" wrapText="1"/>
    </xf>
    <xf numFmtId="0" fontId="41" fillId="0" borderId="267" xfId="53" applyFont="1" applyBorder="1" applyAlignment="1">
      <alignment vertical="center" wrapText="1"/>
    </xf>
    <xf numFmtId="0" fontId="38" fillId="0" borderId="131" xfId="53" applyFont="1" applyBorder="1" applyAlignment="1">
      <alignment horizontal="center" vertical="center"/>
    </xf>
    <xf numFmtId="0" fontId="38" fillId="0" borderId="130" xfId="53" applyFont="1" applyBorder="1" applyAlignment="1">
      <alignment horizontal="center" vertical="center"/>
    </xf>
    <xf numFmtId="0" fontId="41" fillId="0" borderId="270" xfId="53" applyFont="1" applyBorder="1" applyAlignment="1">
      <alignment vertical="center" wrapText="1"/>
    </xf>
    <xf numFmtId="0" fontId="38" fillId="0" borderId="82" xfId="51" applyFont="1" applyBorder="1" applyAlignment="1">
      <alignment vertical="center" wrapText="1"/>
    </xf>
    <xf numFmtId="0" fontId="38" fillId="0" borderId="84" xfId="51" applyFont="1" applyBorder="1" applyAlignment="1">
      <alignment vertical="center" wrapText="1"/>
    </xf>
    <xf numFmtId="0" fontId="38" fillId="0" borderId="83" xfId="51" applyFont="1" applyBorder="1" applyAlignment="1">
      <alignment vertical="center" wrapText="1"/>
    </xf>
    <xf numFmtId="0" fontId="38" fillId="0" borderId="72" xfId="51" applyFont="1" applyBorder="1" applyAlignment="1">
      <alignment horizontal="left" vertical="center" wrapText="1"/>
    </xf>
    <xf numFmtId="0" fontId="38" fillId="0" borderId="71" xfId="51" applyFont="1" applyBorder="1" applyAlignment="1">
      <alignment horizontal="left" vertical="center" wrapText="1"/>
    </xf>
    <xf numFmtId="0" fontId="38" fillId="0" borderId="72" xfId="52" applyFont="1" applyBorder="1" applyAlignment="1">
      <alignment horizontal="left" vertical="center" wrapText="1"/>
    </xf>
    <xf numFmtId="0" fontId="38" fillId="0" borderId="71" xfId="52" applyFont="1" applyBorder="1" applyAlignment="1">
      <alignment horizontal="left" vertical="center" wrapText="1"/>
    </xf>
    <xf numFmtId="0" fontId="38" fillId="0" borderId="82" xfId="51" applyFont="1" applyBorder="1" applyAlignment="1">
      <alignment horizontal="left" vertical="center" wrapText="1"/>
    </xf>
    <xf numFmtId="0" fontId="38" fillId="0" borderId="83" xfId="51" applyFont="1" applyBorder="1" applyAlignment="1">
      <alignment horizontal="left" vertical="center" wrapText="1"/>
    </xf>
    <xf numFmtId="0" fontId="38" fillId="0" borderId="60" xfId="52" applyFont="1" applyBorder="1" applyAlignment="1">
      <alignment horizontal="left" vertical="center" wrapText="1"/>
    </xf>
    <xf numFmtId="0" fontId="38" fillId="0" borderId="84" xfId="51" applyFont="1" applyBorder="1" applyAlignment="1">
      <alignment horizontal="left" vertical="center" wrapText="1"/>
    </xf>
    <xf numFmtId="0" fontId="38" fillId="0" borderId="82" xfId="53" applyFont="1" applyBorder="1" applyAlignment="1">
      <alignment vertical="center" wrapText="1"/>
    </xf>
    <xf numFmtId="0" fontId="38" fillId="0" borderId="83" xfId="53" applyFont="1" applyBorder="1" applyAlignment="1">
      <alignment vertical="center" wrapText="1"/>
    </xf>
    <xf numFmtId="0" fontId="38" fillId="0" borderId="60" xfId="53" applyFont="1" applyBorder="1" applyAlignment="1">
      <alignment horizontal="left" vertical="center" wrapText="1"/>
    </xf>
    <xf numFmtId="0" fontId="38" fillId="0" borderId="71" xfId="53" applyFont="1" applyBorder="1" applyAlignment="1">
      <alignment horizontal="left" vertical="center" wrapText="1"/>
    </xf>
    <xf numFmtId="0" fontId="38" fillId="0" borderId="60" xfId="53" applyFont="1" applyBorder="1">
      <alignment vertical="center"/>
    </xf>
    <xf numFmtId="0" fontId="38" fillId="0" borderId="71" xfId="53" applyFont="1" applyBorder="1">
      <alignment vertical="center"/>
    </xf>
    <xf numFmtId="0" fontId="38" fillId="0" borderId="251" xfId="53" applyFont="1" applyBorder="1" applyAlignment="1">
      <alignment horizontal="center" vertical="center" wrapText="1"/>
    </xf>
    <xf numFmtId="0" fontId="38" fillId="0" borderId="250" xfId="53" applyFont="1" applyBorder="1" applyAlignment="1">
      <alignment horizontal="center" vertical="center" wrapText="1"/>
    </xf>
    <xf numFmtId="0" fontId="38" fillId="0" borderId="60" xfId="51" applyFont="1" applyBorder="1" applyAlignment="1">
      <alignment vertical="center" wrapText="1"/>
    </xf>
    <xf numFmtId="0" fontId="38" fillId="0" borderId="71" xfId="51" applyFont="1" applyBorder="1" applyAlignment="1">
      <alignment vertical="center" wrapText="1"/>
    </xf>
    <xf numFmtId="0" fontId="38" fillId="0" borderId="73" xfId="51" applyFont="1" applyBorder="1" applyAlignment="1">
      <alignment horizontal="center" vertical="center" wrapText="1"/>
    </xf>
    <xf numFmtId="0" fontId="38" fillId="0" borderId="75" xfId="51" applyFont="1" applyBorder="1" applyAlignment="1">
      <alignment horizontal="center" vertical="center" wrapText="1"/>
    </xf>
    <xf numFmtId="0" fontId="38" fillId="0" borderId="60" xfId="51" applyFont="1" applyBorder="1" applyAlignment="1">
      <alignment horizontal="left" vertical="center" wrapText="1"/>
    </xf>
    <xf numFmtId="0" fontId="38" fillId="0" borderId="81" xfId="51" applyFont="1" applyBorder="1" applyAlignment="1">
      <alignment horizontal="left" vertical="center" wrapText="1"/>
    </xf>
    <xf numFmtId="0" fontId="38" fillId="0" borderId="33" xfId="51" applyFont="1" applyBorder="1" applyAlignment="1">
      <alignment horizontal="left" vertical="center" wrapText="1"/>
    </xf>
    <xf numFmtId="0" fontId="0" fillId="0" borderId="83" xfId="0" applyBorder="1" applyAlignment="1">
      <alignment vertical="center" wrapText="1"/>
    </xf>
    <xf numFmtId="0" fontId="45" fillId="0" borderId="79" xfId="52" applyFont="1" applyBorder="1" applyAlignment="1">
      <alignment horizontal="center" vertical="center" wrapText="1"/>
    </xf>
    <xf numFmtId="0" fontId="45" fillId="0" borderId="80" xfId="52" applyFont="1" applyBorder="1" applyAlignment="1">
      <alignment horizontal="center" vertical="center" wrapText="1"/>
    </xf>
    <xf numFmtId="0" fontId="38" fillId="0" borderId="79" xfId="52" applyFont="1" applyBorder="1" applyAlignment="1">
      <alignment horizontal="left" vertical="center" wrapText="1"/>
    </xf>
    <xf numFmtId="0" fontId="38" fillId="0" borderId="80" xfId="52" applyFont="1" applyBorder="1" applyAlignment="1">
      <alignment horizontal="left" vertical="center" wrapText="1"/>
    </xf>
    <xf numFmtId="0" fontId="38" fillId="0" borderId="72" xfId="53" applyFont="1" applyBorder="1" applyAlignment="1">
      <alignment horizontal="left" vertical="center" wrapText="1"/>
    </xf>
    <xf numFmtId="0" fontId="0" fillId="0" borderId="71" xfId="0" applyBorder="1" applyAlignment="1">
      <alignment horizontal="left" vertical="center" wrapText="1"/>
    </xf>
    <xf numFmtId="0" fontId="37" fillId="0" borderId="0" xfId="51" applyFont="1" applyAlignment="1">
      <alignment horizontal="center" vertical="center" wrapText="1"/>
    </xf>
    <xf numFmtId="0" fontId="37" fillId="0" borderId="0" xfId="51" applyFont="1" applyAlignment="1">
      <alignment horizontal="center" vertical="center"/>
    </xf>
    <xf numFmtId="0" fontId="38" fillId="35" borderId="3" xfId="53" applyFont="1" applyFill="1" applyBorder="1" applyAlignment="1">
      <alignment horizontal="center" vertical="center"/>
    </xf>
    <xf numFmtId="0" fontId="38" fillId="35" borderId="1" xfId="53" applyFont="1" applyFill="1" applyBorder="1" applyAlignment="1">
      <alignment horizontal="center" vertical="center"/>
    </xf>
    <xf numFmtId="0" fontId="38" fillId="35" borderId="4" xfId="53" applyFont="1" applyFill="1" applyBorder="1" applyAlignment="1">
      <alignment horizontal="center" vertical="center"/>
    </xf>
    <xf numFmtId="0" fontId="38" fillId="0" borderId="160" xfId="53" applyFont="1" applyBorder="1" applyAlignment="1">
      <alignment horizontal="center" vertical="center" wrapText="1"/>
    </xf>
    <xf numFmtId="0" fontId="38" fillId="0" borderId="167" xfId="53" applyFont="1" applyBorder="1" applyAlignment="1">
      <alignment horizontal="center" vertical="center" wrapText="1"/>
    </xf>
    <xf numFmtId="0" fontId="38" fillId="0" borderId="124" xfId="53" applyFont="1" applyBorder="1" applyAlignment="1">
      <alignment horizontal="center" vertical="center" wrapText="1"/>
    </xf>
    <xf numFmtId="0" fontId="38" fillId="0" borderId="27" xfId="53" applyFont="1" applyBorder="1" applyAlignment="1">
      <alignment horizontal="center" vertical="center" wrapText="1"/>
    </xf>
    <xf numFmtId="0" fontId="38" fillId="0" borderId="132" xfId="53" applyFont="1" applyBorder="1" applyAlignment="1">
      <alignment horizontal="center" vertical="center" wrapText="1"/>
    </xf>
    <xf numFmtId="0" fontId="38" fillId="0" borderId="130" xfId="53" applyFont="1" applyBorder="1" applyAlignment="1">
      <alignment horizontal="center" vertical="center" wrapText="1"/>
    </xf>
    <xf numFmtId="0" fontId="38" fillId="0" borderId="265" xfId="53" applyFont="1" applyBorder="1" applyAlignment="1">
      <alignment horizontal="left" vertical="center"/>
    </xf>
    <xf numFmtId="0" fontId="38" fillId="0" borderId="264" xfId="53" applyFont="1" applyBorder="1" applyAlignment="1">
      <alignment horizontal="left" vertical="center"/>
    </xf>
    <xf numFmtId="0" fontId="38" fillId="0" borderId="268" xfId="53" applyFont="1" applyBorder="1" applyAlignment="1">
      <alignment horizontal="left" vertical="center"/>
    </xf>
    <xf numFmtId="0" fontId="38" fillId="0" borderId="269" xfId="53" applyFont="1" applyBorder="1" applyAlignment="1">
      <alignment horizontal="left" vertical="center"/>
    </xf>
    <xf numFmtId="0" fontId="38" fillId="0" borderId="27" xfId="51" applyFont="1" applyBorder="1" applyAlignment="1">
      <alignment horizontal="left" vertical="center" wrapText="1"/>
    </xf>
    <xf numFmtId="0" fontId="38" fillId="0" borderId="74" xfId="51" applyFont="1" applyBorder="1" applyAlignment="1">
      <alignment horizontal="center" vertical="center" wrapText="1"/>
    </xf>
    <xf numFmtId="0" fontId="38" fillId="0" borderId="28" xfId="53" applyFont="1" applyBorder="1" applyAlignment="1">
      <alignment horizontal="left" vertical="center" wrapText="1"/>
    </xf>
    <xf numFmtId="0" fontId="38" fillId="0" borderId="33" xfId="53" applyFont="1" applyBorder="1" applyAlignment="1">
      <alignment horizontal="left" vertical="center" wrapText="1"/>
    </xf>
    <xf numFmtId="0" fontId="38" fillId="0" borderId="79" xfId="51" applyFont="1" applyBorder="1" applyAlignment="1">
      <alignment horizontal="center" vertical="center"/>
    </xf>
    <xf numFmtId="0" fontId="38" fillId="0" borderId="80" xfId="51" applyFont="1" applyBorder="1" applyAlignment="1">
      <alignment horizontal="center" vertical="center"/>
    </xf>
    <xf numFmtId="0" fontId="4" fillId="0" borderId="25" xfId="0" applyFont="1" applyBorder="1" applyAlignment="1">
      <alignment horizontal="center" vertical="center" textRotation="255" wrapText="1"/>
    </xf>
    <xf numFmtId="0" fontId="4" fillId="0" borderId="29" xfId="0" applyFont="1" applyBorder="1" applyAlignment="1">
      <alignment horizontal="center" vertical="center" textRotation="255" wrapText="1"/>
    </xf>
    <xf numFmtId="0" fontId="4" fillId="0" borderId="31"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31"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6" xfId="0" applyFont="1" applyBorder="1" applyAlignment="1">
      <alignment horizontal="left"/>
    </xf>
    <xf numFmtId="0" fontId="4" fillId="0" borderId="7" xfId="0" applyFont="1" applyBorder="1" applyAlignment="1">
      <alignment horizontal="left"/>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6" xfId="0" applyFont="1" applyBorder="1" applyAlignment="1">
      <alignment vertical="center" shrinkToFit="1"/>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10" xfId="0" applyFont="1" applyBorder="1" applyAlignment="1">
      <alignment horizontal="center" wrapText="1"/>
    </xf>
    <xf numFmtId="0" fontId="4" fillId="0" borderId="34" xfId="0" applyFont="1" applyBorder="1" applyAlignment="1">
      <alignment horizontal="center" wrapTex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5" fillId="0" borderId="7" xfId="0" applyFont="1" applyBorder="1" applyAlignment="1">
      <alignment horizontal="left" vertical="center" wrapTex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23" xfId="0" applyFont="1" applyBorder="1" applyAlignment="1">
      <alignment horizontal="left" vertical="top" shrinkToFit="1"/>
    </xf>
    <xf numFmtId="0" fontId="4" fillId="0" borderId="237" xfId="0" applyFont="1" applyBorder="1" applyAlignment="1">
      <alignment horizontal="left" vertical="top" shrinkToFit="1"/>
    </xf>
    <xf numFmtId="0" fontId="0" fillId="0" borderId="237"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4" fillId="0" borderId="7" xfId="0" applyFont="1" applyBorder="1" applyAlignment="1">
      <alignment horizontal="lef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2" xfId="0" applyFont="1" applyBorder="1" applyAlignment="1">
      <alignment horizontal="center" vertical="center" textRotation="255" shrinkToFit="1"/>
    </xf>
    <xf numFmtId="0" fontId="4" fillId="0" borderId="29"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59" xfId="0" applyFont="1" applyBorder="1" applyAlignment="1">
      <alignment horizontal="center" wrapText="1"/>
    </xf>
    <xf numFmtId="0" fontId="4" fillId="0" borderId="27" xfId="0" applyFont="1" applyBorder="1" applyAlignment="1">
      <alignment horizont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8" xfId="0" applyFont="1" applyBorder="1" applyAlignment="1">
      <alignment horizontal="left"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31" xfId="0" applyFont="1" applyBorder="1" applyAlignment="1">
      <alignment horizontal="center" vertical="center" textRotation="255" shrinkToFit="1"/>
    </xf>
    <xf numFmtId="0" fontId="4" fillId="0" borderId="47" xfId="0" applyFont="1" applyBorder="1" applyAlignment="1">
      <alignment horizontal="left" vertical="center"/>
    </xf>
    <xf numFmtId="0" fontId="4" fillId="0" borderId="48"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3" xfId="0" applyFont="1" applyBorder="1" applyAlignment="1">
      <alignment horizontal="center" vertical="center" wrapText="1"/>
    </xf>
    <xf numFmtId="0" fontId="4" fillId="0" borderId="0" xfId="0" applyFont="1" applyAlignment="1">
      <alignment horizontal="justify" vertical="center" wrapText="1"/>
    </xf>
    <xf numFmtId="0" fontId="4" fillId="0" borderId="2" xfId="0" applyFont="1" applyBorder="1" applyAlignment="1">
      <alignment horizontal="center" vertical="center" wrapText="1"/>
    </xf>
    <xf numFmtId="0" fontId="0" fillId="0" borderId="4" xfId="0" applyBorder="1" applyAlignment="1">
      <alignment horizontal="left" vertical="center" wrapText="1"/>
    </xf>
    <xf numFmtId="0" fontId="4" fillId="0" borderId="46" xfId="0" applyFont="1" applyBorder="1" applyAlignment="1">
      <alignment horizontal="left" vertical="center"/>
    </xf>
    <xf numFmtId="0" fontId="4" fillId="0" borderId="32" xfId="0" applyFont="1" applyBorder="1" applyAlignment="1">
      <alignment horizontal="left" vertical="center"/>
    </xf>
    <xf numFmtId="0" fontId="4" fillId="0" borderId="37" xfId="0" applyFont="1" applyBorder="1" applyAlignment="1">
      <alignment horizontal="left" vertical="center"/>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0" xfId="0" applyFont="1" applyAlignment="1">
      <alignment horizontal="center" vertical="center"/>
    </xf>
    <xf numFmtId="0" fontId="4" fillId="0" borderId="0" xfId="0" applyFont="1" applyAlignment="1">
      <alignment horizontal="center" vertical="top"/>
    </xf>
    <xf numFmtId="0" fontId="0" fillId="0" borderId="0" xfId="0" applyAlignment="1">
      <alignment horizontal="right"/>
    </xf>
    <xf numFmtId="0" fontId="4" fillId="0" borderId="42" xfId="0" applyFont="1" applyBorder="1" applyAlignment="1">
      <alignment horizontal="left" vertical="center"/>
    </xf>
    <xf numFmtId="0" fontId="4" fillId="0" borderId="50" xfId="0" applyFont="1" applyBorder="1" applyAlignment="1">
      <alignment horizontal="left" vertical="center" wrapText="1"/>
    </xf>
    <xf numFmtId="0" fontId="4" fillId="0" borderId="35" xfId="0" applyFont="1" applyBorder="1" applyAlignment="1">
      <alignment horizontal="left" vertical="center" wrapText="1"/>
    </xf>
    <xf numFmtId="0" fontId="4" fillId="0" borderId="42" xfId="0" applyFont="1" applyBorder="1" applyAlignment="1">
      <alignment horizontal="center" vertical="center" wrapText="1"/>
    </xf>
    <xf numFmtId="0" fontId="4" fillId="33" borderId="6" xfId="0" applyFont="1" applyFill="1" applyBorder="1" applyAlignment="1">
      <alignment horizontal="center" vertical="center"/>
    </xf>
    <xf numFmtId="0" fontId="4" fillId="33" borderId="7" xfId="0" applyFont="1" applyFill="1" applyBorder="1" applyAlignment="1">
      <alignment horizontal="center" vertical="center"/>
    </xf>
    <xf numFmtId="0" fontId="4" fillId="33" borderId="8" xfId="0" applyFont="1" applyFill="1" applyBorder="1" applyAlignment="1">
      <alignment horizontal="center" vertical="center"/>
    </xf>
    <xf numFmtId="0" fontId="0" fillId="33" borderId="6" xfId="0" applyFill="1" applyBorder="1" applyAlignment="1">
      <alignment horizontal="center" vertical="center"/>
    </xf>
    <xf numFmtId="0" fontId="0" fillId="33" borderId="8" xfId="0" applyFill="1" applyBorder="1" applyAlignment="1">
      <alignment horizontal="center" vertical="center"/>
    </xf>
    <xf numFmtId="0" fontId="4" fillId="33" borderId="3" xfId="0" applyFont="1" applyFill="1" applyBorder="1" applyAlignment="1">
      <alignment horizontal="center" vertical="center"/>
    </xf>
    <xf numFmtId="0" fontId="4" fillId="33" borderId="4" xfId="0" applyFont="1" applyFill="1" applyBorder="1" applyAlignment="1">
      <alignment horizontal="center" vertical="center"/>
    </xf>
    <xf numFmtId="0" fontId="4" fillId="33" borderId="1"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5" xfId="0" applyFont="1" applyFill="1" applyBorder="1" applyAlignment="1">
      <alignment horizontal="center" vertical="center"/>
    </xf>
    <xf numFmtId="0" fontId="4" fillId="33" borderId="15" xfId="0" applyFont="1" applyFill="1" applyBorder="1" applyAlignment="1">
      <alignment horizontal="center" vertical="center"/>
    </xf>
    <xf numFmtId="0" fontId="4" fillId="33" borderId="25" xfId="0" applyFont="1" applyFill="1" applyBorder="1" applyAlignment="1">
      <alignment horizontal="left" vertical="center"/>
    </xf>
    <xf numFmtId="0" fontId="4" fillId="33" borderId="31" xfId="0" applyFont="1" applyFill="1" applyBorder="1" applyAlignment="1">
      <alignment horizontal="left" vertical="center"/>
    </xf>
    <xf numFmtId="0" fontId="4" fillId="33" borderId="51" xfId="0" applyFont="1" applyFill="1" applyBorder="1" applyAlignment="1">
      <alignment horizontal="center" vertical="center"/>
    </xf>
    <xf numFmtId="0" fontId="4" fillId="33" borderId="52" xfId="0" applyFont="1" applyFill="1" applyBorder="1" applyAlignment="1">
      <alignment horizontal="center" vertical="center"/>
    </xf>
    <xf numFmtId="0" fontId="4" fillId="33" borderId="53" xfId="0" applyFont="1" applyFill="1" applyBorder="1" applyAlignment="1">
      <alignment horizontal="center" vertical="center"/>
    </xf>
    <xf numFmtId="0" fontId="4" fillId="33" borderId="54" xfId="0" applyFont="1" applyFill="1" applyBorder="1" applyAlignment="1">
      <alignment horizontal="center" vertical="center"/>
    </xf>
    <xf numFmtId="0" fontId="4" fillId="33" borderId="55" xfId="0" applyFont="1" applyFill="1" applyBorder="1" applyAlignment="1">
      <alignment horizontal="center" vertical="center"/>
    </xf>
    <xf numFmtId="0" fontId="4" fillId="33" borderId="56" xfId="0" applyFont="1" applyFill="1" applyBorder="1" applyAlignment="1">
      <alignment horizontal="center" vertical="center"/>
    </xf>
    <xf numFmtId="0" fontId="4" fillId="33" borderId="50" xfId="0" applyFont="1" applyFill="1" applyBorder="1" applyAlignment="1">
      <alignment vertical="center" wrapText="1"/>
    </xf>
    <xf numFmtId="0" fontId="4" fillId="33" borderId="35" xfId="0" applyFont="1" applyFill="1" applyBorder="1" applyAlignment="1">
      <alignment vertical="center" wrapText="1"/>
    </xf>
    <xf numFmtId="0" fontId="0" fillId="33" borderId="42" xfId="0" applyFill="1" applyBorder="1" applyAlignment="1">
      <alignment horizontal="center" vertical="center" wrapText="1"/>
    </xf>
    <xf numFmtId="0" fontId="0" fillId="33" borderId="32" xfId="0" applyFill="1" applyBorder="1" applyAlignment="1">
      <alignment horizontal="center" vertical="center" wrapText="1"/>
    </xf>
    <xf numFmtId="0" fontId="4" fillId="33" borderId="42" xfId="0" applyFont="1" applyFill="1" applyBorder="1" applyAlignment="1">
      <alignment horizontal="left" vertical="center"/>
    </xf>
    <xf numFmtId="0" fontId="4" fillId="33" borderId="32" xfId="0" applyFont="1" applyFill="1" applyBorder="1" applyAlignment="1">
      <alignment horizontal="left" vertical="center"/>
    </xf>
    <xf numFmtId="0" fontId="10" fillId="33" borderId="0" xfId="0" applyFont="1" applyFill="1" applyAlignment="1">
      <alignment horizontal="center" vertical="center"/>
    </xf>
    <xf numFmtId="0" fontId="4" fillId="0" borderId="50" xfId="0" applyFont="1" applyBorder="1" applyAlignment="1">
      <alignment vertical="center" wrapText="1" shrinkToFit="1"/>
    </xf>
    <xf numFmtId="0" fontId="4" fillId="0" borderId="31" xfId="0" applyFont="1" applyBorder="1" applyAlignment="1">
      <alignment vertical="center" wrapText="1" shrinkToFit="1"/>
    </xf>
    <xf numFmtId="0" fontId="0" fillId="0" borderId="42" xfId="0" applyBorder="1" applyAlignment="1">
      <alignment horizontal="center" vertical="center" wrapText="1"/>
    </xf>
    <xf numFmtId="0" fontId="0" fillId="0" borderId="5" xfId="0" applyBorder="1" applyAlignment="1">
      <alignment horizontal="center" vertical="center" wrapText="1"/>
    </xf>
    <xf numFmtId="0" fontId="4" fillId="33" borderId="10" xfId="0" applyFont="1" applyFill="1" applyBorder="1" applyAlignment="1">
      <alignment horizontal="center" vertical="center"/>
    </xf>
    <xf numFmtId="0" fontId="4" fillId="33" borderId="31" xfId="0" applyFont="1" applyFill="1" applyBorder="1" applyAlignment="1">
      <alignment vertical="center" wrapText="1"/>
    </xf>
    <xf numFmtId="0" fontId="4" fillId="33" borderId="0" xfId="0" applyFont="1" applyFill="1" applyAlignment="1">
      <alignment horizontal="left" vertical="center" wrapText="1"/>
    </xf>
    <xf numFmtId="0" fontId="4" fillId="33" borderId="0" xfId="0" applyFont="1" applyFill="1" applyAlignment="1">
      <alignment vertical="center" wrapText="1"/>
    </xf>
    <xf numFmtId="0" fontId="4" fillId="33" borderId="0" xfId="0" applyFont="1" applyFill="1" applyAlignment="1">
      <alignment horizontal="left" vertical="center"/>
    </xf>
    <xf numFmtId="0" fontId="8" fillId="40" borderId="3" xfId="45" applyFont="1" applyFill="1" applyBorder="1" applyAlignment="1">
      <alignment horizontal="left" vertical="top" wrapText="1"/>
    </xf>
    <xf numFmtId="0" fontId="8" fillId="40" borderId="4" xfId="45" applyFont="1" applyFill="1" applyBorder="1" applyAlignment="1">
      <alignment horizontal="left" vertical="top" wrapText="1"/>
    </xf>
    <xf numFmtId="0" fontId="8" fillId="40" borderId="1" xfId="45" applyFont="1" applyFill="1" applyBorder="1" applyAlignment="1">
      <alignment horizontal="left" vertical="top" wrapText="1"/>
    </xf>
    <xf numFmtId="0" fontId="9" fillId="40" borderId="17" xfId="45" applyFill="1" applyBorder="1" applyAlignment="1">
      <alignment horizontal="left" vertical="top" wrapText="1"/>
    </xf>
    <xf numFmtId="0" fontId="9" fillId="40" borderId="0" xfId="45" applyFill="1" applyAlignment="1">
      <alignment horizontal="left" vertical="top" wrapText="1"/>
    </xf>
    <xf numFmtId="0" fontId="9" fillId="40" borderId="27" xfId="45" applyFill="1" applyBorder="1" applyAlignment="1">
      <alignment horizontal="left" vertical="top" wrapText="1"/>
    </xf>
    <xf numFmtId="0" fontId="9" fillId="40" borderId="16" xfId="45" applyFill="1" applyBorder="1" applyAlignment="1">
      <alignment horizontal="left" vertical="top" wrapText="1"/>
    </xf>
    <xf numFmtId="0" fontId="9" fillId="40" borderId="5" xfId="45" applyFill="1" applyBorder="1" applyAlignment="1">
      <alignment horizontal="left" vertical="top" wrapText="1"/>
    </xf>
    <xf numFmtId="0" fontId="9" fillId="40" borderId="15" xfId="45" applyFill="1" applyBorder="1" applyAlignment="1">
      <alignment horizontal="left" vertical="top" wrapText="1"/>
    </xf>
    <xf numFmtId="0" fontId="8" fillId="40" borderId="17" xfId="45" applyFont="1" applyFill="1" applyBorder="1" applyAlignment="1">
      <alignment horizontal="left" vertical="top" wrapText="1"/>
    </xf>
    <xf numFmtId="0" fontId="8" fillId="40" borderId="0" xfId="45" applyFont="1" applyFill="1" applyAlignment="1">
      <alignment horizontal="left" vertical="top" wrapText="1"/>
    </xf>
    <xf numFmtId="0" fontId="8" fillId="40" borderId="27" xfId="45" applyFont="1" applyFill="1" applyBorder="1" applyAlignment="1">
      <alignment horizontal="left" vertical="top" wrapText="1"/>
    </xf>
    <xf numFmtId="0" fontId="8" fillId="40" borderId="16" xfId="45" applyFont="1" applyFill="1" applyBorder="1" applyAlignment="1">
      <alignment horizontal="left" vertical="top" wrapText="1"/>
    </xf>
    <xf numFmtId="0" fontId="8" fillId="40" borderId="5" xfId="45" applyFont="1" applyFill="1" applyBorder="1" applyAlignment="1">
      <alignment horizontal="left" vertical="top" wrapText="1"/>
    </xf>
    <xf numFmtId="0" fontId="8" fillId="40" borderId="15" xfId="45" applyFont="1" applyFill="1" applyBorder="1" applyAlignment="1">
      <alignment horizontal="left" vertical="top" wrapText="1"/>
    </xf>
    <xf numFmtId="0" fontId="8" fillId="40" borderId="193" xfId="45" applyFont="1" applyFill="1" applyBorder="1" applyAlignment="1">
      <alignment horizontal="left" vertical="top" wrapText="1"/>
    </xf>
    <xf numFmtId="0" fontId="8" fillId="40" borderId="192" xfId="45" applyFont="1" applyFill="1" applyBorder="1" applyAlignment="1">
      <alignment horizontal="left" vertical="top" wrapText="1"/>
    </xf>
    <xf numFmtId="0" fontId="8" fillId="40" borderId="191" xfId="45" applyFont="1" applyFill="1" applyBorder="1" applyAlignment="1">
      <alignment horizontal="left" vertical="top" wrapText="1"/>
    </xf>
    <xf numFmtId="0" fontId="8" fillId="40" borderId="193" xfId="45" applyFont="1" applyFill="1" applyBorder="1" applyAlignment="1">
      <alignment horizontal="left" vertical="center"/>
    </xf>
    <xf numFmtId="0" fontId="8" fillId="40" borderId="192" xfId="45" applyFont="1" applyFill="1" applyBorder="1" applyAlignment="1">
      <alignment horizontal="left" vertical="center"/>
    </xf>
    <xf numFmtId="0" fontId="8" fillId="40" borderId="191" xfId="45" applyFont="1" applyFill="1" applyBorder="1" applyAlignment="1">
      <alignment horizontal="left" vertical="center"/>
    </xf>
    <xf numFmtId="0" fontId="8" fillId="40" borderId="3" xfId="45" applyFont="1" applyFill="1" applyBorder="1" applyAlignment="1">
      <alignment horizontal="left" vertical="center"/>
    </xf>
    <xf numFmtId="0" fontId="8" fillId="40" borderId="4" xfId="45" applyFont="1" applyFill="1" applyBorder="1" applyAlignment="1">
      <alignment horizontal="left" vertical="center"/>
    </xf>
    <xf numFmtId="0" fontId="8" fillId="40" borderId="1" xfId="45" applyFont="1" applyFill="1" applyBorder="1" applyAlignment="1">
      <alignment horizontal="left" vertical="center"/>
    </xf>
    <xf numFmtId="0" fontId="8" fillId="40" borderId="6" xfId="45" applyFont="1" applyFill="1" applyBorder="1" applyAlignment="1">
      <alignment horizontal="center" vertical="center"/>
    </xf>
    <xf numFmtId="0" fontId="8" fillId="40" borderId="7" xfId="45" applyFont="1" applyFill="1" applyBorder="1" applyAlignment="1">
      <alignment horizontal="center" vertical="center"/>
    </xf>
    <xf numFmtId="0" fontId="8" fillId="40" borderId="8" xfId="45" applyFont="1" applyFill="1" applyBorder="1" applyAlignment="1">
      <alignment horizontal="center" vertical="center"/>
    </xf>
    <xf numFmtId="0" fontId="8" fillId="40" borderId="6" xfId="45" applyFont="1" applyFill="1" applyBorder="1" applyAlignment="1">
      <alignment horizontal="left" vertical="center"/>
    </xf>
    <xf numFmtId="0" fontId="0" fillId="0" borderId="7" xfId="0" applyBorder="1" applyAlignment="1">
      <alignment horizontal="left"/>
    </xf>
    <xf numFmtId="0" fontId="0" fillId="0" borderId="8" xfId="0" applyBorder="1" applyAlignment="1">
      <alignment horizontal="left"/>
    </xf>
    <xf numFmtId="0" fontId="4" fillId="0" borderId="2" xfId="0" applyFont="1" applyBorder="1" applyAlignment="1">
      <alignment horizontal="left" vertical="center"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16" fillId="0" borderId="0" xfId="0" applyFont="1" applyAlignment="1">
      <alignment horizontal="center" vertical="top" wrapText="1"/>
    </xf>
    <xf numFmtId="0" fontId="16" fillId="0" borderId="0" xfId="0" applyFont="1" applyAlignment="1">
      <alignment horizontal="center" vertical="top"/>
    </xf>
    <xf numFmtId="0" fontId="16" fillId="0" borderId="0" xfId="0" applyFont="1" applyAlignment="1">
      <alignment vertical="top"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4" fillId="0" borderId="31" xfId="0" applyFont="1" applyBorder="1" applyAlignment="1">
      <alignment horizontal="center"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17" fillId="0" borderId="4" xfId="0" applyFont="1" applyBorder="1" applyAlignment="1">
      <alignment horizontal="left" vertical="center" wrapText="1"/>
    </xf>
    <xf numFmtId="0" fontId="7" fillId="0" borderId="8" xfId="0" applyFont="1" applyBorder="1" applyAlignment="1">
      <alignment vertical="center" wrapText="1"/>
    </xf>
    <xf numFmtId="0" fontId="7"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6" fillId="0" borderId="0" xfId="0" applyFont="1" applyAlignment="1">
      <alignment horizontal="left" vertical="center" shrinkToFit="1"/>
    </xf>
    <xf numFmtId="0" fontId="4" fillId="0" borderId="0" xfId="0" applyFont="1" applyAlignment="1">
      <alignment horizontal="left" vertical="center" shrinkToFit="1"/>
    </xf>
    <xf numFmtId="0" fontId="4" fillId="0" borderId="7" xfId="0" applyFont="1" applyBorder="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5" fillId="0" borderId="2" xfId="0" applyFont="1" applyBorder="1" applyAlignment="1">
      <alignment horizontal="left" vertical="center" shrinkToFit="1"/>
    </xf>
    <xf numFmtId="0" fontId="16" fillId="0" borderId="2" xfId="0" applyFont="1" applyBorder="1" applyAlignment="1">
      <alignment horizontal="left" vertical="center" shrinkToFi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4" xfId="0" applyFont="1" applyBorder="1" applyAlignment="1">
      <alignment horizontal="left" vertical="center" wrapText="1"/>
    </xf>
    <xf numFmtId="0" fontId="16" fillId="0" borderId="0" xfId="0" applyFont="1" applyAlignment="1">
      <alignment horizontal="left"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0" xfId="0" applyFont="1" applyAlignment="1">
      <alignment horizontal="center" vertical="center" wrapText="1"/>
    </xf>
    <xf numFmtId="0" fontId="16" fillId="0" borderId="2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5" xfId="0" applyFont="1" applyBorder="1" applyAlignment="1">
      <alignment horizontal="left" vertical="center" wrapText="1"/>
    </xf>
    <xf numFmtId="0" fontId="16" fillId="0" borderId="15" xfId="0" applyFont="1" applyBorder="1" applyAlignment="1">
      <alignment horizontal="left" vertical="center" wrapText="1"/>
    </xf>
    <xf numFmtId="0" fontId="16" fillId="0" borderId="7" xfId="0" applyFont="1" applyBorder="1" applyAlignment="1">
      <alignment vertical="center" wrapText="1"/>
    </xf>
    <xf numFmtId="0" fontId="16" fillId="0" borderId="8" xfId="0" applyFont="1" applyBorder="1" applyAlignment="1">
      <alignment vertical="center" wrapText="1"/>
    </xf>
    <xf numFmtId="0" fontId="4" fillId="0" borderId="27" xfId="0" applyFont="1" applyBorder="1" applyAlignment="1">
      <alignment horizontal="left" vertical="center"/>
    </xf>
    <xf numFmtId="0" fontId="17" fillId="0" borderId="2" xfId="0" applyFont="1" applyBorder="1" applyAlignment="1">
      <alignment horizontal="center" vertical="center"/>
    </xf>
    <xf numFmtId="0" fontId="8" fillId="0" borderId="0" xfId="0" applyFont="1" applyAlignment="1">
      <alignment horizontal="center"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17" xfId="0" applyFont="1" applyBorder="1" applyAlignment="1">
      <alignment horizontal="left" vertical="center"/>
    </xf>
    <xf numFmtId="0" fontId="14" fillId="0" borderId="0" xfId="0" applyFont="1" applyAlignment="1">
      <alignment horizontal="left" vertical="center"/>
    </xf>
    <xf numFmtId="0" fontId="14" fillId="0" borderId="27" xfId="0" applyFont="1" applyBorder="1" applyAlignment="1">
      <alignment horizontal="left" vertical="center"/>
    </xf>
    <xf numFmtId="0" fontId="4" fillId="0" borderId="25" xfId="0" applyFont="1" applyBorder="1" applyAlignment="1">
      <alignment horizontal="center" vertical="center"/>
    </xf>
    <xf numFmtId="0" fontId="9" fillId="0" borderId="2" xfId="56" applyBorder="1" applyAlignment="1">
      <alignment horizontal="center" vertical="center"/>
    </xf>
    <xf numFmtId="0" fontId="9" fillId="0" borderId="6" xfId="56" applyBorder="1" applyAlignment="1">
      <alignment horizontal="center" vertical="center"/>
    </xf>
    <xf numFmtId="0" fontId="9" fillId="0" borderId="7" xfId="56" applyBorder="1" applyAlignment="1">
      <alignment horizontal="center" vertical="center"/>
    </xf>
    <xf numFmtId="0" fontId="9" fillId="0" borderId="8" xfId="56" applyBorder="1" applyAlignment="1">
      <alignment horizontal="center" vertical="center"/>
    </xf>
    <xf numFmtId="0" fontId="9" fillId="0" borderId="0" xfId="56" applyAlignment="1">
      <alignment horizontal="center" vertical="center"/>
    </xf>
    <xf numFmtId="0" fontId="9" fillId="0" borderId="2" xfId="56" applyBorder="1" applyAlignment="1">
      <alignment horizontal="left" vertical="center"/>
    </xf>
    <xf numFmtId="0" fontId="9" fillId="0" borderId="6" xfId="56" applyBorder="1" applyAlignment="1">
      <alignment horizontal="left" vertical="center"/>
    </xf>
    <xf numFmtId="0" fontId="9" fillId="0" borderId="7" xfId="57" applyBorder="1" applyAlignment="1">
      <alignment horizontal="left" vertical="center"/>
    </xf>
    <xf numFmtId="0" fontId="9" fillId="0" borderId="8" xfId="57" applyBorder="1" applyAlignment="1">
      <alignment horizontal="left" vertical="center"/>
    </xf>
    <xf numFmtId="0" fontId="9" fillId="0" borderId="7" xfId="57" applyBorder="1" applyAlignment="1">
      <alignment horizontal="center" vertical="center"/>
    </xf>
    <xf numFmtId="0" fontId="9" fillId="0" borderId="8" xfId="57" applyBorder="1" applyAlignment="1">
      <alignment horizontal="center" vertical="center"/>
    </xf>
    <xf numFmtId="0" fontId="9" fillId="0" borderId="3" xfId="56" applyBorder="1" applyAlignment="1">
      <alignment horizontal="left" vertical="center" wrapText="1"/>
    </xf>
    <xf numFmtId="0" fontId="9" fillId="0" borderId="4" xfId="56" applyBorder="1" applyAlignment="1">
      <alignment horizontal="left" vertical="center" wrapText="1"/>
    </xf>
    <xf numFmtId="0" fontId="9" fillId="0" borderId="17" xfId="56" applyBorder="1" applyAlignment="1">
      <alignment horizontal="left" vertical="center" wrapText="1"/>
    </xf>
    <xf numFmtId="0" fontId="9" fillId="0" borderId="0" xfId="56" applyAlignment="1">
      <alignment horizontal="left" vertical="center" wrapText="1"/>
    </xf>
    <xf numFmtId="0" fontId="9" fillId="0" borderId="16" xfId="56" applyBorder="1" applyAlignment="1">
      <alignment horizontal="left" vertical="center" wrapText="1"/>
    </xf>
    <xf numFmtId="0" fontId="9" fillId="0" borderId="5" xfId="56" applyBorder="1" applyAlignment="1">
      <alignment horizontal="left" vertical="center" wrapText="1"/>
    </xf>
    <xf numFmtId="0" fontId="9" fillId="0" borderId="26" xfId="56" applyBorder="1" applyAlignment="1">
      <alignment horizontal="center" vertical="center"/>
    </xf>
    <xf numFmtId="0" fontId="39" fillId="0" borderId="201" xfId="52" applyBorder="1" applyAlignment="1">
      <alignment horizontal="right" vertical="center"/>
    </xf>
    <xf numFmtId="0" fontId="39" fillId="0" borderId="200" xfId="52" applyBorder="1" applyAlignment="1">
      <alignment horizontal="right" vertical="center"/>
    </xf>
    <xf numFmtId="0" fontId="39" fillId="0" borderId="199" xfId="52" applyBorder="1" applyAlignment="1">
      <alignment horizontal="right" vertical="center"/>
    </xf>
    <xf numFmtId="0" fontId="9" fillId="0" borderId="0" xfId="56" applyAlignment="1">
      <alignment horizontal="center" vertical="center" shrinkToFit="1"/>
    </xf>
    <xf numFmtId="0" fontId="18" fillId="0" borderId="2" xfId="56" applyFont="1" applyBorder="1" applyAlignment="1">
      <alignment horizontal="center" vertical="center"/>
    </xf>
    <xf numFmtId="0" fontId="18" fillId="0" borderId="25" xfId="56" applyFont="1" applyBorder="1" applyAlignment="1">
      <alignment horizontal="center" vertical="center"/>
    </xf>
    <xf numFmtId="0" fontId="18" fillId="0" borderId="207" xfId="56" applyFont="1" applyBorder="1" applyAlignment="1">
      <alignment horizontal="center" vertical="center"/>
    </xf>
    <xf numFmtId="0" fontId="9" fillId="0" borderId="0" xfId="56" applyAlignment="1">
      <alignment horizontal="left" vertical="center"/>
    </xf>
    <xf numFmtId="0" fontId="9" fillId="0" borderId="217" xfId="56" applyBorder="1" applyAlignment="1">
      <alignment horizontal="center" vertical="center"/>
    </xf>
    <xf numFmtId="0" fontId="9" fillId="0" borderId="216" xfId="56" applyBorder="1" applyAlignment="1">
      <alignment horizontal="center" vertical="center"/>
    </xf>
    <xf numFmtId="0" fontId="9" fillId="0" borderId="215" xfId="56" applyBorder="1" applyAlignment="1">
      <alignment horizontal="center" vertical="center"/>
    </xf>
    <xf numFmtId="0" fontId="9" fillId="0" borderId="211" xfId="56" applyBorder="1" applyAlignment="1">
      <alignment horizontal="center" vertical="center"/>
    </xf>
    <xf numFmtId="0" fontId="9" fillId="0" borderId="212" xfId="56" applyBorder="1" applyAlignment="1">
      <alignment horizontal="center" vertical="center"/>
    </xf>
    <xf numFmtId="0" fontId="9" fillId="0" borderId="213" xfId="56" applyBorder="1" applyAlignment="1">
      <alignment horizontal="center" vertical="center"/>
    </xf>
    <xf numFmtId="0" fontId="18" fillId="0" borderId="6" xfId="56" applyFont="1" applyBorder="1" applyAlignment="1">
      <alignment horizontal="center" vertical="center"/>
    </xf>
    <xf numFmtId="0" fontId="18" fillId="0" borderId="7" xfId="56" applyFont="1" applyBorder="1" applyAlignment="1">
      <alignment horizontal="center" vertical="center"/>
    </xf>
    <xf numFmtId="0" fontId="18" fillId="0" borderId="8" xfId="56" applyFont="1" applyBorder="1" applyAlignment="1">
      <alignment horizontal="center" vertical="center"/>
    </xf>
    <xf numFmtId="0" fontId="9" fillId="0" borderId="131" xfId="56" applyBorder="1" applyAlignment="1">
      <alignment horizontal="center" vertical="center"/>
    </xf>
    <xf numFmtId="0" fontId="9" fillId="0" borderId="208" xfId="56" applyBorder="1" applyAlignment="1">
      <alignment horizontal="center" vertical="center"/>
    </xf>
    <xf numFmtId="0" fontId="40" fillId="0" borderId="0" xfId="56" applyFont="1" applyAlignment="1">
      <alignment horizontal="left" vertical="center" wrapText="1"/>
    </xf>
    <xf numFmtId="0" fontId="40" fillId="0" borderId="0" xfId="56" applyFont="1" applyAlignment="1">
      <alignment horizontal="left" vertical="center"/>
    </xf>
    <xf numFmtId="0" fontId="9" fillId="0" borderId="160" xfId="56" applyBorder="1" applyAlignment="1">
      <alignment horizontal="center" vertical="center"/>
    </xf>
    <xf numFmtId="0" fontId="9" fillId="0" borderId="159" xfId="56" applyBorder="1" applyAlignment="1">
      <alignment horizontal="center" vertical="center"/>
    </xf>
    <xf numFmtId="0" fontId="9" fillId="0" borderId="158" xfId="56" applyBorder="1" applyAlignment="1">
      <alignment horizontal="center" vertical="center"/>
    </xf>
    <xf numFmtId="0" fontId="9" fillId="0" borderId="132" xfId="56" applyBorder="1" applyAlignment="1">
      <alignment horizontal="center" vertical="center"/>
    </xf>
    <xf numFmtId="0" fontId="9" fillId="0" borderId="94" xfId="56" applyBorder="1" applyAlignment="1">
      <alignment horizontal="center" vertical="center"/>
    </xf>
    <xf numFmtId="0" fontId="9" fillId="0" borderId="128" xfId="56" applyBorder="1" applyAlignment="1">
      <alignment horizontal="center" vertical="center"/>
    </xf>
    <xf numFmtId="0" fontId="9" fillId="0" borderId="124" xfId="56" applyBorder="1" applyAlignment="1">
      <alignment horizontal="center" vertical="center"/>
    </xf>
    <xf numFmtId="0" fontId="9" fillId="0" borderId="123" xfId="56" applyBorder="1" applyAlignment="1">
      <alignment horizontal="center" vertical="center"/>
    </xf>
    <xf numFmtId="0" fontId="39" fillId="0" borderId="132" xfId="52" applyBorder="1" applyAlignment="1">
      <alignment horizontal="center" vertical="center"/>
    </xf>
    <xf numFmtId="0" fontId="39" fillId="0" borderId="128" xfId="52" applyBorder="1" applyAlignment="1">
      <alignment horizontal="center" vertical="center"/>
    </xf>
    <xf numFmtId="0" fontId="9" fillId="0" borderId="209" xfId="56" applyBorder="1" applyAlignment="1">
      <alignment horizontal="center" vertical="center"/>
    </xf>
    <xf numFmtId="0" fontId="9" fillId="0" borderId="195" xfId="56" applyBorder="1" applyAlignment="1">
      <alignment horizontal="center" vertical="center"/>
    </xf>
    <xf numFmtId="0" fontId="9" fillId="0" borderId="197" xfId="52" applyFont="1" applyBorder="1" applyAlignment="1">
      <alignment horizontal="center" vertical="center"/>
    </xf>
    <xf numFmtId="0" fontId="9" fillId="0" borderId="198" xfId="52" applyFont="1" applyBorder="1" applyAlignment="1">
      <alignment horizontal="center" vertical="center"/>
    </xf>
    <xf numFmtId="0" fontId="18" fillId="0" borderId="26" xfId="56" applyFont="1" applyBorder="1" applyAlignment="1">
      <alignment horizontal="center" vertical="center"/>
    </xf>
    <xf numFmtId="0" fontId="9" fillId="0" borderId="204" xfId="56" applyBorder="1" applyAlignment="1">
      <alignment horizontal="center" vertical="center"/>
    </xf>
    <xf numFmtId="0" fontId="39" fillId="0" borderId="206" xfId="52" applyBorder="1" applyAlignment="1">
      <alignment horizontal="center" vertical="center"/>
    </xf>
    <xf numFmtId="0" fontId="39" fillId="0" borderId="197" xfId="52" applyBorder="1" applyAlignment="1">
      <alignment horizontal="center" vertical="center"/>
    </xf>
    <xf numFmtId="0" fontId="39" fillId="0" borderId="196" xfId="52" applyBorder="1" applyAlignment="1">
      <alignment horizontal="center" vertical="center"/>
    </xf>
    <xf numFmtId="0" fontId="9" fillId="0" borderId="25" xfId="56" applyBorder="1" applyAlignment="1">
      <alignment horizontal="center" vertical="center"/>
    </xf>
    <xf numFmtId="0" fontId="18" fillId="0" borderId="211" xfId="52" applyFont="1" applyBorder="1" applyAlignment="1">
      <alignment horizontal="center" vertical="center" wrapText="1"/>
    </xf>
    <xf numFmtId="0" fontId="18" fillId="0" borderId="210" xfId="52" applyFont="1" applyBorder="1" applyAlignment="1">
      <alignment horizontal="center" vertical="center" wrapText="1"/>
    </xf>
    <xf numFmtId="0" fontId="9" fillId="0" borderId="203" xfId="56" applyBorder="1" applyAlignment="1">
      <alignment horizontal="center" vertical="center"/>
    </xf>
    <xf numFmtId="0" fontId="38" fillId="0" borderId="0" xfId="56" applyFont="1" applyAlignment="1">
      <alignment horizontal="left" vertical="center" wrapText="1"/>
    </xf>
    <xf numFmtId="0" fontId="40" fillId="0" borderId="0" xfId="52" applyFont="1" applyAlignment="1">
      <alignment horizontal="left" vertical="center"/>
    </xf>
    <xf numFmtId="0" fontId="9" fillId="0" borderId="193" xfId="52" applyFont="1" applyBorder="1" applyAlignment="1">
      <alignment horizontal="center" vertical="center"/>
    </xf>
    <xf numFmtId="0" fontId="9" fillId="0" borderId="192" xfId="52" applyFont="1" applyBorder="1" applyAlignment="1">
      <alignment horizontal="center" vertical="center"/>
    </xf>
    <xf numFmtId="0" fontId="9" fillId="0" borderId="191" xfId="52" applyFont="1" applyBorder="1" applyAlignment="1">
      <alignment horizontal="center" vertical="center"/>
    </xf>
    <xf numFmtId="0" fontId="9" fillId="0" borderId="16" xfId="52" applyFont="1" applyBorder="1" applyAlignment="1">
      <alignment horizontal="center" vertical="center"/>
    </xf>
    <xf numFmtId="0" fontId="9" fillId="0" borderId="5" xfId="52" applyFont="1" applyBorder="1" applyAlignment="1">
      <alignment horizontal="center" vertical="center"/>
    </xf>
    <xf numFmtId="0" fontId="9" fillId="0" borderId="15" xfId="52" applyFont="1" applyBorder="1" applyAlignment="1">
      <alignment horizontal="center" vertical="center"/>
    </xf>
    <xf numFmtId="0" fontId="39" fillId="0" borderId="193" xfId="52" applyBorder="1" applyAlignment="1">
      <alignment horizontal="center" vertical="center"/>
    </xf>
    <xf numFmtId="0" fontId="39" fillId="0" borderId="192" xfId="52" applyBorder="1" applyAlignment="1">
      <alignment horizontal="center" vertical="center"/>
    </xf>
    <xf numFmtId="0" fontId="39" fillId="0" borderId="191" xfId="52" applyBorder="1" applyAlignment="1">
      <alignment horizontal="center" vertical="center"/>
    </xf>
    <xf numFmtId="0" fontId="39" fillId="0" borderId="16" xfId="52" applyBorder="1" applyAlignment="1">
      <alignment horizontal="center" vertical="center"/>
    </xf>
    <xf numFmtId="0" fontId="39" fillId="0" borderId="5" xfId="52" applyBorder="1" applyAlignment="1">
      <alignment horizontal="center" vertical="center"/>
    </xf>
    <xf numFmtId="0" fontId="39" fillId="0" borderId="15" xfId="52" applyBorder="1" applyAlignment="1">
      <alignment horizontal="center" vertical="center"/>
    </xf>
    <xf numFmtId="0" fontId="9" fillId="0" borderId="2" xfId="52" applyFont="1" applyBorder="1" applyAlignment="1">
      <alignment horizontal="center" vertical="center"/>
    </xf>
    <xf numFmtId="0" fontId="9" fillId="0" borderId="195" xfId="52" applyFont="1" applyBorder="1" applyAlignment="1">
      <alignment horizontal="center" vertical="center"/>
    </xf>
    <xf numFmtId="0" fontId="9" fillId="0" borderId="6" xfId="52" applyFont="1" applyBorder="1" applyAlignment="1">
      <alignment horizontal="center" vertical="center"/>
    </xf>
    <xf numFmtId="0" fontId="9" fillId="0" borderId="6" xfId="52" applyFont="1" applyBorder="1" applyAlignment="1">
      <alignment horizontal="center" vertical="center" shrinkToFit="1"/>
    </xf>
    <xf numFmtId="0" fontId="9" fillId="0" borderId="7" xfId="52" applyFont="1" applyBorder="1" applyAlignment="1">
      <alignment horizontal="center" vertical="center" shrinkToFit="1"/>
    </xf>
    <xf numFmtId="0" fontId="9" fillId="0" borderId="8" xfId="52" applyFont="1" applyBorder="1" applyAlignment="1">
      <alignment horizontal="center" vertical="center" shrinkToFit="1"/>
    </xf>
    <xf numFmtId="0" fontId="9" fillId="0" borderId="0" xfId="56">
      <alignment vertical="center"/>
    </xf>
    <xf numFmtId="0" fontId="9" fillId="0" borderId="220" xfId="52" applyFont="1" applyBorder="1" applyAlignment="1">
      <alignment horizontal="center" vertical="center"/>
    </xf>
    <xf numFmtId="0" fontId="9" fillId="0" borderId="201" xfId="52" applyFont="1" applyBorder="1" applyAlignment="1">
      <alignment horizontal="center" vertical="center"/>
    </xf>
    <xf numFmtId="0" fontId="9" fillId="0" borderId="206" xfId="52" applyFont="1" applyBorder="1" applyAlignment="1">
      <alignment horizontal="right" vertical="center"/>
    </xf>
    <xf numFmtId="0" fontId="9" fillId="0" borderId="197" xfId="52" applyFont="1" applyBorder="1" applyAlignment="1">
      <alignment horizontal="right" vertical="center"/>
    </xf>
    <xf numFmtId="0" fontId="9" fillId="0" borderId="198" xfId="52" applyFont="1" applyBorder="1" applyAlignment="1">
      <alignment horizontal="right" vertical="center"/>
    </xf>
    <xf numFmtId="0" fontId="9" fillId="0" borderId="206" xfId="52" applyFont="1" applyBorder="1" applyAlignment="1">
      <alignment horizontal="center" vertical="center"/>
    </xf>
    <xf numFmtId="0" fontId="9" fillId="0" borderId="196" xfId="52" applyFont="1" applyBorder="1" applyAlignment="1">
      <alignment horizontal="center" vertical="center"/>
    </xf>
    <xf numFmtId="0" fontId="9" fillId="0" borderId="219" xfId="52" applyFont="1" applyBorder="1" applyAlignment="1">
      <alignment horizontal="center" vertical="center"/>
    </xf>
    <xf numFmtId="0" fontId="9" fillId="0" borderId="218" xfId="52" applyFont="1" applyBorder="1" applyAlignment="1">
      <alignment horizontal="center" vertical="center"/>
    </xf>
    <xf numFmtId="0" fontId="9" fillId="0" borderId="21" xfId="52" applyFont="1" applyBorder="1" applyAlignment="1">
      <alignment horizontal="center" vertical="center" shrinkToFit="1"/>
    </xf>
    <xf numFmtId="0" fontId="9" fillId="0" borderId="23" xfId="52" applyFont="1" applyBorder="1" applyAlignment="1">
      <alignment horizontal="center" vertical="center" shrinkToFit="1"/>
    </xf>
    <xf numFmtId="0" fontId="9" fillId="0" borderId="24" xfId="52" applyFont="1" applyBorder="1" applyAlignment="1">
      <alignment horizontal="center" vertical="center" shrinkToFit="1"/>
    </xf>
    <xf numFmtId="0" fontId="9" fillId="0" borderId="26" xfId="52" applyFont="1" applyBorder="1" applyAlignment="1">
      <alignment horizontal="center" vertical="center"/>
    </xf>
    <xf numFmtId="0" fontId="9" fillId="0" borderId="21" xfId="52" applyFont="1" applyBorder="1" applyAlignment="1">
      <alignment horizontal="center" vertical="center"/>
    </xf>
    <xf numFmtId="0" fontId="9" fillId="0" borderId="204" xfId="52" applyFont="1" applyBorder="1" applyAlignment="1">
      <alignment horizontal="center" vertical="center"/>
    </xf>
    <xf numFmtId="0" fontId="9" fillId="0" borderId="25" xfId="52" applyFont="1" applyBorder="1" applyAlignment="1">
      <alignment horizontal="center" vertical="center"/>
    </xf>
    <xf numFmtId="0" fontId="9" fillId="0" borderId="3" xfId="52" applyFont="1" applyBorder="1" applyAlignment="1">
      <alignment horizontal="center" vertical="center"/>
    </xf>
    <xf numFmtId="0" fontId="9" fillId="0" borderId="203" xfId="52" applyFont="1" applyBorder="1" applyAlignment="1">
      <alignment horizontal="center" vertical="center"/>
    </xf>
    <xf numFmtId="0" fontId="9" fillId="0" borderId="209" xfId="52" applyFont="1" applyBorder="1" applyAlignment="1">
      <alignment horizontal="center" vertical="center"/>
    </xf>
    <xf numFmtId="0" fontId="9" fillId="0" borderId="131" xfId="52" applyFont="1" applyBorder="1" applyAlignment="1">
      <alignment horizontal="center" vertical="center"/>
    </xf>
    <xf numFmtId="0" fontId="9" fillId="0" borderId="208" xfId="52" applyFont="1" applyBorder="1" applyAlignment="1">
      <alignment horizontal="center" vertical="center"/>
    </xf>
    <xf numFmtId="0" fontId="9" fillId="0" borderId="217" xfId="52" applyFont="1" applyBorder="1" applyAlignment="1">
      <alignment horizontal="center" vertical="center"/>
    </xf>
    <xf numFmtId="0" fontId="9" fillId="0" borderId="216" xfId="52" applyFont="1" applyBorder="1" applyAlignment="1">
      <alignment horizontal="center" vertical="center"/>
    </xf>
    <xf numFmtId="0" fontId="9" fillId="0" borderId="215" xfId="52" applyFont="1" applyBorder="1" applyAlignment="1">
      <alignment horizontal="center" vertical="center"/>
    </xf>
    <xf numFmtId="0" fontId="18" fillId="0" borderId="6" xfId="52" applyFont="1" applyBorder="1" applyAlignment="1">
      <alignment horizontal="center" vertical="center"/>
    </xf>
    <xf numFmtId="0" fontId="18" fillId="0" borderId="8" xfId="52" applyFont="1" applyBorder="1" applyAlignment="1">
      <alignment horizontal="center" vertical="center"/>
    </xf>
    <xf numFmtId="0" fontId="39" fillId="0" borderId="6" xfId="52" applyBorder="1" applyAlignment="1">
      <alignment horizontal="center" vertical="center"/>
    </xf>
    <xf numFmtId="0" fontId="39" fillId="0" borderId="7" xfId="52" applyBorder="1" applyAlignment="1">
      <alignment horizontal="center" vertical="center"/>
    </xf>
    <xf numFmtId="0" fontId="39" fillId="0" borderId="8" xfId="52" applyBorder="1" applyAlignment="1">
      <alignment horizontal="center" vertical="center"/>
    </xf>
    <xf numFmtId="0" fontId="9" fillId="0" borderId="213" xfId="52" applyFont="1" applyBorder="1" applyAlignment="1">
      <alignment horizontal="center" vertical="center" wrapText="1"/>
    </xf>
    <xf numFmtId="0" fontId="9" fillId="0" borderId="212" xfId="52" applyFont="1" applyBorder="1" applyAlignment="1">
      <alignment horizontal="center" vertical="center" wrapText="1"/>
    </xf>
    <xf numFmtId="0" fontId="9" fillId="0" borderId="210" xfId="52" applyFont="1" applyBorder="1" applyAlignment="1">
      <alignment horizontal="center" vertical="center" wrapText="1"/>
    </xf>
    <xf numFmtId="0" fontId="9" fillId="0" borderId="224" xfId="52" applyFont="1" applyBorder="1" applyAlignment="1">
      <alignment horizontal="center" vertical="center"/>
    </xf>
    <xf numFmtId="0" fontId="9" fillId="0" borderId="222" xfId="52" applyFont="1" applyBorder="1" applyAlignment="1">
      <alignment horizontal="center" vertical="center"/>
    </xf>
    <xf numFmtId="0" fontId="9" fillId="0" borderId="223" xfId="52" applyFont="1" applyBorder="1" applyAlignment="1">
      <alignment horizontal="center" vertical="center"/>
    </xf>
    <xf numFmtId="0" fontId="9" fillId="0" borderId="221" xfId="52" applyFont="1" applyBorder="1" applyAlignment="1">
      <alignment horizontal="center" vertical="center"/>
    </xf>
    <xf numFmtId="0" fontId="9" fillId="0" borderId="207" xfId="52" applyFont="1" applyBorder="1" applyAlignment="1">
      <alignment horizontal="center" vertical="center"/>
    </xf>
    <xf numFmtId="0" fontId="9" fillId="0" borderId="213" xfId="52" applyFont="1" applyBorder="1" applyAlignment="1">
      <alignment horizontal="center" vertical="center"/>
    </xf>
    <xf numFmtId="0" fontId="9" fillId="0" borderId="212" xfId="52" applyFont="1" applyBorder="1" applyAlignment="1">
      <alignment horizontal="center" vertical="center"/>
    </xf>
    <xf numFmtId="0" fontId="9" fillId="0" borderId="211" xfId="52" applyFont="1" applyBorder="1" applyAlignment="1">
      <alignment horizontal="center" vertical="center"/>
    </xf>
    <xf numFmtId="0" fontId="9" fillId="0" borderId="211" xfId="52" applyFont="1" applyBorder="1" applyAlignment="1">
      <alignment horizontal="center" vertical="center" wrapText="1"/>
    </xf>
    <xf numFmtId="0" fontId="9" fillId="0" borderId="200" xfId="52" applyFont="1" applyBorder="1" applyAlignment="1">
      <alignment horizontal="center" vertical="center"/>
    </xf>
    <xf numFmtId="0" fontId="9" fillId="0" borderId="199" xfId="52" applyFont="1" applyBorder="1" applyAlignment="1">
      <alignment horizontal="center" vertical="center"/>
    </xf>
    <xf numFmtId="0" fontId="9" fillId="0" borderId="7" xfId="52" applyFont="1" applyBorder="1" applyAlignment="1">
      <alignment horizontal="center" vertical="center"/>
    </xf>
    <xf numFmtId="0" fontId="9" fillId="0" borderId="132" xfId="52" applyFont="1" applyBorder="1" applyAlignment="1">
      <alignment horizontal="center" vertical="center"/>
    </xf>
    <xf numFmtId="0" fontId="9" fillId="0" borderId="94" xfId="52" applyFont="1" applyBorder="1" applyAlignment="1">
      <alignment horizontal="center" vertical="center"/>
    </xf>
    <xf numFmtId="0" fontId="9" fillId="0" borderId="128" xfId="52" applyFont="1" applyBorder="1" applyAlignment="1">
      <alignment horizontal="center" vertical="center"/>
    </xf>
    <xf numFmtId="0" fontId="9" fillId="0" borderId="4" xfId="52" applyFont="1" applyBorder="1" applyAlignment="1">
      <alignment horizontal="center" vertical="center"/>
    </xf>
    <xf numFmtId="0" fontId="9" fillId="0" borderId="0" xfId="58" applyAlignment="1">
      <alignment horizontal="left" vertical="center"/>
    </xf>
    <xf numFmtId="0" fontId="9" fillId="0" borderId="229" xfId="52" applyFont="1" applyBorder="1" applyAlignment="1">
      <alignment horizontal="center" vertical="center"/>
    </xf>
    <xf numFmtId="0" fontId="9" fillId="0" borderId="226" xfId="52" applyFont="1" applyBorder="1" applyAlignment="1">
      <alignment horizontal="center" vertical="center"/>
    </xf>
    <xf numFmtId="0" fontId="9" fillId="0" borderId="225" xfId="52" applyFont="1" applyBorder="1" applyAlignment="1">
      <alignment horizontal="center" vertical="center"/>
    </xf>
    <xf numFmtId="0" fontId="9" fillId="0" borderId="201" xfId="52" applyFont="1" applyBorder="1" applyAlignment="1">
      <alignment horizontal="right" vertical="center"/>
    </xf>
    <xf numFmtId="0" fontId="9" fillId="0" borderId="200" xfId="52" applyFont="1" applyBorder="1" applyAlignment="1">
      <alignment horizontal="right" vertical="center"/>
    </xf>
    <xf numFmtId="0" fontId="9" fillId="0" borderId="199" xfId="52" applyFont="1" applyBorder="1" applyAlignment="1">
      <alignment horizontal="right" vertical="center"/>
    </xf>
    <xf numFmtId="0" fontId="9" fillId="0" borderId="31" xfId="52" applyFont="1" applyBorder="1" applyAlignment="1">
      <alignment horizontal="center" vertical="center"/>
    </xf>
    <xf numFmtId="0" fontId="9" fillId="0" borderId="244" xfId="52" applyFont="1" applyBorder="1" applyAlignment="1">
      <alignment horizontal="center" vertical="center"/>
    </xf>
    <xf numFmtId="0" fontId="9" fillId="0" borderId="227" xfId="52" applyFont="1" applyBorder="1" applyAlignment="1">
      <alignment horizontal="center" vertical="center"/>
    </xf>
    <xf numFmtId="0" fontId="9" fillId="0" borderId="5" xfId="56" applyBorder="1" applyAlignment="1">
      <alignment horizontal="left" vertical="center"/>
    </xf>
    <xf numFmtId="0" fontId="9" fillId="0" borderId="247" xfId="52" applyFont="1" applyBorder="1" applyAlignment="1">
      <alignment horizontal="center" vertical="center"/>
    </xf>
    <xf numFmtId="0" fontId="9" fillId="0" borderId="228" xfId="52" applyFont="1" applyBorder="1" applyAlignment="1">
      <alignment horizontal="center" vertical="center"/>
    </xf>
    <xf numFmtId="0" fontId="9" fillId="0" borderId="193" xfId="52" applyFont="1" applyBorder="1" applyAlignment="1">
      <alignment horizontal="center" vertical="center" wrapText="1"/>
    </xf>
    <xf numFmtId="0" fontId="18" fillId="0" borderId="239" xfId="52" applyFont="1" applyBorder="1" applyAlignment="1">
      <alignment horizontal="center" vertical="center"/>
    </xf>
    <xf numFmtId="0" fontId="18" fillId="0" borderId="241" xfId="56" applyFont="1" applyBorder="1" applyAlignment="1">
      <alignment horizontal="center" vertical="center" wrapText="1" shrinkToFit="1"/>
    </xf>
    <xf numFmtId="0" fontId="18" fillId="0" borderId="185" xfId="56" applyFont="1" applyBorder="1" applyAlignment="1">
      <alignment horizontal="center" vertical="center" wrapText="1" shrinkToFit="1"/>
    </xf>
    <xf numFmtId="0" fontId="18" fillId="0" borderId="240" xfId="56" applyFont="1" applyBorder="1" applyAlignment="1">
      <alignment horizontal="center" vertical="center" wrapText="1" shrinkToFit="1"/>
    </xf>
    <xf numFmtId="0" fontId="9" fillId="0" borderId="172" xfId="56" applyBorder="1" applyAlignment="1">
      <alignment horizontal="center" vertical="center"/>
    </xf>
    <xf numFmtId="0" fontId="9" fillId="0" borderId="170" xfId="56" applyBorder="1" applyAlignment="1">
      <alignment horizontal="center" vertical="center"/>
    </xf>
    <xf numFmtId="0" fontId="9" fillId="0" borderId="171" xfId="56" applyBorder="1" applyAlignment="1">
      <alignment horizontal="center" vertical="center"/>
    </xf>
    <xf numFmtId="0" fontId="18" fillId="0" borderId="6" xfId="52" applyFont="1" applyBorder="1">
      <alignment vertical="center"/>
    </xf>
    <xf numFmtId="0" fontId="18" fillId="0" borderId="7" xfId="52" applyFont="1" applyBorder="1">
      <alignment vertical="center"/>
    </xf>
    <xf numFmtId="0" fontId="18" fillId="0" borderId="178" xfId="52" applyFont="1" applyBorder="1">
      <alignment vertical="center"/>
    </xf>
    <xf numFmtId="0" fontId="18" fillId="0" borderId="238" xfId="52" applyFont="1" applyBorder="1" applyAlignment="1">
      <alignment horizontal="center" vertical="center"/>
    </xf>
    <xf numFmtId="0" fontId="18" fillId="0" borderId="237" xfId="52" applyFont="1" applyBorder="1" applyAlignment="1">
      <alignment horizontal="center" vertical="center"/>
    </xf>
    <xf numFmtId="0" fontId="18" fillId="0" borderId="236" xfId="52" applyFont="1" applyBorder="1" applyAlignment="1">
      <alignment horizontal="center" vertical="center"/>
    </xf>
    <xf numFmtId="0" fontId="18" fillId="0" borderId="21" xfId="52" applyFont="1" applyBorder="1" applyAlignment="1">
      <alignment horizontal="center" vertical="center" shrinkToFit="1"/>
    </xf>
    <xf numFmtId="0" fontId="18" fillId="0" borderId="23" xfId="52" applyFont="1" applyBorder="1" applyAlignment="1">
      <alignment horizontal="center" vertical="center" shrinkToFit="1"/>
    </xf>
    <xf numFmtId="0" fontId="18" fillId="0" borderId="24" xfId="52" applyFont="1" applyBorder="1" applyAlignment="1">
      <alignment horizontal="center" vertical="center" shrinkToFit="1"/>
    </xf>
    <xf numFmtId="0" fontId="18" fillId="0" borderId="6" xfId="52" applyFont="1" applyBorder="1" applyAlignment="1">
      <alignment horizontal="center" vertical="center" shrinkToFit="1"/>
    </xf>
    <xf numFmtId="0" fontId="18" fillId="0" borderId="7" xfId="52" applyFont="1" applyBorder="1" applyAlignment="1">
      <alignment horizontal="center" vertical="center" shrinkToFit="1"/>
    </xf>
    <xf numFmtId="0" fontId="18" fillId="0" borderId="8" xfId="52" applyFont="1" applyBorder="1" applyAlignment="1">
      <alignment horizontal="center" vertical="center" shrinkToFit="1"/>
    </xf>
    <xf numFmtId="0" fontId="18" fillId="0" borderId="198" xfId="52" applyFont="1" applyBorder="1" applyAlignment="1">
      <alignment horizontal="center" vertical="center"/>
    </xf>
    <xf numFmtId="0" fontId="18" fillId="0" borderId="231" xfId="52" applyFont="1" applyBorder="1" applyAlignment="1">
      <alignment horizontal="center" vertical="center"/>
    </xf>
    <xf numFmtId="0" fontId="18" fillId="0" borderId="230" xfId="52" applyFont="1" applyBorder="1" applyAlignment="1">
      <alignment horizontal="center" vertical="center"/>
    </xf>
    <xf numFmtId="0" fontId="18" fillId="0" borderId="220" xfId="52" applyFont="1" applyBorder="1" applyAlignment="1">
      <alignment horizontal="center" vertical="center"/>
    </xf>
    <xf numFmtId="0" fontId="18" fillId="0" borderId="235" xfId="52" applyFont="1" applyBorder="1" applyAlignment="1">
      <alignment horizontal="center" vertical="center"/>
    </xf>
    <xf numFmtId="0" fontId="18" fillId="0" borderId="21" xfId="52" applyFont="1" applyBorder="1">
      <alignment vertical="center"/>
    </xf>
    <xf numFmtId="0" fontId="18" fillId="0" borderId="23" xfId="52" applyFont="1" applyBorder="1">
      <alignment vertical="center"/>
    </xf>
    <xf numFmtId="0" fontId="18" fillId="0" borderId="234" xfId="52" applyFont="1" applyBorder="1">
      <alignment vertical="center"/>
    </xf>
    <xf numFmtId="0" fontId="18" fillId="0" borderId="229" xfId="52" applyFont="1" applyBorder="1" applyAlignment="1">
      <alignment horizontal="center" vertical="center"/>
    </xf>
    <xf numFmtId="0" fontId="18" fillId="0" borderId="226" xfId="52" applyFont="1" applyBorder="1" applyAlignment="1">
      <alignment horizontal="center" vertical="center"/>
    </xf>
    <xf numFmtId="0" fontId="18" fillId="0" borderId="233" xfId="52" applyFont="1" applyBorder="1" applyAlignment="1">
      <alignment horizontal="center" vertical="center"/>
    </xf>
    <xf numFmtId="0" fontId="18" fillId="0" borderId="232" xfId="52" applyFont="1" applyBorder="1" applyAlignment="1">
      <alignment horizontal="center" vertical="center"/>
    </xf>
    <xf numFmtId="0" fontId="9" fillId="0" borderId="124" xfId="52" applyFont="1" applyBorder="1" applyAlignment="1">
      <alignment horizontal="center" vertical="center"/>
    </xf>
    <xf numFmtId="0" fontId="9" fillId="0" borderId="0" xfId="52" applyFont="1" applyAlignment="1">
      <alignment horizontal="center" vertical="center"/>
    </xf>
    <xf numFmtId="0" fontId="9" fillId="0" borderId="27" xfId="52" applyFont="1" applyBorder="1" applyAlignment="1">
      <alignment horizontal="center" vertical="center"/>
    </xf>
    <xf numFmtId="0" fontId="9" fillId="0" borderId="130" xfId="52" applyFont="1" applyBorder="1" applyAlignment="1">
      <alignment horizontal="center" vertical="center"/>
    </xf>
    <xf numFmtId="0" fontId="9" fillId="0" borderId="123" xfId="52" applyFont="1" applyBorder="1" applyAlignment="1">
      <alignment horizontal="center" vertical="center"/>
    </xf>
    <xf numFmtId="0" fontId="39" fillId="0" borderId="0" xfId="52">
      <alignment vertical="center"/>
    </xf>
    <xf numFmtId="0" fontId="18" fillId="0" borderId="217" xfId="52" applyFont="1" applyBorder="1" applyAlignment="1">
      <alignment horizontal="center" vertical="center"/>
    </xf>
    <xf numFmtId="0" fontId="18" fillId="0" borderId="215" xfId="52" applyFont="1" applyBorder="1" applyAlignment="1">
      <alignment horizontal="center" vertical="center"/>
    </xf>
    <xf numFmtId="0" fontId="18" fillId="0" borderId="206" xfId="52" applyFont="1" applyBorder="1" applyAlignment="1">
      <alignment horizontal="center" vertical="center"/>
    </xf>
    <xf numFmtId="0" fontId="18" fillId="0" borderId="225" xfId="52" applyFont="1" applyBorder="1" applyAlignment="1">
      <alignment horizontal="center" vertical="center"/>
    </xf>
    <xf numFmtId="0" fontId="18" fillId="0" borderId="2" xfId="52" applyFont="1" applyBorder="1" applyAlignment="1">
      <alignment horizontal="center" vertical="center"/>
    </xf>
    <xf numFmtId="0" fontId="18" fillId="0" borderId="195" xfId="52" applyFont="1" applyBorder="1" applyAlignment="1">
      <alignment horizontal="center" vertical="center"/>
    </xf>
    <xf numFmtId="0" fontId="18" fillId="0" borderId="26" xfId="52" applyFont="1" applyBorder="1" applyAlignment="1">
      <alignment horizontal="center" vertical="center"/>
    </xf>
    <xf numFmtId="0" fontId="18" fillId="0" borderId="192" xfId="52" applyFont="1" applyBorder="1" applyAlignment="1">
      <alignment horizontal="center" vertical="center"/>
    </xf>
    <xf numFmtId="0" fontId="18" fillId="0" borderId="7" xfId="52" applyFont="1" applyBorder="1" applyAlignment="1">
      <alignment horizontal="center" vertical="center"/>
    </xf>
    <xf numFmtId="0" fontId="18" fillId="0" borderId="204" xfId="52" applyFont="1" applyBorder="1" applyAlignment="1">
      <alignment horizontal="center" vertical="center"/>
    </xf>
    <xf numFmtId="0" fontId="18" fillId="0" borderId="201" xfId="52" applyFont="1" applyBorder="1" applyAlignment="1">
      <alignment horizontal="center" vertical="center"/>
    </xf>
    <xf numFmtId="0" fontId="18" fillId="0" borderId="200" xfId="52" applyFont="1" applyBorder="1" applyAlignment="1">
      <alignment horizontal="center" vertical="center"/>
    </xf>
    <xf numFmtId="0" fontId="18" fillId="0" borderId="199" xfId="52" applyFont="1" applyBorder="1" applyAlignment="1">
      <alignment horizontal="center" vertical="center"/>
    </xf>
    <xf numFmtId="0" fontId="18" fillId="0" borderId="25" xfId="52" applyFont="1" applyBorder="1" applyAlignment="1">
      <alignment horizontal="center" vertical="center"/>
    </xf>
    <xf numFmtId="0" fontId="18" fillId="0" borderId="244" xfId="52" applyFont="1" applyBorder="1" applyAlignment="1">
      <alignment horizontal="center" vertical="center"/>
    </xf>
    <xf numFmtId="0" fontId="18" fillId="0" borderId="245" xfId="52" applyFont="1" applyBorder="1" applyAlignment="1">
      <alignment horizontal="center" vertical="center"/>
    </xf>
    <xf numFmtId="0" fontId="18" fillId="0" borderId="246" xfId="52" applyFont="1" applyBorder="1" applyAlignment="1">
      <alignment horizontal="center" vertical="center"/>
    </xf>
    <xf numFmtId="0" fontId="18" fillId="0" borderId="247" xfId="52" applyFont="1" applyBorder="1" applyAlignment="1">
      <alignment horizontal="center" vertical="center"/>
    </xf>
    <xf numFmtId="0" fontId="18" fillId="0" borderId="193" xfId="52" applyFont="1" applyBorder="1" applyAlignment="1">
      <alignment horizontal="center" vertical="center"/>
    </xf>
    <xf numFmtId="0" fontId="18" fillId="0" borderId="197" xfId="52" applyFont="1" applyBorder="1" applyAlignment="1">
      <alignment horizontal="center" vertical="center"/>
    </xf>
    <xf numFmtId="0" fontId="18" fillId="0" borderId="196" xfId="52" applyFont="1" applyBorder="1" applyAlignment="1">
      <alignment horizontal="center" vertical="center"/>
    </xf>
    <xf numFmtId="0" fontId="9" fillId="0" borderId="242" xfId="52" applyFont="1" applyBorder="1" applyAlignment="1">
      <alignment horizontal="center" vertical="center"/>
    </xf>
    <xf numFmtId="0" fontId="18" fillId="0" borderId="219" xfId="52" applyFont="1" applyBorder="1" applyAlignment="1">
      <alignment horizontal="center" vertical="center"/>
    </xf>
    <xf numFmtId="0" fontId="18" fillId="0" borderId="129" xfId="52" applyFont="1" applyBorder="1" applyAlignment="1">
      <alignment horizontal="center" vertical="center"/>
    </xf>
    <xf numFmtId="0" fontId="18" fillId="0" borderId="194" xfId="52" applyFont="1" applyBorder="1" applyAlignment="1">
      <alignment horizontal="center" vertical="center"/>
    </xf>
    <xf numFmtId="0" fontId="63" fillId="0" borderId="2" xfId="59" applyFont="1" applyBorder="1" applyAlignment="1">
      <alignment horizontal="center" vertical="center"/>
    </xf>
    <xf numFmtId="0" fontId="63" fillId="0" borderId="6" xfId="59" applyFont="1" applyBorder="1" applyAlignment="1">
      <alignment horizontal="center" vertical="center"/>
    </xf>
    <xf numFmtId="0" fontId="63" fillId="0" borderId="8" xfId="59" applyFont="1" applyBorder="1" applyAlignment="1">
      <alignment horizontal="center" vertical="center"/>
    </xf>
    <xf numFmtId="0" fontId="63" fillId="0" borderId="7" xfId="59" applyFont="1" applyBorder="1" applyAlignment="1">
      <alignment horizontal="center" vertical="center"/>
    </xf>
    <xf numFmtId="0" fontId="18" fillId="0" borderId="2" xfId="59" applyFont="1" applyBorder="1" applyAlignment="1">
      <alignment horizontal="center" vertical="center"/>
    </xf>
    <xf numFmtId="0" fontId="63" fillId="0" borderId="124" xfId="59" applyFont="1" applyBorder="1" applyAlignment="1">
      <alignment horizontal="center" vertical="center"/>
    </xf>
    <xf numFmtId="0" fontId="63" fillId="0" borderId="0" xfId="59" applyFont="1" applyAlignment="1">
      <alignment horizontal="center" vertical="center" wrapText="1"/>
    </xf>
    <xf numFmtId="0" fontId="63" fillId="0" borderId="201" xfId="59" applyFont="1" applyBorder="1" applyAlignment="1">
      <alignment horizontal="center" vertical="center"/>
    </xf>
    <xf numFmtId="0" fontId="63" fillId="0" borderId="200" xfId="59" applyFont="1" applyBorder="1" applyAlignment="1">
      <alignment horizontal="center" vertical="center"/>
    </xf>
    <xf numFmtId="0" fontId="63" fillId="0" borderId="199" xfId="59" applyFont="1" applyBorder="1" applyAlignment="1">
      <alignment horizontal="center" vertical="center"/>
    </xf>
    <xf numFmtId="0" fontId="63" fillId="0" borderId="206" xfId="59" applyFont="1" applyBorder="1" applyAlignment="1">
      <alignment horizontal="center" vertical="center"/>
    </xf>
    <xf numFmtId="0" fontId="63" fillId="0" borderId="197" xfId="59" applyFont="1" applyBorder="1" applyAlignment="1">
      <alignment horizontal="center" vertical="center"/>
    </xf>
    <xf numFmtId="0" fontId="63" fillId="0" borderId="197" xfId="59" applyFont="1" applyBorder="1" applyAlignment="1">
      <alignment horizontal="left" vertical="center"/>
    </xf>
    <xf numFmtId="0" fontId="63" fillId="0" borderId="196" xfId="59" applyFont="1" applyBorder="1" applyAlignment="1">
      <alignment horizontal="left" vertical="center"/>
    </xf>
    <xf numFmtId="0" fontId="63" fillId="0" borderId="26" xfId="59" applyFont="1" applyBorder="1" applyAlignment="1">
      <alignment horizontal="center" vertical="center"/>
    </xf>
    <xf numFmtId="0" fontId="43" fillId="0" borderId="0" xfId="59" applyFont="1" applyAlignment="1">
      <alignment horizontal="left" vertical="center"/>
    </xf>
    <xf numFmtId="0" fontId="40" fillId="0" borderId="0" xfId="59" applyFont="1" applyAlignment="1">
      <alignment horizontal="left" vertical="center" wrapText="1"/>
    </xf>
    <xf numFmtId="0" fontId="40" fillId="0" borderId="0" xfId="59" applyFont="1" applyAlignment="1">
      <alignment horizontal="left" vertical="top" wrapText="1"/>
    </xf>
    <xf numFmtId="0" fontId="64" fillId="0" borderId="0" xfId="59" applyFont="1" applyAlignment="1">
      <alignment horizontal="center" vertical="center"/>
    </xf>
    <xf numFmtId="0" fontId="63" fillId="0" borderId="160" xfId="59" applyFont="1" applyBorder="1" applyAlignment="1">
      <alignment horizontal="center" vertical="center"/>
    </xf>
    <xf numFmtId="0" fontId="63" fillId="0" borderId="159" xfId="59" applyFont="1" applyBorder="1" applyAlignment="1">
      <alignment horizontal="center" vertical="center"/>
    </xf>
    <xf numFmtId="0" fontId="63" fillId="0" borderId="158" xfId="59" applyFont="1" applyBorder="1" applyAlignment="1">
      <alignment horizontal="center" vertical="center"/>
    </xf>
    <xf numFmtId="0" fontId="63" fillId="0" borderId="132" xfId="59" applyFont="1" applyBorder="1" applyAlignment="1">
      <alignment horizontal="center" vertical="center"/>
    </xf>
    <xf numFmtId="0" fontId="63" fillId="0" borderId="94" xfId="59" applyFont="1" applyBorder="1" applyAlignment="1">
      <alignment horizontal="center" vertical="center"/>
    </xf>
    <xf numFmtId="0" fontId="63" fillId="0" borderId="128" xfId="59" applyFont="1" applyBorder="1" applyAlignment="1">
      <alignment horizontal="center" vertical="center"/>
    </xf>
    <xf numFmtId="0" fontId="63" fillId="0" borderId="0" xfId="59" applyFont="1" applyAlignment="1">
      <alignment horizontal="center" vertical="center"/>
    </xf>
    <xf numFmtId="0" fontId="63" fillId="0" borderId="123" xfId="59" applyFont="1" applyBorder="1" applyAlignment="1">
      <alignment horizontal="center" vertical="center"/>
    </xf>
    <xf numFmtId="0" fontId="63" fillId="0" borderId="192" xfId="59" applyFont="1" applyBorder="1" applyAlignment="1">
      <alignment horizontal="center" vertical="center"/>
    </xf>
    <xf numFmtId="0" fontId="63" fillId="0" borderId="191" xfId="59" applyFont="1" applyBorder="1" applyAlignment="1">
      <alignment horizontal="center" vertical="center"/>
    </xf>
    <xf numFmtId="0" fontId="63" fillId="0" borderId="21" xfId="59" applyFont="1" applyBorder="1" applyAlignment="1">
      <alignment horizontal="center" vertical="center"/>
    </xf>
    <xf numFmtId="0" fontId="63" fillId="0" borderId="24" xfId="59" applyFont="1" applyBorder="1" applyAlignment="1">
      <alignment horizontal="center" vertical="center"/>
    </xf>
    <xf numFmtId="0" fontId="63" fillId="0" borderId="193" xfId="59" applyFont="1" applyBorder="1" applyAlignment="1">
      <alignment horizontal="center" vertical="center"/>
    </xf>
    <xf numFmtId="0" fontId="63" fillId="0" borderId="203" xfId="59" applyFont="1" applyBorder="1" applyAlignment="1">
      <alignment horizontal="center" vertical="center"/>
    </xf>
    <xf numFmtId="0" fontId="18" fillId="0" borderId="193" xfId="59" applyFont="1" applyBorder="1" applyAlignment="1">
      <alignment horizontal="center" vertical="center"/>
    </xf>
    <xf numFmtId="0" fontId="18" fillId="0" borderId="192" xfId="59" applyFont="1" applyBorder="1" applyAlignment="1">
      <alignment horizontal="center" vertical="center"/>
    </xf>
    <xf numFmtId="0" fontId="18" fillId="0" borderId="191" xfId="59" applyFont="1" applyBorder="1" applyAlignment="1">
      <alignment horizontal="center" vertical="center"/>
    </xf>
    <xf numFmtId="0" fontId="18" fillId="0" borderId="25" xfId="59" applyFont="1" applyBorder="1" applyAlignment="1">
      <alignment horizontal="center" vertical="center"/>
    </xf>
    <xf numFmtId="0" fontId="18" fillId="0" borderId="206" xfId="59" applyFont="1" applyBorder="1" applyAlignment="1">
      <alignment horizontal="center" vertical="center"/>
    </xf>
    <xf numFmtId="0" fontId="18" fillId="0" borderId="198" xfId="59" applyFont="1" applyBorder="1" applyAlignment="1">
      <alignment horizontal="center" vertical="center"/>
    </xf>
    <xf numFmtId="0" fontId="18" fillId="0" borderId="197" xfId="59" applyFont="1" applyBorder="1" applyAlignment="1">
      <alignment horizontal="center" vertical="center"/>
    </xf>
    <xf numFmtId="0" fontId="63" fillId="0" borderId="209" xfId="59" applyFont="1" applyBorder="1" applyAlignment="1">
      <alignment horizontal="center" vertical="center"/>
    </xf>
    <xf numFmtId="0" fontId="63" fillId="0" borderId="131" xfId="59" applyFont="1" applyBorder="1" applyAlignment="1">
      <alignment horizontal="center" vertical="center"/>
    </xf>
    <xf numFmtId="0" fontId="63" fillId="0" borderId="208" xfId="59" applyFont="1" applyBorder="1" applyAlignment="1">
      <alignment horizontal="center" vertical="center"/>
    </xf>
    <xf numFmtId="0" fontId="0" fillId="0" borderId="209" xfId="59" applyFont="1" applyBorder="1" applyAlignment="1">
      <alignment horizontal="center" vertical="center"/>
    </xf>
    <xf numFmtId="0" fontId="0" fillId="0" borderId="131" xfId="59" applyFont="1" applyBorder="1" applyAlignment="1">
      <alignment horizontal="center" vertical="center"/>
    </xf>
    <xf numFmtId="0" fontId="0" fillId="0" borderId="208" xfId="59" applyFont="1" applyBorder="1" applyAlignment="1">
      <alignment horizontal="center" vertical="center"/>
    </xf>
    <xf numFmtId="0" fontId="0" fillId="0" borderId="132" xfId="59" applyFont="1" applyBorder="1" applyAlignment="1">
      <alignment horizontal="center" vertical="center"/>
    </xf>
    <xf numFmtId="0" fontId="0" fillId="0" borderId="128" xfId="59" applyFont="1" applyBorder="1" applyAlignment="1">
      <alignment horizontal="center" vertical="center"/>
    </xf>
    <xf numFmtId="0" fontId="9" fillId="0" borderId="0" xfId="59" applyAlignment="1">
      <alignment horizontal="center" vertical="center"/>
    </xf>
    <xf numFmtId="0" fontId="0" fillId="0" borderId="2" xfId="59" applyFont="1" applyBorder="1" applyAlignment="1">
      <alignment horizontal="center" vertical="center"/>
    </xf>
    <xf numFmtId="0" fontId="18" fillId="0" borderId="6" xfId="59" applyFont="1" applyBorder="1" applyAlignment="1">
      <alignment horizontal="center" vertical="center"/>
    </xf>
    <xf numFmtId="0" fontId="18" fillId="0" borderId="8" xfId="59" applyFont="1" applyBorder="1" applyAlignment="1">
      <alignment horizontal="center" vertical="center"/>
    </xf>
    <xf numFmtId="0" fontId="18" fillId="0" borderId="7" xfId="59" applyFont="1" applyBorder="1" applyAlignment="1">
      <alignment horizontal="center" vertical="center"/>
    </xf>
    <xf numFmtId="0" fontId="63" fillId="0" borderId="0" xfId="59" applyFont="1" applyAlignment="1">
      <alignment horizontal="left" vertical="center"/>
    </xf>
    <xf numFmtId="0" fontId="63" fillId="0" borderId="217" xfId="59" applyFont="1" applyBorder="1" applyAlignment="1">
      <alignment horizontal="center" vertical="center"/>
    </xf>
    <xf numFmtId="0" fontId="63" fillId="0" borderId="216" xfId="59" applyFont="1" applyBorder="1" applyAlignment="1">
      <alignment horizontal="center" vertical="center"/>
    </xf>
    <xf numFmtId="0" fontId="63" fillId="0" borderId="215" xfId="59" applyFont="1" applyBorder="1" applyAlignment="1">
      <alignment horizontal="center" vertical="center"/>
    </xf>
    <xf numFmtId="0" fontId="0" fillId="0" borderId="211" xfId="59" applyFont="1" applyBorder="1" applyAlignment="1">
      <alignment horizontal="center" vertical="center"/>
    </xf>
    <xf numFmtId="0" fontId="0" fillId="0" borderId="212" xfId="59" applyFont="1" applyBorder="1" applyAlignment="1">
      <alignment horizontal="center" vertical="center"/>
    </xf>
    <xf numFmtId="0" fontId="0" fillId="0" borderId="213" xfId="59" applyFont="1" applyBorder="1" applyAlignment="1">
      <alignment horizontal="center" vertical="center"/>
    </xf>
    <xf numFmtId="0" fontId="0" fillId="0" borderId="211" xfId="59" applyFont="1" applyBorder="1" applyAlignment="1">
      <alignment horizontal="center" vertical="center" wrapText="1"/>
    </xf>
    <xf numFmtId="0" fontId="0" fillId="0" borderId="210" xfId="59" applyFont="1" applyBorder="1" applyAlignment="1">
      <alignment horizontal="center" vertical="center" wrapText="1"/>
    </xf>
    <xf numFmtId="0" fontId="9" fillId="0" borderId="2" xfId="59" applyBorder="1" applyAlignment="1">
      <alignment horizontal="center" vertical="center"/>
    </xf>
    <xf numFmtId="0" fontId="64" fillId="0" borderId="2" xfId="59" applyFont="1" applyBorder="1" applyAlignment="1">
      <alignment horizontal="center" vertical="center"/>
    </xf>
    <xf numFmtId="0" fontId="64" fillId="0" borderId="6" xfId="59" applyFont="1" applyBorder="1" applyAlignment="1">
      <alignment horizontal="center" vertical="center"/>
    </xf>
    <xf numFmtId="0" fontId="64" fillId="0" borderId="8" xfId="59" applyFont="1" applyBorder="1" applyAlignment="1">
      <alignment horizontal="center" vertical="center"/>
    </xf>
    <xf numFmtId="0" fontId="64" fillId="0" borderId="0" xfId="59" applyFont="1" applyAlignment="1">
      <alignment horizontal="center" vertical="center" wrapText="1"/>
    </xf>
    <xf numFmtId="0" fontId="64" fillId="0" borderId="7" xfId="59" applyFont="1" applyBorder="1" applyAlignment="1">
      <alignment horizontal="center" vertical="center"/>
    </xf>
    <xf numFmtId="0" fontId="64" fillId="0" borderId="201" xfId="53" applyFont="1" applyBorder="1" applyAlignment="1">
      <alignment horizontal="center" vertical="center"/>
    </xf>
    <xf numFmtId="0" fontId="64" fillId="0" borderId="200" xfId="53" applyFont="1" applyBorder="1" applyAlignment="1">
      <alignment horizontal="center" vertical="center"/>
    </xf>
    <xf numFmtId="0" fontId="64" fillId="0" borderId="52" xfId="53" applyFont="1" applyBorder="1" applyAlignment="1">
      <alignment horizontal="center" vertical="center"/>
    </xf>
    <xf numFmtId="0" fontId="64" fillId="0" borderId="53" xfId="53" applyFont="1" applyBorder="1" applyAlignment="1">
      <alignment horizontal="center" vertical="center"/>
    </xf>
    <xf numFmtId="0" fontId="64" fillId="0" borderId="206" xfId="53" applyFont="1" applyBorder="1" applyAlignment="1">
      <alignment horizontal="center" vertical="center"/>
    </xf>
    <xf numFmtId="0" fontId="64" fillId="0" borderId="197" xfId="53" applyFont="1" applyBorder="1" applyAlignment="1">
      <alignment horizontal="center" vertical="center"/>
    </xf>
    <xf numFmtId="0" fontId="64" fillId="0" borderId="196" xfId="53" applyFont="1" applyBorder="1" applyAlignment="1">
      <alignment horizontal="center" vertical="center"/>
    </xf>
    <xf numFmtId="0" fontId="61" fillId="0" borderId="0" xfId="59" applyFont="1" applyAlignment="1">
      <alignment horizontal="left" vertical="top" wrapText="1"/>
    </xf>
    <xf numFmtId="0" fontId="64" fillId="0" borderId="26" xfId="59" applyFont="1" applyBorder="1" applyAlignment="1">
      <alignment horizontal="center" vertical="center"/>
    </xf>
    <xf numFmtId="0" fontId="61" fillId="0" borderId="0" xfId="59" applyFont="1" applyAlignment="1">
      <alignment horizontal="left" vertical="center"/>
    </xf>
    <xf numFmtId="0" fontId="64" fillId="0" borderId="160" xfId="59" applyFont="1" applyBorder="1" applyAlignment="1">
      <alignment horizontal="center" vertical="center"/>
    </xf>
    <xf numFmtId="0" fontId="64" fillId="0" borderId="159" xfId="59" applyFont="1" applyBorder="1" applyAlignment="1">
      <alignment horizontal="center" vertical="center"/>
    </xf>
    <xf numFmtId="0" fontId="64" fillId="0" borderId="158" xfId="59" applyFont="1" applyBorder="1" applyAlignment="1">
      <alignment horizontal="center" vertical="center"/>
    </xf>
    <xf numFmtId="0" fontId="64" fillId="0" borderId="132" xfId="59" applyFont="1" applyBorder="1" applyAlignment="1">
      <alignment horizontal="center" vertical="center"/>
    </xf>
    <xf numFmtId="0" fontId="64" fillId="0" borderId="94" xfId="59" applyFont="1" applyBorder="1" applyAlignment="1">
      <alignment horizontal="center" vertical="center"/>
    </xf>
    <xf numFmtId="0" fontId="64" fillId="0" borderId="128" xfId="59" applyFont="1" applyBorder="1" applyAlignment="1">
      <alignment horizontal="center" vertical="center"/>
    </xf>
    <xf numFmtId="0" fontId="64" fillId="0" borderId="124" xfId="59" applyFont="1" applyBorder="1" applyAlignment="1">
      <alignment horizontal="center" vertical="center"/>
    </xf>
    <xf numFmtId="0" fontId="64" fillId="0" borderId="123" xfId="59" applyFont="1" applyBorder="1" applyAlignment="1">
      <alignment horizontal="center" vertical="center"/>
    </xf>
    <xf numFmtId="0" fontId="64" fillId="0" borderId="228" xfId="53" applyFont="1" applyBorder="1" applyAlignment="1">
      <alignment horizontal="center" vertical="center"/>
    </xf>
    <xf numFmtId="0" fontId="64" fillId="0" borderId="226" xfId="53" applyFont="1" applyBorder="1" applyAlignment="1">
      <alignment horizontal="center" vertical="center"/>
    </xf>
    <xf numFmtId="0" fontId="64" fillId="0" borderId="225" xfId="53" applyFont="1" applyBorder="1" applyAlignment="1">
      <alignment horizontal="center" vertical="center"/>
    </xf>
    <xf numFmtId="0" fontId="9" fillId="0" borderId="193" xfId="59" applyBorder="1" applyAlignment="1">
      <alignment horizontal="center" vertical="center"/>
    </xf>
    <xf numFmtId="0" fontId="9" fillId="0" borderId="192" xfId="59" applyBorder="1" applyAlignment="1">
      <alignment horizontal="center" vertical="center"/>
    </xf>
    <xf numFmtId="0" fontId="9" fillId="0" borderId="191" xfId="59" applyBorder="1" applyAlignment="1">
      <alignment horizontal="center" vertical="center"/>
    </xf>
    <xf numFmtId="0" fontId="64" fillId="0" borderId="192" xfId="59" applyFont="1" applyBorder="1" applyAlignment="1">
      <alignment horizontal="center" vertical="center"/>
    </xf>
    <xf numFmtId="0" fontId="64" fillId="0" borderId="191" xfId="59" applyFont="1" applyBorder="1" applyAlignment="1">
      <alignment horizontal="center" vertical="center"/>
    </xf>
    <xf numFmtId="0" fontId="64" fillId="0" borderId="21" xfId="59" applyFont="1" applyBorder="1" applyAlignment="1">
      <alignment horizontal="center" vertical="center"/>
    </xf>
    <xf numFmtId="0" fontId="64" fillId="0" borderId="24" xfId="59" applyFont="1" applyBorder="1" applyAlignment="1">
      <alignment horizontal="center" vertical="center"/>
    </xf>
    <xf numFmtId="0" fontId="64" fillId="0" borderId="193" xfId="59" applyFont="1" applyBorder="1" applyAlignment="1">
      <alignment horizontal="center" vertical="center"/>
    </xf>
    <xf numFmtId="0" fontId="64" fillId="0" borderId="199" xfId="53" applyFont="1" applyBorder="1" applyAlignment="1">
      <alignment horizontal="center" vertical="center"/>
    </xf>
    <xf numFmtId="0" fontId="64" fillId="0" borderId="229" xfId="53" applyFont="1" applyBorder="1" applyAlignment="1">
      <alignment horizontal="center" vertical="center"/>
    </xf>
    <xf numFmtId="0" fontId="9" fillId="0" borderId="206" xfId="59" applyBorder="1" applyAlignment="1">
      <alignment horizontal="center" vertical="center"/>
    </xf>
    <xf numFmtId="0" fontId="9" fillId="0" borderId="197" xfId="59" applyBorder="1" applyAlignment="1">
      <alignment horizontal="center" vertical="center"/>
    </xf>
    <xf numFmtId="0" fontId="9" fillId="0" borderId="198" xfId="59" applyBorder="1" applyAlignment="1">
      <alignment horizontal="center" vertical="center"/>
    </xf>
    <xf numFmtId="0" fontId="9" fillId="0" borderId="25" xfId="59" applyBorder="1" applyAlignment="1">
      <alignment horizontal="center" vertical="center"/>
    </xf>
    <xf numFmtId="0" fontId="0" fillId="0" borderId="0" xfId="59" applyFont="1" applyAlignment="1">
      <alignment horizontal="left" vertical="center"/>
    </xf>
    <xf numFmtId="0" fontId="18" fillId="0" borderId="2" xfId="53" applyFont="1" applyBorder="1" applyAlignment="1">
      <alignment horizontal="center" vertical="center"/>
    </xf>
    <xf numFmtId="0" fontId="64" fillId="0" borderId="0" xfId="59" applyFont="1" applyAlignment="1">
      <alignment horizontal="left" vertical="center"/>
    </xf>
    <xf numFmtId="0" fontId="9" fillId="0" borderId="1" xfId="56" applyBorder="1" applyAlignment="1">
      <alignment horizontal="left" vertical="center" wrapText="1"/>
    </xf>
    <xf numFmtId="0" fontId="9" fillId="0" borderId="27" xfId="56" applyBorder="1" applyAlignment="1">
      <alignment horizontal="left" vertical="center" wrapText="1"/>
    </xf>
    <xf numFmtId="0" fontId="9" fillId="0" borderId="15" xfId="56" applyBorder="1" applyAlignment="1">
      <alignment horizontal="left" vertical="center" wrapText="1"/>
    </xf>
    <xf numFmtId="0" fontId="9" fillId="0" borderId="3" xfId="56" applyBorder="1" applyAlignment="1">
      <alignment horizontal="center" vertical="center"/>
    </xf>
    <xf numFmtId="0" fontId="9" fillId="0" borderId="4" xfId="56" applyBorder="1" applyAlignment="1">
      <alignment horizontal="center" vertical="center"/>
    </xf>
    <xf numFmtId="0" fontId="9" fillId="0" borderId="1" xfId="56" applyBorder="1" applyAlignment="1">
      <alignment horizontal="center" vertical="center"/>
    </xf>
    <xf numFmtId="0" fontId="9" fillId="0" borderId="17" xfId="56" applyBorder="1" applyAlignment="1">
      <alignment horizontal="center" vertical="center"/>
    </xf>
    <xf numFmtId="0" fontId="9" fillId="0" borderId="27" xfId="56" applyBorder="1" applyAlignment="1">
      <alignment horizontal="center" vertical="center"/>
    </xf>
    <xf numFmtId="0" fontId="9" fillId="0" borderId="16" xfId="56" applyBorder="1" applyAlignment="1">
      <alignment horizontal="center" vertical="center"/>
    </xf>
    <xf numFmtId="0" fontId="9" fillId="0" borderId="5" xfId="56" applyBorder="1" applyAlignment="1">
      <alignment horizontal="center" vertical="center"/>
    </xf>
    <xf numFmtId="0" fontId="9" fillId="0" borderId="15" xfId="56" applyBorder="1" applyAlignment="1">
      <alignment horizontal="center" vertical="center"/>
    </xf>
    <xf numFmtId="0" fontId="9" fillId="0" borderId="2" xfId="56" applyBorder="1" applyAlignment="1">
      <alignment horizontal="left" vertical="center" indent="3"/>
    </xf>
    <xf numFmtId="0" fontId="9" fillId="0" borderId="3" xfId="56" applyBorder="1" applyAlignment="1">
      <alignment horizontal="right" vertical="center"/>
    </xf>
    <xf numFmtId="0" fontId="9" fillId="0" borderId="17" xfId="56" applyBorder="1" applyAlignment="1">
      <alignment horizontal="right" vertical="center"/>
    </xf>
    <xf numFmtId="0" fontId="9" fillId="0" borderId="16" xfId="56" applyBorder="1" applyAlignment="1">
      <alignment horizontal="right" vertical="center"/>
    </xf>
    <xf numFmtId="0" fontId="10" fillId="33" borderId="6" xfId="54" applyFont="1" applyFill="1" applyBorder="1" applyAlignment="1">
      <alignment horizontal="center" vertical="center"/>
    </xf>
    <xf numFmtId="0" fontId="10" fillId="33" borderId="8" xfId="54" applyFont="1" applyFill="1" applyBorder="1" applyAlignment="1">
      <alignment horizontal="center" vertical="center"/>
    </xf>
    <xf numFmtId="178" fontId="10" fillId="0" borderId="0" xfId="54" applyNumberFormat="1" applyFont="1" applyAlignment="1">
      <alignment horizontal="center" vertical="center"/>
    </xf>
    <xf numFmtId="20" fontId="10" fillId="36" borderId="6" xfId="54" applyNumberFormat="1" applyFont="1" applyFill="1" applyBorder="1" applyAlignment="1" applyProtection="1">
      <alignment horizontal="center" vertical="center"/>
      <protection locked="0"/>
    </xf>
    <xf numFmtId="20" fontId="10" fillId="36" borderId="7" xfId="54" applyNumberFormat="1" applyFont="1" applyFill="1" applyBorder="1" applyAlignment="1" applyProtection="1">
      <alignment horizontal="center" vertical="center"/>
      <protection locked="0"/>
    </xf>
    <xf numFmtId="20" fontId="10" fillId="36" borderId="8" xfId="54" applyNumberFormat="1" applyFont="1" applyFill="1" applyBorder="1" applyAlignment="1" applyProtection="1">
      <alignment horizontal="center" vertical="center"/>
      <protection locked="0"/>
    </xf>
    <xf numFmtId="0" fontId="10" fillId="36" borderId="6" xfId="54" applyFont="1" applyFill="1" applyBorder="1" applyAlignment="1" applyProtection="1">
      <alignment horizontal="center" vertical="center"/>
      <protection locked="0"/>
    </xf>
    <xf numFmtId="0" fontId="10" fillId="36" borderId="8" xfId="54" applyFont="1" applyFill="1" applyBorder="1" applyAlignment="1" applyProtection="1">
      <alignment horizontal="center" vertical="center"/>
      <protection locked="0"/>
    </xf>
    <xf numFmtId="0" fontId="50" fillId="37" borderId="0" xfId="54" applyFont="1" applyFill="1" applyAlignment="1" applyProtection="1">
      <alignment horizontal="center" vertical="center" shrinkToFit="1"/>
      <protection locked="0"/>
    </xf>
    <xf numFmtId="0" fontId="50" fillId="38" borderId="0" xfId="54" applyFont="1" applyFill="1" applyAlignment="1" applyProtection="1">
      <alignment horizontal="center" vertical="center" shrinkToFit="1"/>
      <protection locked="0"/>
    </xf>
    <xf numFmtId="0" fontId="50" fillId="36" borderId="0" xfId="54" applyFont="1" applyFill="1" applyAlignment="1" applyProtection="1">
      <alignment horizontal="center" vertical="center"/>
      <protection locked="0"/>
    </xf>
    <xf numFmtId="0" fontId="50" fillId="0" borderId="0" xfId="54" applyFont="1" applyAlignment="1">
      <alignment horizontal="center" vertical="center"/>
    </xf>
    <xf numFmtId="0" fontId="10" fillId="37" borderId="6" xfId="54" applyFont="1" applyFill="1" applyBorder="1" applyAlignment="1" applyProtection="1">
      <alignment horizontal="center" vertical="center"/>
      <protection locked="0"/>
    </xf>
    <xf numFmtId="0" fontId="10" fillId="38" borderId="7" xfId="54" applyFont="1" applyFill="1" applyBorder="1" applyAlignment="1" applyProtection="1">
      <alignment horizontal="center" vertical="center"/>
      <protection locked="0"/>
    </xf>
    <xf numFmtId="0" fontId="10" fillId="38" borderId="8" xfId="54" applyFont="1" applyFill="1" applyBorder="1" applyAlignment="1" applyProtection="1">
      <alignment horizontal="center" vertical="center"/>
      <protection locked="0"/>
    </xf>
    <xf numFmtId="0" fontId="10" fillId="0" borderId="183" xfId="54" applyFont="1" applyBorder="1" applyAlignment="1">
      <alignment horizontal="center" vertical="center"/>
    </xf>
    <xf numFmtId="0" fontId="10" fillId="0" borderId="176" xfId="54" applyFont="1" applyBorder="1" applyAlignment="1">
      <alignment horizontal="center" vertical="center"/>
    </xf>
    <xf numFmtId="0" fontId="10" fillId="0" borderId="174" xfId="54" applyFont="1" applyBorder="1" applyAlignment="1">
      <alignment horizontal="center" vertical="center"/>
    </xf>
    <xf numFmtId="0" fontId="10" fillId="0" borderId="160" xfId="54" applyFont="1" applyBorder="1" applyAlignment="1">
      <alignment horizontal="center" vertical="center" wrapText="1"/>
    </xf>
    <xf numFmtId="0" fontId="10" fillId="0" borderId="159" xfId="54" applyFont="1" applyBorder="1" applyAlignment="1">
      <alignment horizontal="center" vertical="center" wrapText="1"/>
    </xf>
    <xf numFmtId="0" fontId="10" fillId="0" borderId="167" xfId="54" applyFont="1" applyBorder="1" applyAlignment="1">
      <alignment horizontal="center" vertical="center" wrapText="1"/>
    </xf>
    <xf numFmtId="0" fontId="10" fillId="0" borderId="124" xfId="54" applyFont="1" applyBorder="1" applyAlignment="1">
      <alignment horizontal="center" vertical="center" wrapText="1"/>
    </xf>
    <xf numFmtId="0" fontId="10" fillId="0" borderId="0" xfId="54" applyFont="1" applyAlignment="1">
      <alignment horizontal="center" vertical="center" wrapText="1"/>
    </xf>
    <xf numFmtId="0" fontId="10" fillId="0" borderId="27" xfId="54" applyFont="1" applyBorder="1" applyAlignment="1">
      <alignment horizontal="center" vertical="center" wrapText="1"/>
    </xf>
    <xf numFmtId="0" fontId="10" fillId="0" borderId="132" xfId="54" applyFont="1" applyBorder="1" applyAlignment="1">
      <alignment horizontal="center" vertical="center" wrapText="1"/>
    </xf>
    <xf numFmtId="0" fontId="10" fillId="0" borderId="94" xfId="54" applyFont="1" applyBorder="1" applyAlignment="1">
      <alignment horizontal="center" vertical="center" wrapText="1"/>
    </xf>
    <xf numFmtId="0" fontId="10" fillId="0" borderId="130" xfId="54" applyFont="1" applyBorder="1" applyAlignment="1">
      <alignment horizontal="center" vertical="center" wrapText="1"/>
    </xf>
    <xf numFmtId="0" fontId="46" fillId="0" borderId="168" xfId="54" applyFont="1" applyBorder="1" applyAlignment="1">
      <alignment horizontal="center" vertical="center" wrapText="1"/>
    </xf>
    <xf numFmtId="0" fontId="46" fillId="0" borderId="29" xfId="54" applyFont="1" applyBorder="1" applyAlignment="1">
      <alignment horizontal="center" vertical="center" wrapText="1"/>
    </xf>
    <xf numFmtId="0" fontId="46" fillId="0" borderId="131" xfId="54" applyFont="1" applyBorder="1" applyAlignment="1">
      <alignment horizontal="center" vertical="center" wrapText="1"/>
    </xf>
    <xf numFmtId="0" fontId="10" fillId="0" borderId="166" xfId="54" applyFont="1" applyBorder="1" applyAlignment="1">
      <alignment horizontal="center" vertical="center" wrapText="1"/>
    </xf>
    <xf numFmtId="0" fontId="10" fillId="0" borderId="17" xfId="54" applyFont="1" applyBorder="1" applyAlignment="1">
      <alignment horizontal="center" vertical="center" wrapText="1"/>
    </xf>
    <xf numFmtId="0" fontId="10" fillId="0" borderId="129" xfId="54" applyFont="1" applyBorder="1" applyAlignment="1">
      <alignment horizontal="center" vertical="center" wrapText="1"/>
    </xf>
    <xf numFmtId="0" fontId="10" fillId="0" borderId="158" xfId="54" applyFont="1" applyBorder="1" applyAlignment="1">
      <alignment horizontal="center" vertical="center" wrapText="1"/>
    </xf>
    <xf numFmtId="0" fontId="10" fillId="0" borderId="123" xfId="54" applyFont="1" applyBorder="1" applyAlignment="1">
      <alignment horizontal="center" vertical="center" wrapText="1"/>
    </xf>
    <xf numFmtId="0" fontId="10" fillId="0" borderId="128" xfId="54" applyFont="1" applyBorder="1" applyAlignment="1">
      <alignment horizontal="center" vertical="center" wrapText="1"/>
    </xf>
    <xf numFmtId="0" fontId="46" fillId="0" borderId="179" xfId="54" applyFont="1" applyBorder="1" applyAlignment="1">
      <alignment horizontal="center" vertical="center" wrapText="1"/>
    </xf>
    <xf numFmtId="0" fontId="46" fillId="0" borderId="158" xfId="54" applyFont="1" applyBorder="1" applyAlignment="1">
      <alignment horizontal="center" vertical="center" wrapText="1"/>
    </xf>
    <xf numFmtId="0" fontId="46" fillId="0" borderId="175" xfId="54" applyFont="1" applyBorder="1" applyAlignment="1">
      <alignment horizontal="center" vertical="center" wrapText="1"/>
    </xf>
    <xf numFmtId="0" fontId="46" fillId="0" borderId="123" xfId="54" applyFont="1" applyBorder="1" applyAlignment="1">
      <alignment horizontal="center" vertical="center" wrapText="1"/>
    </xf>
    <xf numFmtId="0" fontId="46" fillId="0" borderId="95" xfId="54" applyFont="1" applyBorder="1" applyAlignment="1">
      <alignment horizontal="center" vertical="center" wrapText="1"/>
    </xf>
    <xf numFmtId="0" fontId="46" fillId="0" borderId="128" xfId="54" applyFont="1" applyBorder="1" applyAlignment="1">
      <alignment horizontal="center" vertical="center" wrapText="1"/>
    </xf>
    <xf numFmtId="0" fontId="46" fillId="0" borderId="160" xfId="54" applyFont="1" applyBorder="1" applyAlignment="1">
      <alignment horizontal="center" vertical="center" wrapText="1"/>
    </xf>
    <xf numFmtId="0" fontId="46" fillId="0" borderId="124" xfId="54" applyFont="1" applyBorder="1" applyAlignment="1">
      <alignment horizontal="center" vertical="center" wrapText="1"/>
    </xf>
    <xf numFmtId="0" fontId="46" fillId="0" borderId="132" xfId="54" applyFont="1" applyBorder="1" applyAlignment="1">
      <alignment horizontal="center" vertical="center" wrapText="1"/>
    </xf>
    <xf numFmtId="0" fontId="10" fillId="0" borderId="7" xfId="54" applyFont="1" applyBorder="1" applyAlignment="1">
      <alignment horizontal="center" vertical="center"/>
    </xf>
    <xf numFmtId="0" fontId="10" fillId="0" borderId="178" xfId="54" applyFont="1" applyBorder="1" applyAlignment="1">
      <alignment horizontal="center" vertical="center"/>
    </xf>
    <xf numFmtId="0" fontId="10" fillId="0" borderId="177" xfId="54" applyFont="1" applyBorder="1" applyAlignment="1">
      <alignment horizontal="center" vertical="center"/>
    </xf>
    <xf numFmtId="0" fontId="10" fillId="37" borderId="143" xfId="54" applyFont="1" applyFill="1" applyBorder="1" applyAlignment="1" applyProtection="1">
      <alignment horizontal="center" vertical="center" shrinkToFit="1"/>
      <protection locked="0"/>
    </xf>
    <xf numFmtId="0" fontId="10" fillId="37" borderId="4" xfId="54" applyFont="1" applyFill="1" applyBorder="1" applyAlignment="1" applyProtection="1">
      <alignment horizontal="center" vertical="center" shrinkToFit="1"/>
      <protection locked="0"/>
    </xf>
    <xf numFmtId="0" fontId="10" fillId="37" borderId="1" xfId="54" applyFont="1" applyFill="1" applyBorder="1" applyAlignment="1" applyProtection="1">
      <alignment horizontal="center" vertical="center" shrinkToFit="1"/>
      <protection locked="0"/>
    </xf>
    <xf numFmtId="0" fontId="10" fillId="37" borderId="124" xfId="54" applyFont="1" applyFill="1" applyBorder="1" applyAlignment="1" applyProtection="1">
      <alignment horizontal="center" vertical="center" shrinkToFit="1"/>
      <protection locked="0"/>
    </xf>
    <xf numFmtId="0" fontId="10" fillId="37" borderId="0" xfId="54" applyFont="1" applyFill="1" applyAlignment="1" applyProtection="1">
      <alignment horizontal="center" vertical="center" shrinkToFit="1"/>
      <protection locked="0"/>
    </xf>
    <xf numFmtId="0" fontId="10" fillId="37" borderId="27" xfId="54" applyFont="1" applyFill="1" applyBorder="1" applyAlignment="1" applyProtection="1">
      <alignment horizontal="center" vertical="center" shrinkToFit="1"/>
      <protection locked="0"/>
    </xf>
    <xf numFmtId="0" fontId="10" fillId="37" borderId="153" xfId="54" applyFont="1" applyFill="1" applyBorder="1" applyAlignment="1" applyProtection="1">
      <alignment horizontal="center" vertical="center" shrinkToFit="1"/>
      <protection locked="0"/>
    </xf>
    <xf numFmtId="0" fontId="10" fillId="37" borderId="5" xfId="54" applyFont="1" applyFill="1" applyBorder="1" applyAlignment="1" applyProtection="1">
      <alignment horizontal="center" vertical="center" shrinkToFit="1"/>
      <protection locked="0"/>
    </xf>
    <xf numFmtId="0" fontId="10" fillId="37" borderId="15" xfId="54" applyFont="1" applyFill="1" applyBorder="1" applyAlignment="1" applyProtection="1">
      <alignment horizontal="center" vertical="center" shrinkToFit="1"/>
      <protection locked="0"/>
    </xf>
    <xf numFmtId="0" fontId="10" fillId="37" borderId="25" xfId="54" applyFont="1" applyFill="1" applyBorder="1" applyAlignment="1" applyProtection="1">
      <alignment horizontal="center" vertical="center" wrapText="1"/>
      <protection locked="0"/>
    </xf>
    <xf numFmtId="0" fontId="10" fillId="38" borderId="29" xfId="54" applyFont="1" applyFill="1" applyBorder="1" applyAlignment="1" applyProtection="1">
      <alignment horizontal="center" vertical="center" wrapText="1"/>
      <protection locked="0"/>
    </xf>
    <xf numFmtId="0" fontId="10" fillId="38" borderId="31" xfId="54" applyFont="1" applyFill="1" applyBorder="1" applyAlignment="1" applyProtection="1">
      <alignment horizontal="center" vertical="center" wrapText="1"/>
      <protection locked="0"/>
    </xf>
    <xf numFmtId="0" fontId="10" fillId="37" borderId="3" xfId="54" applyFont="1" applyFill="1" applyBorder="1" applyAlignment="1" applyProtection="1">
      <alignment horizontal="center" vertical="center" wrapText="1"/>
      <protection locked="0"/>
    </xf>
    <xf numFmtId="0" fontId="10" fillId="37" borderId="4" xfId="54" applyFont="1" applyFill="1" applyBorder="1" applyAlignment="1" applyProtection="1">
      <alignment horizontal="center" vertical="center" wrapText="1"/>
      <protection locked="0"/>
    </xf>
    <xf numFmtId="0" fontId="10" fillId="37" borderId="1" xfId="54" applyFont="1" applyFill="1" applyBorder="1" applyAlignment="1" applyProtection="1">
      <alignment horizontal="center" vertical="center" wrapText="1"/>
      <protection locked="0"/>
    </xf>
    <xf numFmtId="0" fontId="10" fillId="37" borderId="17" xfId="54" applyFont="1" applyFill="1" applyBorder="1" applyAlignment="1" applyProtection="1">
      <alignment horizontal="center" vertical="center" wrapText="1"/>
      <protection locked="0"/>
    </xf>
    <xf numFmtId="0" fontId="10" fillId="37" borderId="0" xfId="54" applyFont="1" applyFill="1" applyAlignment="1" applyProtection="1">
      <alignment horizontal="center" vertical="center" wrapText="1"/>
      <protection locked="0"/>
    </xf>
    <xf numFmtId="0" fontId="10" fillId="37" borderId="27" xfId="54" applyFont="1" applyFill="1" applyBorder="1" applyAlignment="1" applyProtection="1">
      <alignment horizontal="center" vertical="center" wrapText="1"/>
      <protection locked="0"/>
    </xf>
    <xf numFmtId="0" fontId="10" fillId="37" borderId="16" xfId="54" applyFont="1" applyFill="1" applyBorder="1" applyAlignment="1" applyProtection="1">
      <alignment horizontal="center" vertical="center" wrapText="1"/>
      <protection locked="0"/>
    </xf>
    <xf numFmtId="0" fontId="10" fillId="37" borderId="5" xfId="54" applyFont="1" applyFill="1" applyBorder="1" applyAlignment="1" applyProtection="1">
      <alignment horizontal="center" vertical="center" wrapText="1"/>
      <protection locked="0"/>
    </xf>
    <xf numFmtId="0" fontId="10" fillId="37" borderId="15" xfId="54" applyFont="1" applyFill="1" applyBorder="1" applyAlignment="1" applyProtection="1">
      <alignment horizontal="center" vertical="center" wrapText="1"/>
      <protection locked="0"/>
    </xf>
    <xf numFmtId="0" fontId="10" fillId="36" borderId="3" xfId="54" applyFont="1" applyFill="1" applyBorder="1" applyAlignment="1" applyProtection="1">
      <alignment horizontal="left" vertical="center" shrinkToFit="1"/>
      <protection locked="0"/>
    </xf>
    <xf numFmtId="0" fontId="10" fillId="36" borderId="4" xfId="54" applyFont="1" applyFill="1" applyBorder="1" applyAlignment="1" applyProtection="1">
      <alignment horizontal="left" vertical="center" shrinkToFit="1"/>
      <protection locked="0"/>
    </xf>
    <xf numFmtId="0" fontId="10" fillId="36" borderId="1" xfId="54" applyFont="1" applyFill="1" applyBorder="1" applyAlignment="1" applyProtection="1">
      <alignment horizontal="left" vertical="center" shrinkToFit="1"/>
      <protection locked="0"/>
    </xf>
    <xf numFmtId="0" fontId="10" fillId="36" borderId="17" xfId="54" applyFont="1" applyFill="1" applyBorder="1" applyAlignment="1" applyProtection="1">
      <alignment horizontal="left" vertical="center" shrinkToFit="1"/>
      <protection locked="0"/>
    </xf>
    <xf numFmtId="0" fontId="10" fillId="36" borderId="0" xfId="54" applyFont="1" applyFill="1" applyAlignment="1" applyProtection="1">
      <alignment horizontal="left" vertical="center" shrinkToFit="1"/>
      <protection locked="0"/>
    </xf>
    <xf numFmtId="0" fontId="10" fillId="36" borderId="27" xfId="54" applyFont="1" applyFill="1" applyBorder="1" applyAlignment="1" applyProtection="1">
      <alignment horizontal="left" vertical="center" shrinkToFit="1"/>
      <protection locked="0"/>
    </xf>
    <xf numFmtId="0" fontId="10" fillId="36" borderId="16" xfId="54" applyFont="1" applyFill="1" applyBorder="1" applyAlignment="1" applyProtection="1">
      <alignment horizontal="left" vertical="center" shrinkToFit="1"/>
      <protection locked="0"/>
    </xf>
    <xf numFmtId="0" fontId="10" fillId="36" borderId="5" xfId="54" applyFont="1" applyFill="1" applyBorder="1" applyAlignment="1" applyProtection="1">
      <alignment horizontal="left" vertical="center" shrinkToFit="1"/>
      <protection locked="0"/>
    </xf>
    <xf numFmtId="0" fontId="10" fillId="36" borderId="15" xfId="54" applyFont="1" applyFill="1" applyBorder="1" applyAlignment="1" applyProtection="1">
      <alignment horizontal="left" vertical="center" shrinkToFit="1"/>
      <protection locked="0"/>
    </xf>
    <xf numFmtId="177" fontId="10" fillId="0" borderId="146" xfId="54" applyNumberFormat="1" applyFont="1" applyBorder="1" applyAlignment="1">
      <alignment horizontal="center" vertical="center" wrapText="1"/>
    </xf>
    <xf numFmtId="177" fontId="10" fillId="0" borderId="144" xfId="54" applyNumberFormat="1" applyFont="1" applyBorder="1" applyAlignment="1">
      <alignment horizontal="center" vertical="center" wrapText="1"/>
    </xf>
    <xf numFmtId="0" fontId="10" fillId="37" borderId="160" xfId="54" applyFont="1" applyFill="1" applyBorder="1" applyAlignment="1" applyProtection="1">
      <alignment horizontal="center" vertical="center" shrinkToFit="1"/>
      <protection locked="0"/>
    </xf>
    <xf numFmtId="0" fontId="10" fillId="37" borderId="159" xfId="54" applyFont="1" applyFill="1" applyBorder="1" applyAlignment="1" applyProtection="1">
      <alignment horizontal="center" vertical="center" shrinkToFit="1"/>
      <protection locked="0"/>
    </xf>
    <xf numFmtId="0" fontId="10" fillId="37" borderId="167" xfId="54" applyFont="1" applyFill="1" applyBorder="1" applyAlignment="1" applyProtection="1">
      <alignment horizontal="center" vertical="center" shrinkToFit="1"/>
      <protection locked="0"/>
    </xf>
    <xf numFmtId="0" fontId="10" fillId="37" borderId="168" xfId="54" applyFont="1" applyFill="1" applyBorder="1" applyAlignment="1" applyProtection="1">
      <alignment horizontal="center" vertical="center" wrapText="1"/>
      <protection locked="0"/>
    </xf>
    <xf numFmtId="0" fontId="10" fillId="37" borderId="166" xfId="54" applyFont="1" applyFill="1" applyBorder="1" applyAlignment="1" applyProtection="1">
      <alignment horizontal="center" vertical="center" wrapText="1"/>
      <protection locked="0"/>
    </xf>
    <xf numFmtId="0" fontId="10" fillId="37" borderId="159" xfId="54" applyFont="1" applyFill="1" applyBorder="1" applyAlignment="1" applyProtection="1">
      <alignment horizontal="center" vertical="center" wrapText="1"/>
      <protection locked="0"/>
    </xf>
    <xf numFmtId="0" fontId="10" fillId="37" borderId="167" xfId="54" applyFont="1" applyFill="1" applyBorder="1" applyAlignment="1" applyProtection="1">
      <alignment horizontal="center" vertical="center" wrapText="1"/>
      <protection locked="0"/>
    </xf>
    <xf numFmtId="0" fontId="10" fillId="36" borderId="166" xfId="54" applyFont="1" applyFill="1" applyBorder="1" applyAlignment="1" applyProtection="1">
      <alignment horizontal="left" vertical="center" shrinkToFit="1"/>
      <protection locked="0"/>
    </xf>
    <xf numFmtId="0" fontId="10" fillId="36" borderId="159" xfId="54" applyFont="1" applyFill="1" applyBorder="1" applyAlignment="1" applyProtection="1">
      <alignment horizontal="left" vertical="center" shrinkToFit="1"/>
      <protection locked="0"/>
    </xf>
    <xf numFmtId="0" fontId="10" fillId="36" borderId="167" xfId="54" applyFont="1" applyFill="1" applyBorder="1" applyAlignment="1" applyProtection="1">
      <alignment horizontal="left" vertical="center" shrinkToFit="1"/>
      <protection locked="0"/>
    </xf>
    <xf numFmtId="177" fontId="10" fillId="0" borderId="163" xfId="54" applyNumberFormat="1" applyFont="1" applyBorder="1" applyAlignment="1">
      <alignment horizontal="center" vertical="center" wrapText="1"/>
    </xf>
    <xf numFmtId="177" fontId="10" fillId="0" borderId="161" xfId="54" applyNumberFormat="1" applyFont="1" applyBorder="1" applyAlignment="1">
      <alignment horizontal="center" vertical="center" wrapText="1"/>
    </xf>
    <xf numFmtId="0" fontId="10" fillId="36" borderId="160" xfId="54" applyFont="1" applyFill="1" applyBorder="1" applyAlignment="1" applyProtection="1">
      <alignment horizontal="left" vertical="center" wrapText="1"/>
      <protection locked="0"/>
    </xf>
    <xf numFmtId="0" fontId="10" fillId="36" borderId="159" xfId="54" applyFont="1" applyFill="1" applyBorder="1" applyAlignment="1" applyProtection="1">
      <alignment horizontal="left" vertical="center" wrapText="1"/>
      <protection locked="0"/>
    </xf>
    <xf numFmtId="0" fontId="10" fillId="36" borderId="158" xfId="54" applyFont="1" applyFill="1" applyBorder="1" applyAlignment="1" applyProtection="1">
      <alignment horizontal="left" vertical="center" wrapText="1"/>
      <protection locked="0"/>
    </xf>
    <xf numFmtId="0" fontId="10" fillId="36" borderId="124" xfId="54" applyFont="1" applyFill="1" applyBorder="1" applyAlignment="1" applyProtection="1">
      <alignment horizontal="left" vertical="center" wrapText="1"/>
      <protection locked="0"/>
    </xf>
    <xf numFmtId="0" fontId="10" fillId="36" borderId="0" xfId="54" applyFont="1" applyFill="1" applyAlignment="1" applyProtection="1">
      <alignment horizontal="left" vertical="center" wrapText="1"/>
      <protection locked="0"/>
    </xf>
    <xf numFmtId="0" fontId="10" fillId="36" borderId="123" xfId="54" applyFont="1" applyFill="1" applyBorder="1" applyAlignment="1" applyProtection="1">
      <alignment horizontal="left" vertical="center" wrapText="1"/>
      <protection locked="0"/>
    </xf>
    <xf numFmtId="0" fontId="10" fillId="36" borderId="153" xfId="54" applyFont="1" applyFill="1" applyBorder="1" applyAlignment="1" applyProtection="1">
      <alignment horizontal="left" vertical="center" wrapText="1"/>
      <protection locked="0"/>
    </xf>
    <xf numFmtId="0" fontId="10" fillId="36" borderId="5" xfId="54" applyFont="1" applyFill="1" applyBorder="1" applyAlignment="1" applyProtection="1">
      <alignment horizontal="left" vertical="center" wrapText="1"/>
      <protection locked="0"/>
    </xf>
    <xf numFmtId="0" fontId="10" fillId="36" borderId="152" xfId="54" applyFont="1" applyFill="1" applyBorder="1" applyAlignment="1" applyProtection="1">
      <alignment horizontal="left" vertical="center" wrapText="1"/>
      <protection locked="0"/>
    </xf>
    <xf numFmtId="177" fontId="10" fillId="0" borderId="136" xfId="54" applyNumberFormat="1" applyFont="1" applyBorder="1" applyAlignment="1">
      <alignment horizontal="center" vertical="center" wrapText="1"/>
    </xf>
    <xf numFmtId="177" fontId="10" fillId="0" borderId="134" xfId="54" applyNumberFormat="1" applyFont="1" applyBorder="1" applyAlignment="1">
      <alignment horizontal="center" vertical="center" wrapText="1"/>
    </xf>
    <xf numFmtId="177" fontId="10" fillId="0" borderId="135" xfId="54" applyNumberFormat="1" applyFont="1" applyBorder="1" applyAlignment="1">
      <alignment horizontal="center" vertical="center" wrapText="1"/>
    </xf>
    <xf numFmtId="177" fontId="10" fillId="0" borderId="127" xfId="54" applyNumberFormat="1" applyFont="1" applyBorder="1" applyAlignment="1">
      <alignment horizontal="center" vertical="center" wrapText="1"/>
    </xf>
    <xf numFmtId="177" fontId="10" fillId="0" borderId="125" xfId="54" applyNumberFormat="1" applyFont="1" applyBorder="1" applyAlignment="1">
      <alignment horizontal="center" vertical="center" wrapText="1"/>
    </xf>
    <xf numFmtId="177" fontId="10" fillId="0" borderId="126" xfId="54" applyNumberFormat="1" applyFont="1" applyBorder="1" applyAlignment="1">
      <alignment horizontal="center" vertical="center" wrapText="1"/>
    </xf>
    <xf numFmtId="177" fontId="10" fillId="0" borderId="162" xfId="54" applyNumberFormat="1" applyFont="1" applyBorder="1" applyAlignment="1">
      <alignment horizontal="center" vertical="center" wrapText="1"/>
    </xf>
    <xf numFmtId="177" fontId="10" fillId="0" borderId="145" xfId="54" applyNumberFormat="1" applyFont="1" applyBorder="1" applyAlignment="1">
      <alignment horizontal="center" vertical="center" wrapText="1"/>
    </xf>
    <xf numFmtId="0" fontId="10" fillId="36" borderId="143" xfId="54" applyFont="1" applyFill="1" applyBorder="1" applyAlignment="1" applyProtection="1">
      <alignment horizontal="left" vertical="center" wrapText="1"/>
      <protection locked="0"/>
    </xf>
    <xf numFmtId="0" fontId="10" fillId="36" borderId="4" xfId="54" applyFont="1" applyFill="1" applyBorder="1" applyAlignment="1" applyProtection="1">
      <alignment horizontal="left" vertical="center" wrapText="1"/>
      <protection locked="0"/>
    </xf>
    <xf numFmtId="0" fontId="10" fillId="36" borderId="142" xfId="54" applyFont="1" applyFill="1" applyBorder="1" applyAlignment="1" applyProtection="1">
      <alignment horizontal="left" vertical="center" wrapText="1"/>
      <protection locked="0"/>
    </xf>
    <xf numFmtId="0" fontId="10" fillId="37" borderId="29" xfId="54" applyFont="1" applyFill="1" applyBorder="1" applyAlignment="1" applyProtection="1">
      <alignment horizontal="center" vertical="center" wrapText="1"/>
      <protection locked="0"/>
    </xf>
    <xf numFmtId="0" fontId="10" fillId="37" borderId="132" xfId="54" applyFont="1" applyFill="1" applyBorder="1" applyAlignment="1" applyProtection="1">
      <alignment horizontal="center" vertical="center" shrinkToFit="1"/>
      <protection locked="0"/>
    </xf>
    <xf numFmtId="0" fontId="10" fillId="37" borderId="94" xfId="54" applyFont="1" applyFill="1" applyBorder="1" applyAlignment="1" applyProtection="1">
      <alignment horizontal="center" vertical="center" shrinkToFit="1"/>
      <protection locked="0"/>
    </xf>
    <xf numFmtId="0" fontId="10" fillId="37" borderId="130" xfId="54" applyFont="1" applyFill="1" applyBorder="1" applyAlignment="1" applyProtection="1">
      <alignment horizontal="center" vertical="center" shrinkToFit="1"/>
      <protection locked="0"/>
    </xf>
    <xf numFmtId="0" fontId="10" fillId="38" borderId="131" xfId="54" applyFont="1" applyFill="1" applyBorder="1" applyAlignment="1" applyProtection="1">
      <alignment horizontal="center" vertical="center" wrapText="1"/>
      <protection locked="0"/>
    </xf>
    <xf numFmtId="0" fontId="10" fillId="37" borderId="129" xfId="54" applyFont="1" applyFill="1" applyBorder="1" applyAlignment="1" applyProtection="1">
      <alignment horizontal="center" vertical="center" wrapText="1"/>
      <protection locked="0"/>
    </xf>
    <xf numFmtId="0" fontId="10" fillId="37" borderId="94" xfId="54" applyFont="1" applyFill="1" applyBorder="1" applyAlignment="1" applyProtection="1">
      <alignment horizontal="center" vertical="center" wrapText="1"/>
      <protection locked="0"/>
    </xf>
    <xf numFmtId="0" fontId="10" fillId="37" borderId="130" xfId="54" applyFont="1" applyFill="1" applyBorder="1" applyAlignment="1" applyProtection="1">
      <alignment horizontal="center" vertical="center" wrapText="1"/>
      <protection locked="0"/>
    </xf>
    <xf numFmtId="0" fontId="10" fillId="36" borderId="129" xfId="54" applyFont="1" applyFill="1" applyBorder="1" applyAlignment="1" applyProtection="1">
      <alignment horizontal="left" vertical="center" shrinkToFit="1"/>
      <protection locked="0"/>
    </xf>
    <xf numFmtId="0" fontId="10" fillId="36" borderId="94" xfId="54" applyFont="1" applyFill="1" applyBorder="1" applyAlignment="1" applyProtection="1">
      <alignment horizontal="left" vertical="center" shrinkToFit="1"/>
      <protection locked="0"/>
    </xf>
    <xf numFmtId="0" fontId="10" fillId="36" borderId="130" xfId="54" applyFont="1" applyFill="1" applyBorder="1" applyAlignment="1" applyProtection="1">
      <alignment horizontal="left" vertical="center" shrinkToFit="1"/>
      <protection locked="0"/>
    </xf>
    <xf numFmtId="0" fontId="8" fillId="0" borderId="120" xfId="54" applyFont="1" applyBorder="1" applyAlignment="1">
      <alignment horizontal="center" vertical="center"/>
    </xf>
    <xf numFmtId="0" fontId="8" fillId="0" borderId="119" xfId="54" applyFont="1" applyBorder="1" applyAlignment="1">
      <alignment horizontal="center" vertical="center"/>
    </xf>
    <xf numFmtId="0" fontId="8" fillId="0" borderId="121" xfId="54" applyFont="1" applyBorder="1" applyAlignment="1">
      <alignment horizontal="center" vertical="center"/>
    </xf>
    <xf numFmtId="177" fontId="8" fillId="0" borderId="117" xfId="54" applyNumberFormat="1" applyFont="1" applyBorder="1" applyAlignment="1">
      <alignment horizontal="center" vertical="center" shrinkToFit="1"/>
    </xf>
    <xf numFmtId="177" fontId="8" fillId="0" borderId="115" xfId="54" applyNumberFormat="1" applyFont="1" applyBorder="1" applyAlignment="1">
      <alignment horizontal="center" vertical="center" shrinkToFit="1"/>
    </xf>
    <xf numFmtId="177" fontId="8" fillId="0" borderId="113" xfId="54" applyNumberFormat="1" applyFont="1" applyBorder="1" applyAlignment="1">
      <alignment horizontal="center" vertical="center" shrinkToFit="1"/>
    </xf>
    <xf numFmtId="177" fontId="8" fillId="0" borderId="102" xfId="54" applyNumberFormat="1" applyFont="1" applyBorder="1" applyAlignment="1">
      <alignment horizontal="center" vertical="center" shrinkToFit="1"/>
    </xf>
    <xf numFmtId="177" fontId="8" fillId="0" borderId="110" xfId="54" applyNumberFormat="1" applyFont="1" applyBorder="1" applyAlignment="1">
      <alignment horizontal="center" vertical="center" shrinkToFit="1"/>
    </xf>
    <xf numFmtId="177" fontId="8" fillId="0" borderId="109" xfId="54" applyNumberFormat="1" applyFont="1" applyBorder="1" applyAlignment="1">
      <alignment horizontal="center" vertical="center" shrinkToFit="1"/>
    </xf>
    <xf numFmtId="0" fontId="46" fillId="0" borderId="116" xfId="54" applyFont="1" applyBorder="1" applyAlignment="1">
      <alignment horizontal="center" vertical="center" wrapText="1"/>
    </xf>
    <xf numFmtId="0" fontId="46" fillId="0" borderId="115" xfId="54" applyFont="1" applyBorder="1" applyAlignment="1">
      <alignment horizontal="center" vertical="center" wrapText="1"/>
    </xf>
    <xf numFmtId="0" fontId="46" fillId="0" borderId="114" xfId="54" applyFont="1" applyBorder="1" applyAlignment="1">
      <alignment horizontal="center" vertical="center" wrapText="1"/>
    </xf>
    <xf numFmtId="0" fontId="46" fillId="0" borderId="103" xfId="54" applyFont="1" applyBorder="1" applyAlignment="1">
      <alignment horizontal="center" vertical="center" wrapText="1"/>
    </xf>
    <xf numFmtId="0" fontId="46" fillId="0" borderId="102" xfId="54" applyFont="1" applyBorder="1" applyAlignment="1">
      <alignment horizontal="center" vertical="center" wrapText="1"/>
    </xf>
    <xf numFmtId="0" fontId="46" fillId="0" borderId="101" xfId="54" applyFont="1" applyBorder="1" applyAlignment="1">
      <alignment horizontal="center" vertical="center" wrapText="1"/>
    </xf>
    <xf numFmtId="0" fontId="46" fillId="0" borderId="93" xfId="54" applyFont="1" applyBorder="1" applyAlignment="1">
      <alignment horizontal="center" vertical="center" wrapText="1"/>
    </xf>
    <xf numFmtId="0" fontId="46" fillId="0" borderId="92" xfId="54" applyFont="1" applyBorder="1" applyAlignment="1">
      <alignment horizontal="center" vertical="center" wrapText="1"/>
    </xf>
    <xf numFmtId="0" fontId="46" fillId="0" borderId="91" xfId="54" applyFont="1" applyBorder="1" applyAlignment="1">
      <alignment horizontal="center" vertical="center" wrapText="1"/>
    </xf>
    <xf numFmtId="0" fontId="8" fillId="0" borderId="108" xfId="54" applyFont="1" applyBorder="1" applyAlignment="1">
      <alignment horizontal="center" vertical="center"/>
    </xf>
    <xf numFmtId="0" fontId="8" fillId="0" borderId="105" xfId="54" applyFont="1" applyBorder="1" applyAlignment="1">
      <alignment horizontal="center" vertical="center"/>
    </xf>
    <xf numFmtId="0" fontId="8" fillId="0" borderId="107" xfId="54" applyFont="1" applyBorder="1" applyAlignment="1">
      <alignment horizontal="center" vertical="center"/>
    </xf>
    <xf numFmtId="177" fontId="8" fillId="0" borderId="104" xfId="55" applyNumberFormat="1" applyFont="1" applyBorder="1" applyAlignment="1">
      <alignment horizontal="right" vertical="center" shrinkToFit="1"/>
    </xf>
    <xf numFmtId="177" fontId="8" fillId="0" borderId="7" xfId="55" applyNumberFormat="1" applyFont="1" applyBorder="1" applyAlignment="1">
      <alignment horizontal="right" vertical="center" shrinkToFit="1"/>
    </xf>
    <xf numFmtId="0" fontId="8" fillId="0" borderId="98" xfId="54" applyFont="1" applyBorder="1" applyAlignment="1">
      <alignment horizontal="center" vertical="center"/>
    </xf>
    <xf numFmtId="0" fontId="8" fillId="0" borderId="97" xfId="54" applyFont="1" applyBorder="1" applyAlignment="1">
      <alignment horizontal="center" vertical="center"/>
    </xf>
    <xf numFmtId="0" fontId="8" fillId="0" borderId="99" xfId="54" applyFont="1" applyBorder="1" applyAlignment="1">
      <alignment horizontal="center" vertical="center"/>
    </xf>
    <xf numFmtId="177" fontId="8" fillId="0" borderId="95" xfId="55" applyNumberFormat="1" applyFont="1" applyBorder="1" applyAlignment="1">
      <alignment horizontal="right" vertical="center" shrinkToFit="1"/>
    </xf>
    <xf numFmtId="177" fontId="8" fillId="0" borderId="94" xfId="55" applyNumberFormat="1" applyFont="1" applyBorder="1" applyAlignment="1">
      <alignment horizontal="right" vertical="center" shrinkToFit="1"/>
    </xf>
    <xf numFmtId="0" fontId="51" fillId="33" borderId="2" xfId="54" applyFont="1" applyFill="1" applyBorder="1" applyAlignment="1">
      <alignment horizontal="center" vertical="center"/>
    </xf>
    <xf numFmtId="0" fontId="46" fillId="33" borderId="0" xfId="54" applyFont="1" applyFill="1" applyAlignment="1">
      <alignment horizontal="left" vertical="center" indent="1"/>
    </xf>
    <xf numFmtId="0" fontId="60" fillId="33" borderId="169" xfId="54" applyFont="1" applyFill="1" applyBorder="1" applyAlignment="1">
      <alignment horizontal="center" vertical="center"/>
    </xf>
    <xf numFmtId="0" fontId="60" fillId="33" borderId="133" xfId="54" applyFont="1" applyFill="1" applyBorder="1" applyAlignment="1">
      <alignment horizontal="center" vertical="center"/>
    </xf>
    <xf numFmtId="0" fontId="60" fillId="33" borderId="184" xfId="54" applyFont="1" applyFill="1" applyBorder="1" applyAlignment="1">
      <alignment horizontal="center" vertical="center"/>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0" fillId="0" borderId="34" xfId="0" applyBorder="1" applyAlignment="1">
      <alignment horizontal="left" vertical="top"/>
    </xf>
    <xf numFmtId="0" fontId="4" fillId="0" borderId="23" xfId="0" applyFont="1" applyBorder="1" applyAlignment="1">
      <alignment horizontal="left" vertical="top"/>
    </xf>
    <xf numFmtId="0" fontId="4" fillId="0" borderId="58" xfId="0" applyFont="1" applyBorder="1" applyAlignment="1">
      <alignment horizontal="left" vertical="top"/>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34" xfId="0" applyFont="1"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7" xfId="0" applyBorder="1" applyAlignment="1">
      <alignment horizontal="left" vertical="top"/>
    </xf>
    <xf numFmtId="0" fontId="4" fillId="0" borderId="20"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42" xfId="0" applyFont="1" applyBorder="1" applyAlignment="1">
      <alignment horizontal="justify" vertical="center" wrapText="1"/>
    </xf>
    <xf numFmtId="0" fontId="4" fillId="0" borderId="43" xfId="0" applyFont="1" applyBorder="1" applyAlignment="1">
      <alignment horizontal="justify"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14" xfId="0" applyFont="1" applyBorder="1" applyAlignment="1">
      <alignment horizontal="justify" vertical="center" wrapText="1"/>
    </xf>
    <xf numFmtId="0" fontId="5" fillId="0" borderId="2" xfId="0" applyFont="1" applyBorder="1" applyAlignment="1">
      <alignment horizontal="left" vertical="center" wrapText="1"/>
    </xf>
    <xf numFmtId="0" fontId="4" fillId="0" borderId="7" xfId="0" applyFont="1" applyBorder="1" applyAlignment="1">
      <alignment horizontal="justify" wrapText="1"/>
    </xf>
    <xf numFmtId="0" fontId="4" fillId="0" borderId="44"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cellXfs>
  <cellStyles count="6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桁区切り 3" xfId="55"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標準 3 3" xfId="57" xr:uid="{00000000-0005-0000-0000-000033000000}"/>
    <cellStyle name="標準 4" xfId="52" xr:uid="{00000000-0005-0000-0000-000034000000}"/>
    <cellStyle name="標準 5" xfId="54" xr:uid="{00000000-0005-0000-0000-000035000000}"/>
    <cellStyle name="標準_21tokuyo2501" xfId="58" xr:uid="{00000000-0005-0000-0000-000036000000}"/>
    <cellStyle name="標準_介護老人福祉施設（加算届）" xfId="56" xr:uid="{00000000-0005-0000-0000-000037000000}"/>
    <cellStyle name="標準_特定施設（加算届）" xfId="51" xr:uid="{00000000-0005-0000-0000-000038000000}"/>
    <cellStyle name="標準_訪問介護（加算届）" xfId="53" xr:uid="{00000000-0005-0000-0000-000039000000}"/>
    <cellStyle name="標準_療養：短期入所療養（加算届）" xfId="59" xr:uid="{00000000-0005-0000-0000-00003A000000}"/>
    <cellStyle name="良い" xfId="50" builtinId="26" customBuiltin="1"/>
  </cellStyles>
  <dxfs count="1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EAEAEA"/>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762000</xdr:colOff>
      <xdr:row>1</xdr:row>
      <xdr:rowOff>142875</xdr:rowOff>
    </xdr:from>
    <xdr:to>
      <xdr:col>5</xdr:col>
      <xdr:colOff>2324100</xdr:colOff>
      <xdr:row>2</xdr:row>
      <xdr:rowOff>247650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885825" y="523875"/>
          <a:ext cx="3676650" cy="485775"/>
        </a:xfrm>
        <a:prstGeom prst="rect">
          <a:avLst/>
        </a:prstGeom>
        <a:solidFill>
          <a:schemeClr val="bg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電子申請届出システムにより提出する際は、不要なシー　トは削除してご提出ください。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xdr:col>
      <xdr:colOff>346000</xdr:colOff>
      <xdr:row>2</xdr:row>
      <xdr:rowOff>217922</xdr:rowOff>
    </xdr:from>
    <xdr:to>
      <xdr:col>4</xdr:col>
      <xdr:colOff>1119909</xdr:colOff>
      <xdr:row>5</xdr:row>
      <xdr:rowOff>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946364" y="633558"/>
          <a:ext cx="2863636" cy="671078"/>
        </a:xfrm>
        <a:prstGeom prst="rect">
          <a:avLst/>
        </a:prstGeom>
        <a:solidFill>
          <a:schemeClr val="accent1">
            <a:lumMod val="20000"/>
            <a:lumOff val="8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en-US" altLang="ja-JP" sz="1600" b="1" cap="none" spc="0">
              <a:ln w="0"/>
              <a:solidFill>
                <a:schemeClr val="tx1"/>
              </a:solidFill>
              <a:effectLst>
                <a:outerShdw blurRad="38100" dist="19050" dir="2700000" algn="tl" rotWithShape="0">
                  <a:schemeClr val="dk1">
                    <a:alpha val="40000"/>
                  </a:schemeClr>
                </a:outerShdw>
              </a:effectLst>
            </a:rPr>
            <a:t>※</a:t>
          </a:r>
          <a:r>
            <a:rPr kumimoji="1" lang="ja-JP" altLang="en-US" sz="1600" b="1" cap="none" spc="0">
              <a:ln w="0"/>
              <a:solidFill>
                <a:schemeClr val="tx1"/>
              </a:solidFill>
              <a:effectLst>
                <a:outerShdw blurRad="38100" dist="19050" dir="2700000" algn="tl" rotWithShape="0">
                  <a:schemeClr val="dk1">
                    <a:alpha val="40000"/>
                  </a:schemeClr>
                </a:outerShdw>
              </a:effectLst>
            </a:rPr>
            <a:t>今回届出時に変更がある加算のみ、■にしてください。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2" name="正方形/長方形 1">
          <a:extLst>
            <a:ext uri="{FF2B5EF4-FFF2-40B4-BE49-F238E27FC236}">
              <a16:creationId xmlns:a16="http://schemas.microsoft.com/office/drawing/2014/main" id="{C90347DB-0A56-47CB-8839-3FD62C7023D7}"/>
            </a:ext>
          </a:extLst>
        </xdr:cNvPr>
        <xdr:cNvSpPr/>
      </xdr:nvSpPr>
      <xdr:spPr>
        <a:xfrm>
          <a:off x="0" y="292100"/>
          <a:ext cx="1320800" cy="317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85C712F4-0C71-43AC-ACC2-64262FDE3EF7}"/>
            </a:ext>
          </a:extLst>
        </xdr:cNvPr>
        <xdr:cNvSpPr/>
      </xdr:nvSpPr>
      <xdr:spPr>
        <a:xfrm>
          <a:off x="3267075" y="781050"/>
          <a:ext cx="76200" cy="36195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228601</xdr:colOff>
      <xdr:row>70</xdr:row>
      <xdr:rowOff>38101</xdr:rowOff>
    </xdr:from>
    <xdr:to>
      <xdr:col>12</xdr:col>
      <xdr:colOff>650876</xdr:colOff>
      <xdr:row>75</xdr:row>
      <xdr:rowOff>142876</xdr:rowOff>
    </xdr:to>
    <xdr:sp macro="" textlink="">
      <xdr:nvSpPr>
        <xdr:cNvPr id="3" name="正方形/長方形 2">
          <a:extLst>
            <a:ext uri="{FF2B5EF4-FFF2-40B4-BE49-F238E27FC236}">
              <a16:creationId xmlns:a16="http://schemas.microsoft.com/office/drawing/2014/main" id="{6A67FA0E-0DE4-430F-9141-C563105B8E98}"/>
            </a:ext>
          </a:extLst>
        </xdr:cNvPr>
        <xdr:cNvSpPr/>
      </xdr:nvSpPr>
      <xdr:spPr>
        <a:xfrm>
          <a:off x="339726" y="16167101"/>
          <a:ext cx="11487150" cy="12954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4FA95D-A9A4-4953-ACE3-FBD7011BA432}"/>
            </a:ext>
          </a:extLst>
        </xdr:cNvPr>
        <xdr:cNvSpPr/>
      </xdr:nvSpPr>
      <xdr:spPr>
        <a:xfrm>
          <a:off x="2266950" y="457200"/>
          <a:ext cx="1844040" cy="990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0"/>
  <sheetViews>
    <sheetView tabSelected="1" view="pageBreakPreview" zoomScaleNormal="100" zoomScaleSheetLayoutView="100" workbookViewId="0">
      <selection activeCell="L9" sqref="L9"/>
    </sheetView>
  </sheetViews>
  <sheetFormatPr defaultColWidth="9.375" defaultRowHeight="11.25" x14ac:dyDescent="0.15"/>
  <cols>
    <col min="1" max="1" width="1.625" style="259" customWidth="1"/>
    <col min="2" max="2" width="16.25" style="259" customWidth="1"/>
    <col min="3" max="4" width="4.5" style="259" customWidth="1"/>
    <col min="5" max="5" width="2.5" style="260" customWidth="1"/>
    <col min="6" max="6" width="47.25" style="259" customWidth="1"/>
    <col min="7" max="7" width="28.75" style="261" customWidth="1"/>
    <col min="8" max="16384" width="9.375" style="259"/>
  </cols>
  <sheetData>
    <row r="1" spans="1:7" ht="30" customHeight="1" x14ac:dyDescent="0.15">
      <c r="A1" s="759" t="s">
        <v>948</v>
      </c>
      <c r="B1" s="760"/>
      <c r="C1" s="760"/>
      <c r="D1" s="760"/>
      <c r="E1" s="760"/>
      <c r="F1" s="760"/>
      <c r="G1" s="760"/>
    </row>
    <row r="2" spans="1:7" ht="30" customHeight="1" x14ac:dyDescent="0.15">
      <c r="F2" s="606" t="s">
        <v>126</v>
      </c>
      <c r="G2" s="584" t="s">
        <v>127</v>
      </c>
    </row>
    <row r="3" spans="1:7" ht="30" customHeight="1" x14ac:dyDescent="0.15">
      <c r="F3" s="606" t="s">
        <v>0</v>
      </c>
      <c r="G3" s="585" t="s">
        <v>127</v>
      </c>
    </row>
    <row r="4" spans="1:7" ht="12" customHeight="1" x14ac:dyDescent="0.15">
      <c r="A4" s="593" t="s">
        <v>128</v>
      </c>
    </row>
    <row r="5" spans="1:7" s="263" customFormat="1" ht="60" customHeight="1" thickBot="1" x14ac:dyDescent="0.2">
      <c r="A5" s="761" t="s">
        <v>129</v>
      </c>
      <c r="B5" s="762"/>
      <c r="C5" s="716" t="s">
        <v>130</v>
      </c>
      <c r="D5" s="717" t="s">
        <v>131</v>
      </c>
      <c r="E5" s="763"/>
      <c r="F5" s="762"/>
      <c r="G5" s="718" t="s">
        <v>132</v>
      </c>
    </row>
    <row r="6" spans="1:7" s="263" customFormat="1" ht="21.75" customHeight="1" x14ac:dyDescent="0.15">
      <c r="A6" s="764" t="s">
        <v>133</v>
      </c>
      <c r="B6" s="765"/>
      <c r="C6" s="719" t="s">
        <v>134</v>
      </c>
      <c r="D6" s="720" t="s">
        <v>134</v>
      </c>
      <c r="E6" s="770" t="s">
        <v>950</v>
      </c>
      <c r="F6" s="771"/>
      <c r="G6" s="721" t="s">
        <v>137</v>
      </c>
    </row>
    <row r="7" spans="1:7" s="263" customFormat="1" ht="18" customHeight="1" x14ac:dyDescent="0.15">
      <c r="A7" s="766"/>
      <c r="B7" s="767"/>
      <c r="C7" s="264" t="s">
        <v>134</v>
      </c>
      <c r="D7" s="265" t="s">
        <v>134</v>
      </c>
      <c r="E7" s="739" t="s">
        <v>949</v>
      </c>
      <c r="F7" s="740"/>
      <c r="G7" s="722" t="s">
        <v>136</v>
      </c>
    </row>
    <row r="8" spans="1:7" s="263" customFormat="1" ht="18.75" customHeight="1" thickBot="1" x14ac:dyDescent="0.2">
      <c r="A8" s="768"/>
      <c r="B8" s="769"/>
      <c r="C8" s="723" t="s">
        <v>134</v>
      </c>
      <c r="D8" s="724" t="s">
        <v>134</v>
      </c>
      <c r="E8" s="772" t="s">
        <v>958</v>
      </c>
      <c r="F8" s="773"/>
      <c r="G8" s="725"/>
    </row>
    <row r="9" spans="1:7" s="263" customFormat="1" ht="47.25" customHeight="1" x14ac:dyDescent="0.15">
      <c r="A9" s="267"/>
      <c r="B9" s="714" t="s">
        <v>139</v>
      </c>
      <c r="C9" s="592" t="s">
        <v>134</v>
      </c>
      <c r="D9" s="266" t="s">
        <v>134</v>
      </c>
      <c r="E9" s="776" t="s">
        <v>896</v>
      </c>
      <c r="F9" s="777"/>
      <c r="G9" s="715"/>
    </row>
    <row r="10" spans="1:7" ht="18" customHeight="1" x14ac:dyDescent="0.15">
      <c r="A10" s="269"/>
      <c r="B10" s="270" t="s">
        <v>140</v>
      </c>
      <c r="C10" s="271"/>
      <c r="D10" s="271"/>
      <c r="E10" s="778"/>
      <c r="F10" s="779"/>
      <c r="G10" s="595"/>
    </row>
    <row r="11" spans="1:7" ht="18" customHeight="1" x14ac:dyDescent="0.15">
      <c r="A11" s="272"/>
      <c r="B11" s="750" t="s">
        <v>28</v>
      </c>
      <c r="C11" s="747"/>
      <c r="D11" s="273" t="s">
        <v>134</v>
      </c>
      <c r="E11" s="735" t="s">
        <v>141</v>
      </c>
      <c r="F11" s="732"/>
      <c r="G11" s="596" t="s">
        <v>142</v>
      </c>
    </row>
    <row r="12" spans="1:7" ht="24" customHeight="1" x14ac:dyDescent="0.15">
      <c r="A12" s="272"/>
      <c r="B12" s="774"/>
      <c r="C12" s="775"/>
      <c r="D12" s="273" t="s">
        <v>134</v>
      </c>
      <c r="E12" s="735" t="s">
        <v>898</v>
      </c>
      <c r="F12" s="732"/>
      <c r="G12" s="596" t="s">
        <v>143</v>
      </c>
    </row>
    <row r="13" spans="1:7" ht="18" customHeight="1" x14ac:dyDescent="0.15">
      <c r="A13" s="272"/>
      <c r="B13" s="774"/>
      <c r="C13" s="775"/>
      <c r="D13" s="273" t="s">
        <v>134</v>
      </c>
      <c r="E13" s="735" t="s">
        <v>144</v>
      </c>
      <c r="F13" s="732"/>
      <c r="G13" s="597" t="s">
        <v>142</v>
      </c>
    </row>
    <row r="14" spans="1:7" ht="18" customHeight="1" x14ac:dyDescent="0.15">
      <c r="A14" s="272"/>
      <c r="B14" s="751"/>
      <c r="C14" s="748"/>
      <c r="D14" s="274" t="s">
        <v>134</v>
      </c>
      <c r="E14" s="731" t="s">
        <v>145</v>
      </c>
      <c r="F14" s="732"/>
      <c r="G14" s="597" t="s">
        <v>146</v>
      </c>
    </row>
    <row r="15" spans="1:7" ht="19.899999999999999" customHeight="1" x14ac:dyDescent="0.15">
      <c r="A15" s="272"/>
      <c r="B15" s="603" t="s">
        <v>67</v>
      </c>
      <c r="C15" s="607"/>
      <c r="D15" s="608"/>
      <c r="E15" s="753"/>
      <c r="F15" s="754"/>
      <c r="G15" s="598"/>
    </row>
    <row r="16" spans="1:7" ht="19.899999999999999" customHeight="1" x14ac:dyDescent="0.15">
      <c r="A16" s="272"/>
      <c r="B16" s="733" t="s">
        <v>961</v>
      </c>
      <c r="C16" s="607"/>
      <c r="D16" s="273" t="s">
        <v>134</v>
      </c>
      <c r="E16" s="735" t="s">
        <v>962</v>
      </c>
      <c r="F16" s="732"/>
      <c r="G16" s="597" t="s">
        <v>964</v>
      </c>
    </row>
    <row r="17" spans="1:7" ht="27" customHeight="1" x14ac:dyDescent="0.15">
      <c r="A17" s="272"/>
      <c r="B17" s="734"/>
      <c r="C17" s="607"/>
      <c r="D17" s="273" t="s">
        <v>134</v>
      </c>
      <c r="E17" s="735" t="s">
        <v>963</v>
      </c>
      <c r="F17" s="732"/>
      <c r="G17" s="597" t="s">
        <v>965</v>
      </c>
    </row>
    <row r="18" spans="1:7" ht="24.6" customHeight="1" x14ac:dyDescent="0.15">
      <c r="A18" s="272"/>
      <c r="B18" s="733" t="s">
        <v>951</v>
      </c>
      <c r="C18" s="607"/>
      <c r="D18" s="273" t="s">
        <v>134</v>
      </c>
      <c r="E18" s="735" t="s">
        <v>962</v>
      </c>
      <c r="F18" s="732"/>
      <c r="G18" s="597" t="s">
        <v>964</v>
      </c>
    </row>
    <row r="19" spans="1:7" ht="24.6" customHeight="1" x14ac:dyDescent="0.15">
      <c r="A19" s="272"/>
      <c r="B19" s="734"/>
      <c r="C19" s="607"/>
      <c r="D19" s="273" t="s">
        <v>134</v>
      </c>
      <c r="E19" s="735" t="s">
        <v>966</v>
      </c>
      <c r="F19" s="732"/>
      <c r="G19" s="597" t="s">
        <v>965</v>
      </c>
    </row>
    <row r="20" spans="1:7" ht="24.6" customHeight="1" x14ac:dyDescent="0.15">
      <c r="A20" s="272"/>
      <c r="B20" s="733" t="s">
        <v>147</v>
      </c>
      <c r="C20" s="607"/>
      <c r="D20" s="273" t="s">
        <v>134</v>
      </c>
      <c r="E20" s="735" t="s">
        <v>962</v>
      </c>
      <c r="F20" s="732"/>
      <c r="G20" s="597" t="s">
        <v>964</v>
      </c>
    </row>
    <row r="21" spans="1:7" ht="24.6" customHeight="1" x14ac:dyDescent="0.15">
      <c r="A21" s="272"/>
      <c r="B21" s="736"/>
      <c r="C21" s="607"/>
      <c r="D21" s="273" t="s">
        <v>134</v>
      </c>
      <c r="E21" s="735" t="s">
        <v>966</v>
      </c>
      <c r="F21" s="732"/>
      <c r="G21" s="597" t="s">
        <v>965</v>
      </c>
    </row>
    <row r="22" spans="1:7" ht="24.6" customHeight="1" x14ac:dyDescent="0.15">
      <c r="A22" s="272"/>
      <c r="B22" s="734"/>
      <c r="C22" s="607"/>
      <c r="D22" s="273" t="s">
        <v>134</v>
      </c>
      <c r="E22" s="735" t="s">
        <v>967</v>
      </c>
      <c r="F22" s="732"/>
      <c r="G22" s="597"/>
    </row>
    <row r="23" spans="1:7" ht="24.75" customHeight="1" x14ac:dyDescent="0.15">
      <c r="A23" s="272"/>
      <c r="B23" s="604" t="s">
        <v>148</v>
      </c>
      <c r="C23" s="607"/>
      <c r="D23" s="608"/>
      <c r="E23" s="755"/>
      <c r="F23" s="756"/>
      <c r="G23" s="597"/>
    </row>
    <row r="24" spans="1:7" ht="24.75" customHeight="1" x14ac:dyDescent="0.15">
      <c r="A24" s="272"/>
      <c r="B24" s="276" t="s">
        <v>149</v>
      </c>
      <c r="C24" s="275" t="s">
        <v>134</v>
      </c>
      <c r="D24" s="273" t="s">
        <v>134</v>
      </c>
      <c r="E24" s="735" t="s">
        <v>956</v>
      </c>
      <c r="F24" s="732"/>
      <c r="G24" s="597"/>
    </row>
    <row r="25" spans="1:7" ht="18" customHeight="1" x14ac:dyDescent="0.15">
      <c r="A25" s="272"/>
      <c r="B25" s="726" t="s">
        <v>43</v>
      </c>
      <c r="C25" s="275" t="s">
        <v>134</v>
      </c>
      <c r="D25" s="273" t="s">
        <v>134</v>
      </c>
      <c r="E25" s="735" t="s">
        <v>952</v>
      </c>
      <c r="F25" s="732"/>
      <c r="G25" s="597"/>
    </row>
    <row r="26" spans="1:7" ht="18" customHeight="1" x14ac:dyDescent="0.15">
      <c r="A26" s="272"/>
      <c r="B26" s="727"/>
      <c r="C26" s="275" t="s">
        <v>134</v>
      </c>
      <c r="D26" s="273" t="s">
        <v>134</v>
      </c>
      <c r="E26" s="735" t="s">
        <v>900</v>
      </c>
      <c r="F26" s="732"/>
      <c r="G26" s="597"/>
    </row>
    <row r="27" spans="1:7" ht="24.75" customHeight="1" x14ac:dyDescent="0.15">
      <c r="A27" s="272"/>
      <c r="B27" s="752"/>
      <c r="C27" s="275" t="s">
        <v>134</v>
      </c>
      <c r="D27" s="273" t="s">
        <v>134</v>
      </c>
      <c r="E27" s="735" t="s">
        <v>901</v>
      </c>
      <c r="F27" s="758"/>
      <c r="G27" s="597" t="s">
        <v>902</v>
      </c>
    </row>
    <row r="28" spans="1:7" ht="24.75" customHeight="1" x14ac:dyDescent="0.15">
      <c r="A28" s="272"/>
      <c r="B28" s="276" t="s">
        <v>150</v>
      </c>
      <c r="C28" s="275" t="s">
        <v>134</v>
      </c>
      <c r="D28" s="273" t="s">
        <v>134</v>
      </c>
      <c r="E28" s="755"/>
      <c r="F28" s="756"/>
      <c r="G28" s="597"/>
    </row>
    <row r="29" spans="1:7" ht="24" customHeight="1" x14ac:dyDescent="0.15">
      <c r="A29" s="272"/>
      <c r="B29" s="750" t="s">
        <v>151</v>
      </c>
      <c r="C29" s="747"/>
      <c r="D29" s="273" t="s">
        <v>134</v>
      </c>
      <c r="E29" s="749" t="s">
        <v>898</v>
      </c>
      <c r="F29" s="730"/>
      <c r="G29" s="596" t="s">
        <v>152</v>
      </c>
    </row>
    <row r="30" spans="1:7" ht="18" customHeight="1" x14ac:dyDescent="0.15">
      <c r="A30" s="272"/>
      <c r="B30" s="751"/>
      <c r="C30" s="748"/>
      <c r="D30" s="273" t="s">
        <v>134</v>
      </c>
      <c r="E30" s="749" t="s">
        <v>153</v>
      </c>
      <c r="F30" s="730"/>
      <c r="G30" s="596" t="s">
        <v>154</v>
      </c>
    </row>
    <row r="31" spans="1:7" s="263" customFormat="1" ht="23.25" customHeight="1" x14ac:dyDescent="0.15">
      <c r="A31" s="267"/>
      <c r="B31" s="737" t="s">
        <v>80</v>
      </c>
      <c r="C31" s="264" t="s">
        <v>134</v>
      </c>
      <c r="D31" s="265" t="s">
        <v>134</v>
      </c>
      <c r="E31" s="739" t="s">
        <v>953</v>
      </c>
      <c r="F31" s="740"/>
      <c r="G31" s="594"/>
    </row>
    <row r="32" spans="1:7" s="263" customFormat="1" ht="23.25" customHeight="1" x14ac:dyDescent="0.15">
      <c r="A32" s="267"/>
      <c r="B32" s="738"/>
      <c r="C32" s="264" t="s">
        <v>134</v>
      </c>
      <c r="D32" s="265" t="s">
        <v>134</v>
      </c>
      <c r="E32" s="741" t="s">
        <v>155</v>
      </c>
      <c r="F32" s="742"/>
      <c r="G32" s="594"/>
    </row>
    <row r="33" spans="1:7" s="263" customFormat="1" ht="30" customHeight="1" x14ac:dyDescent="0.15">
      <c r="A33" s="267"/>
      <c r="B33" s="737" t="s">
        <v>53</v>
      </c>
      <c r="C33" s="264" t="s">
        <v>134</v>
      </c>
      <c r="D33" s="265" t="s">
        <v>134</v>
      </c>
      <c r="E33" s="739" t="s">
        <v>954</v>
      </c>
      <c r="F33" s="740"/>
      <c r="G33" s="594"/>
    </row>
    <row r="34" spans="1:7" s="263" customFormat="1" ht="30" customHeight="1" x14ac:dyDescent="0.15">
      <c r="A34" s="267"/>
      <c r="B34" s="738"/>
      <c r="C34" s="264" t="s">
        <v>134</v>
      </c>
      <c r="D34" s="265" t="s">
        <v>134</v>
      </c>
      <c r="E34" s="735" t="s">
        <v>898</v>
      </c>
      <c r="F34" s="732"/>
      <c r="G34" s="594" t="s">
        <v>156</v>
      </c>
    </row>
    <row r="35" spans="1:7" s="263" customFormat="1" ht="28.5" customHeight="1" x14ac:dyDescent="0.15">
      <c r="A35" s="267"/>
      <c r="B35" s="268" t="s">
        <v>55</v>
      </c>
      <c r="C35" s="264" t="s">
        <v>134</v>
      </c>
      <c r="D35" s="265" t="s">
        <v>134</v>
      </c>
      <c r="E35" s="745" t="s">
        <v>955</v>
      </c>
      <c r="F35" s="746"/>
      <c r="G35" s="599"/>
    </row>
    <row r="36" spans="1:7" ht="20.25" customHeight="1" x14ac:dyDescent="0.15">
      <c r="A36" s="277"/>
      <c r="B36" s="726" t="s">
        <v>157</v>
      </c>
      <c r="C36" s="609"/>
      <c r="D36" s="278" t="s">
        <v>134</v>
      </c>
      <c r="E36" s="729" t="s">
        <v>957</v>
      </c>
      <c r="F36" s="730"/>
      <c r="G36" s="600"/>
    </row>
    <row r="37" spans="1:7" ht="30" customHeight="1" x14ac:dyDescent="0.15">
      <c r="A37" s="277"/>
      <c r="B37" s="727"/>
      <c r="C37" s="279"/>
      <c r="D37" s="278" t="s">
        <v>134</v>
      </c>
      <c r="E37" s="731" t="s">
        <v>898</v>
      </c>
      <c r="F37" s="732"/>
      <c r="G37" s="597" t="s">
        <v>158</v>
      </c>
    </row>
    <row r="38" spans="1:7" ht="39" customHeight="1" x14ac:dyDescent="0.15">
      <c r="A38" s="277"/>
      <c r="B38" s="727"/>
      <c r="C38" s="609"/>
      <c r="D38" s="273" t="s">
        <v>134</v>
      </c>
      <c r="E38" s="735" t="s">
        <v>159</v>
      </c>
      <c r="F38" s="732"/>
      <c r="G38" s="597" t="s">
        <v>160</v>
      </c>
    </row>
    <row r="39" spans="1:7" ht="45" customHeight="1" x14ac:dyDescent="0.15">
      <c r="A39" s="277"/>
      <c r="B39" s="728"/>
      <c r="C39" s="609"/>
      <c r="D39" s="280" t="s">
        <v>134</v>
      </c>
      <c r="E39" s="757" t="s">
        <v>899</v>
      </c>
      <c r="F39" s="740"/>
      <c r="G39" s="594" t="s">
        <v>897</v>
      </c>
    </row>
    <row r="40" spans="1:7" s="263" customFormat="1" ht="23.25" customHeight="1" x14ac:dyDescent="0.15">
      <c r="A40" s="281"/>
      <c r="B40" s="602" t="s">
        <v>161</v>
      </c>
      <c r="C40" s="282" t="s">
        <v>134</v>
      </c>
      <c r="D40" s="283" t="s">
        <v>134</v>
      </c>
      <c r="E40" s="743"/>
      <c r="F40" s="744"/>
      <c r="G40" s="601"/>
    </row>
  </sheetData>
  <mergeCells count="50">
    <mergeCell ref="E9:F9"/>
    <mergeCell ref="E10:F10"/>
    <mergeCell ref="B11:B14"/>
    <mergeCell ref="C11:C14"/>
    <mergeCell ref="E11:F11"/>
    <mergeCell ref="E12:F12"/>
    <mergeCell ref="E13:F13"/>
    <mergeCell ref="E14:F14"/>
    <mergeCell ref="A1:G1"/>
    <mergeCell ref="A5:B5"/>
    <mergeCell ref="E5:F5"/>
    <mergeCell ref="A6:B8"/>
    <mergeCell ref="E6:F6"/>
    <mergeCell ref="E8:F8"/>
    <mergeCell ref="E7:F7"/>
    <mergeCell ref="E15:F15"/>
    <mergeCell ref="E23:F23"/>
    <mergeCell ref="E28:F28"/>
    <mergeCell ref="E38:F38"/>
    <mergeCell ref="E39:F39"/>
    <mergeCell ref="E27:F27"/>
    <mergeCell ref="E34:F34"/>
    <mergeCell ref="C29:C30"/>
    <mergeCell ref="E29:F29"/>
    <mergeCell ref="E30:F30"/>
    <mergeCell ref="E26:F26"/>
    <mergeCell ref="B29:B30"/>
    <mergeCell ref="B25:B27"/>
    <mergeCell ref="E40:F40"/>
    <mergeCell ref="E18:F18"/>
    <mergeCell ref="E20:F20"/>
    <mergeCell ref="E24:F24"/>
    <mergeCell ref="E25:F25"/>
    <mergeCell ref="E35:F35"/>
    <mergeCell ref="B36:B39"/>
    <mergeCell ref="E36:F36"/>
    <mergeCell ref="E37:F37"/>
    <mergeCell ref="B16:B17"/>
    <mergeCell ref="E16:F16"/>
    <mergeCell ref="E17:F17"/>
    <mergeCell ref="E19:F19"/>
    <mergeCell ref="B18:B19"/>
    <mergeCell ref="E21:F21"/>
    <mergeCell ref="B20:B22"/>
    <mergeCell ref="E22:F22"/>
    <mergeCell ref="B31:B32"/>
    <mergeCell ref="E31:F31"/>
    <mergeCell ref="E32:F32"/>
    <mergeCell ref="B33:B34"/>
    <mergeCell ref="E33:F33"/>
  </mergeCells>
  <phoneticPr fontId="2"/>
  <printOptions horizontalCentered="1" verticalCentered="1"/>
  <pageMargins left="0.39370078740157483" right="0.39370078740157483" top="0.59055118110236227" bottom="0.39370078740157483" header="0.27559055118110237" footer="0.43307086614173229"/>
  <pageSetup paperSize="9" scale="83" orientation="portrait"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AF121"/>
  <sheetViews>
    <sheetView view="pageBreakPreview" zoomScale="95" zoomScaleNormal="100" zoomScaleSheetLayoutView="95" workbookViewId="0">
      <selection activeCell="T28" sqref="T28:W28"/>
    </sheetView>
  </sheetViews>
  <sheetFormatPr defaultColWidth="4" defaultRowHeight="13.5" x14ac:dyDescent="0.15"/>
  <cols>
    <col min="1" max="1" width="2.875" style="1" customWidth="1"/>
    <col min="2" max="2" width="2.375" style="1" customWidth="1"/>
    <col min="3" max="3" width="3.5" style="1" customWidth="1"/>
    <col min="4" max="10" width="3.625" style="1" customWidth="1"/>
    <col min="11" max="11" width="4.875" style="1" customWidth="1"/>
    <col min="12" max="15" width="3.625" style="1" customWidth="1"/>
    <col min="16" max="16" width="1.5" style="1" customWidth="1"/>
    <col min="17" max="18" width="3.625" style="1" customWidth="1"/>
    <col min="19" max="19" width="2.75" style="1" customWidth="1"/>
    <col min="20" max="28" width="3.625" style="1" customWidth="1"/>
    <col min="29" max="29" width="2.5" style="1" customWidth="1"/>
    <col min="30" max="30" width="1.875" style="1" customWidth="1"/>
    <col min="31" max="16384" width="4" style="1"/>
  </cols>
  <sheetData>
    <row r="2" spans="2:29" x14ac:dyDescent="0.15">
      <c r="B2" s="1" t="s">
        <v>363</v>
      </c>
      <c r="C2"/>
      <c r="D2"/>
      <c r="E2"/>
      <c r="F2"/>
      <c r="G2"/>
      <c r="H2"/>
      <c r="I2"/>
      <c r="J2"/>
      <c r="K2"/>
      <c r="L2"/>
      <c r="M2"/>
      <c r="N2"/>
      <c r="O2"/>
      <c r="P2"/>
      <c r="Q2"/>
      <c r="R2"/>
      <c r="S2"/>
      <c r="T2"/>
      <c r="U2"/>
      <c r="V2"/>
      <c r="W2"/>
      <c r="X2"/>
      <c r="Y2"/>
      <c r="Z2"/>
    </row>
    <row r="3" spans="2:29" x14ac:dyDescent="0.15">
      <c r="AA3" s="45"/>
      <c r="AB3" s="12"/>
      <c r="AC3" s="45"/>
    </row>
    <row r="4" spans="2:29" ht="34.5" customHeight="1" x14ac:dyDescent="0.15">
      <c r="B4" s="1037" t="s">
        <v>364</v>
      </c>
      <c r="C4" s="900"/>
      <c r="D4" s="900"/>
      <c r="E4" s="900"/>
      <c r="F4" s="900"/>
      <c r="G4" s="900"/>
      <c r="H4" s="900"/>
      <c r="I4" s="900"/>
      <c r="J4" s="900"/>
      <c r="K4" s="900"/>
      <c r="L4" s="900"/>
      <c r="M4" s="900"/>
      <c r="N4" s="900"/>
      <c r="O4" s="900"/>
      <c r="P4" s="900"/>
      <c r="Q4" s="900"/>
      <c r="R4" s="900"/>
      <c r="S4" s="900"/>
      <c r="T4" s="900"/>
      <c r="U4" s="900"/>
      <c r="V4" s="900"/>
      <c r="W4" s="900"/>
      <c r="X4" s="900"/>
      <c r="Y4" s="900"/>
      <c r="Z4" s="900"/>
    </row>
    <row r="5" spans="2:29" ht="16.5" customHeight="1" x14ac:dyDescent="0.15">
      <c r="B5" s="900" t="s">
        <v>365</v>
      </c>
      <c r="C5" s="900"/>
      <c r="D5" s="900"/>
      <c r="E5" s="900"/>
      <c r="F5" s="900"/>
      <c r="G5" s="900"/>
      <c r="H5" s="900"/>
      <c r="I5" s="900"/>
      <c r="J5" s="900"/>
      <c r="K5" s="900"/>
      <c r="L5" s="900"/>
      <c r="M5" s="900"/>
      <c r="N5" s="900"/>
      <c r="O5" s="900"/>
      <c r="P5" s="900"/>
      <c r="Q5" s="900"/>
      <c r="R5" s="900"/>
      <c r="S5" s="900"/>
      <c r="T5" s="900"/>
      <c r="U5" s="900"/>
      <c r="V5" s="900"/>
      <c r="W5" s="900"/>
      <c r="X5" s="900"/>
      <c r="Y5" s="900"/>
      <c r="Z5" s="900"/>
    </row>
    <row r="6" spans="2:29" ht="13.5" customHeight="1" x14ac:dyDescent="0.15">
      <c r="B6" s="12"/>
      <c r="C6" s="12"/>
      <c r="D6" s="12"/>
      <c r="E6" s="12"/>
      <c r="F6" s="12"/>
      <c r="G6" s="12"/>
      <c r="H6" s="12"/>
      <c r="I6" s="12"/>
      <c r="J6" s="12"/>
      <c r="K6" s="12"/>
      <c r="L6" s="12"/>
      <c r="M6" s="12"/>
      <c r="N6" s="12"/>
      <c r="O6" s="12"/>
      <c r="P6" s="12"/>
      <c r="Q6" s="12"/>
      <c r="R6" s="12"/>
      <c r="S6" s="12"/>
      <c r="T6" s="12"/>
      <c r="U6" s="12"/>
      <c r="V6" s="12"/>
      <c r="W6" s="12"/>
      <c r="X6" s="12"/>
      <c r="Y6" s="12"/>
      <c r="Z6" s="12"/>
    </row>
    <row r="7" spans="2:29" ht="24" customHeight="1" x14ac:dyDescent="0.15">
      <c r="B7" s="985" t="s">
        <v>188</v>
      </c>
      <c r="C7" s="985"/>
      <c r="D7" s="985"/>
      <c r="E7" s="985"/>
      <c r="F7" s="985"/>
      <c r="G7" s="986"/>
      <c r="H7" s="987"/>
      <c r="I7" s="987"/>
      <c r="J7" s="987"/>
      <c r="K7" s="987"/>
      <c r="L7" s="987"/>
      <c r="M7" s="987"/>
      <c r="N7" s="987"/>
      <c r="O7" s="987"/>
      <c r="P7" s="987"/>
      <c r="Q7" s="987"/>
      <c r="R7" s="987"/>
      <c r="S7" s="987"/>
      <c r="T7" s="987"/>
      <c r="U7" s="987"/>
      <c r="V7" s="987"/>
      <c r="W7" s="987"/>
      <c r="X7" s="987"/>
      <c r="Y7" s="987"/>
      <c r="Z7" s="988"/>
    </row>
    <row r="8" spans="2:29" ht="24" customHeight="1" x14ac:dyDescent="0.15">
      <c r="B8" s="985" t="s">
        <v>189</v>
      </c>
      <c r="C8" s="985"/>
      <c r="D8" s="985"/>
      <c r="E8" s="985"/>
      <c r="F8" s="985"/>
      <c r="G8" s="226" t="s">
        <v>19</v>
      </c>
      <c r="H8" s="246" t="s">
        <v>190</v>
      </c>
      <c r="I8" s="246"/>
      <c r="J8" s="246"/>
      <c r="K8" s="246"/>
      <c r="L8" s="226" t="s">
        <v>19</v>
      </c>
      <c r="M8" s="246" t="s">
        <v>191</v>
      </c>
      <c r="N8" s="246"/>
      <c r="O8" s="246"/>
      <c r="P8" s="246"/>
      <c r="Q8" s="226" t="s">
        <v>19</v>
      </c>
      <c r="R8" s="246" t="s">
        <v>192</v>
      </c>
      <c r="S8" s="246"/>
      <c r="T8" s="246"/>
      <c r="U8" s="246"/>
      <c r="V8" s="246"/>
      <c r="W8" s="246"/>
      <c r="X8" s="246"/>
      <c r="Y8" s="10"/>
      <c r="Z8" s="11"/>
    </row>
    <row r="9" spans="2:29" ht="21.95" customHeight="1" x14ac:dyDescent="0.15">
      <c r="B9" s="980" t="s">
        <v>193</v>
      </c>
      <c r="C9" s="981"/>
      <c r="D9" s="981"/>
      <c r="E9" s="981"/>
      <c r="F9" s="982"/>
      <c r="G9" s="227" t="s">
        <v>19</v>
      </c>
      <c r="H9" s="7" t="s">
        <v>366</v>
      </c>
      <c r="I9" s="232"/>
      <c r="J9" s="232"/>
      <c r="K9" s="232"/>
      <c r="L9" s="232"/>
      <c r="M9" s="232"/>
      <c r="N9" s="232"/>
      <c r="O9" s="232"/>
      <c r="P9" s="232"/>
      <c r="Q9" s="232"/>
      <c r="R9" s="232"/>
      <c r="S9" s="232"/>
      <c r="T9" s="232"/>
      <c r="U9" s="232"/>
      <c r="V9" s="232"/>
      <c r="W9" s="232"/>
      <c r="X9" s="232"/>
      <c r="Y9" s="232"/>
      <c r="Z9" s="233"/>
    </row>
    <row r="10" spans="2:29" ht="21.95" customHeight="1" x14ac:dyDescent="0.15">
      <c r="B10" s="853"/>
      <c r="C10" s="854"/>
      <c r="D10" s="854"/>
      <c r="E10" s="854"/>
      <c r="F10" s="855"/>
      <c r="G10" s="124" t="s">
        <v>19</v>
      </c>
      <c r="H10" s="8" t="s">
        <v>367</v>
      </c>
      <c r="I10" s="234"/>
      <c r="J10" s="234"/>
      <c r="K10" s="234"/>
      <c r="L10" s="234"/>
      <c r="M10" s="234"/>
      <c r="N10" s="234"/>
      <c r="O10" s="234"/>
      <c r="P10" s="234"/>
      <c r="Q10" s="234"/>
      <c r="R10" s="234"/>
      <c r="S10" s="234"/>
      <c r="T10" s="234"/>
      <c r="U10" s="234"/>
      <c r="V10" s="234"/>
      <c r="W10" s="234"/>
      <c r="X10" s="234"/>
      <c r="Y10" s="234"/>
      <c r="Z10" s="235"/>
    </row>
    <row r="11" spans="2:29" ht="13.5" customHeight="1" x14ac:dyDescent="0.15"/>
    <row r="12" spans="2:29" ht="12.95" customHeight="1" x14ac:dyDescent="0.15">
      <c r="B12" s="9"/>
      <c r="C12" s="10"/>
      <c r="D12" s="10"/>
      <c r="E12" s="10"/>
      <c r="F12" s="10"/>
      <c r="G12" s="10"/>
      <c r="H12" s="10"/>
      <c r="I12" s="10"/>
      <c r="J12" s="10"/>
      <c r="K12" s="10"/>
      <c r="L12" s="10"/>
      <c r="M12" s="10"/>
      <c r="N12" s="10"/>
      <c r="O12" s="10"/>
      <c r="P12" s="10"/>
      <c r="Q12" s="10"/>
      <c r="R12" s="10"/>
      <c r="S12" s="10"/>
      <c r="T12" s="10"/>
      <c r="U12" s="10"/>
      <c r="V12" s="10"/>
      <c r="W12" s="10"/>
      <c r="X12" s="10"/>
      <c r="Y12" s="225"/>
      <c r="Z12" s="226" t="s">
        <v>198</v>
      </c>
      <c r="AA12" s="226" t="s">
        <v>135</v>
      </c>
      <c r="AB12" s="226" t="s">
        <v>199</v>
      </c>
      <c r="AC12" s="11"/>
    </row>
    <row r="13" spans="2:29" ht="17.100000000000001" customHeight="1" x14ac:dyDescent="0.15">
      <c r="B13" s="6" t="s">
        <v>368</v>
      </c>
      <c r="C13" s="7"/>
      <c r="D13" s="7"/>
      <c r="E13" s="7"/>
      <c r="F13" s="7"/>
      <c r="G13" s="7"/>
      <c r="H13" s="7"/>
      <c r="I13" s="7"/>
      <c r="J13" s="7"/>
      <c r="K13" s="7"/>
      <c r="L13" s="7"/>
      <c r="M13" s="7"/>
      <c r="N13" s="7"/>
      <c r="O13" s="7"/>
      <c r="P13" s="7"/>
      <c r="Q13" s="7"/>
      <c r="R13" s="7"/>
      <c r="S13" s="7"/>
      <c r="T13" s="7"/>
      <c r="U13" s="7"/>
      <c r="V13" s="7"/>
      <c r="W13" s="7"/>
      <c r="X13" s="7"/>
      <c r="Y13" s="227"/>
      <c r="Z13" s="228"/>
      <c r="AA13" s="228"/>
      <c r="AB13" s="7"/>
      <c r="AC13" s="4"/>
    </row>
    <row r="14" spans="2:29" ht="17.100000000000001" customHeight="1" x14ac:dyDescent="0.15">
      <c r="B14" s="240"/>
      <c r="C14" s="116" t="s">
        <v>369</v>
      </c>
      <c r="D14" s="789" t="s">
        <v>370</v>
      </c>
      <c r="E14" s="789"/>
      <c r="F14" s="789"/>
      <c r="G14" s="789"/>
      <c r="H14" s="789"/>
      <c r="I14" s="789"/>
      <c r="J14" s="789"/>
      <c r="K14" s="789"/>
      <c r="L14" s="789"/>
      <c r="M14" s="789"/>
      <c r="N14" s="789"/>
      <c r="O14" s="789"/>
      <c r="P14" s="789"/>
      <c r="Q14" s="789"/>
      <c r="R14" s="789"/>
      <c r="S14" s="789"/>
      <c r="T14" s="789"/>
      <c r="U14" s="789"/>
      <c r="V14" s="789"/>
      <c r="W14" s="789"/>
      <c r="Y14" s="223"/>
      <c r="Z14" s="12" t="s">
        <v>19</v>
      </c>
      <c r="AA14" s="12" t="s">
        <v>135</v>
      </c>
      <c r="AB14" s="12" t="s">
        <v>19</v>
      </c>
      <c r="AC14" s="239"/>
    </row>
    <row r="15" spans="2:29" ht="33" customHeight="1" x14ac:dyDescent="0.15">
      <c r="B15" s="240"/>
      <c r="C15" s="116"/>
      <c r="D15" s="789"/>
      <c r="E15" s="789"/>
      <c r="F15" s="789"/>
      <c r="G15" s="789"/>
      <c r="H15" s="789"/>
      <c r="I15" s="789"/>
      <c r="J15" s="789"/>
      <c r="K15" s="789"/>
      <c r="L15" s="789"/>
      <c r="M15" s="789"/>
      <c r="N15" s="789"/>
      <c r="O15" s="789"/>
      <c r="P15" s="789"/>
      <c r="Q15" s="789"/>
      <c r="R15" s="789"/>
      <c r="S15" s="789"/>
      <c r="T15" s="789"/>
      <c r="U15" s="789"/>
      <c r="V15" s="789"/>
      <c r="W15" s="789"/>
      <c r="Y15" s="223"/>
      <c r="Z15" s="12"/>
      <c r="AA15" s="12"/>
      <c r="AB15" s="12"/>
      <c r="AC15" s="239"/>
    </row>
    <row r="16" spans="2:29" ht="19.5" customHeight="1" x14ac:dyDescent="0.15">
      <c r="B16" s="240"/>
      <c r="Y16" s="223"/>
      <c r="Z16" s="12"/>
      <c r="AA16" s="12"/>
      <c r="AC16" s="239"/>
    </row>
    <row r="17" spans="2:29" ht="19.5" customHeight="1" x14ac:dyDescent="0.15">
      <c r="B17" s="240"/>
      <c r="C17" s="116"/>
      <c r="D17" s="245" t="s">
        <v>371</v>
      </c>
      <c r="E17" s="246"/>
      <c r="F17" s="246"/>
      <c r="G17" s="246"/>
      <c r="H17" s="246"/>
      <c r="I17" s="246"/>
      <c r="J17" s="246"/>
      <c r="K17" s="246"/>
      <c r="L17" s="246"/>
      <c r="M17" s="246"/>
      <c r="N17" s="246"/>
      <c r="O17" s="10"/>
      <c r="P17" s="10"/>
      <c r="Q17" s="10"/>
      <c r="R17" s="10"/>
      <c r="S17" s="11"/>
      <c r="T17" s="850"/>
      <c r="U17" s="851"/>
      <c r="V17" s="851"/>
      <c r="W17" s="11" t="s">
        <v>372</v>
      </c>
      <c r="X17" s="123"/>
      <c r="Y17" s="223"/>
      <c r="Z17" s="12"/>
      <c r="AA17" s="12"/>
      <c r="AC17" s="239"/>
    </row>
    <row r="18" spans="2:29" ht="19.5" customHeight="1" x14ac:dyDescent="0.15">
      <c r="B18" s="240"/>
      <c r="C18" s="116"/>
      <c r="D18" s="2"/>
      <c r="E18" s="2"/>
      <c r="F18" s="2"/>
      <c r="G18" s="2"/>
      <c r="H18" s="2"/>
      <c r="I18" s="2"/>
      <c r="J18" s="2"/>
      <c r="K18" s="2"/>
      <c r="L18" s="2"/>
      <c r="M18" s="2"/>
      <c r="N18" s="2"/>
      <c r="U18" s="12"/>
      <c r="V18" s="12"/>
      <c r="W18" s="12"/>
      <c r="Y18" s="223"/>
      <c r="Z18" s="12"/>
      <c r="AA18" s="12"/>
      <c r="AC18" s="239"/>
    </row>
    <row r="19" spans="2:29" ht="19.5" customHeight="1" x14ac:dyDescent="0.15">
      <c r="B19" s="240"/>
      <c r="C19" s="116"/>
      <c r="E19" s="110" t="s">
        <v>373</v>
      </c>
      <c r="Y19" s="223"/>
      <c r="Z19" s="12"/>
      <c r="AA19" s="12"/>
      <c r="AC19" s="239"/>
    </row>
    <row r="20" spans="2:29" ht="19.5" customHeight="1" x14ac:dyDescent="0.15">
      <c r="B20" s="240"/>
      <c r="C20" s="116"/>
      <c r="E20" s="1036" t="s">
        <v>374</v>
      </c>
      <c r="F20" s="1036"/>
      <c r="G20" s="1036"/>
      <c r="H20" s="1036"/>
      <c r="I20" s="1036"/>
      <c r="J20" s="1036"/>
      <c r="K20" s="1036"/>
      <c r="L20" s="1036"/>
      <c r="M20" s="1036"/>
      <c r="N20" s="1036"/>
      <c r="O20" s="1036" t="s">
        <v>375</v>
      </c>
      <c r="P20" s="1036"/>
      <c r="Q20" s="1036"/>
      <c r="R20" s="1036"/>
      <c r="S20" s="1036"/>
      <c r="Y20" s="223"/>
      <c r="Z20" s="12"/>
      <c r="AA20" s="12"/>
      <c r="AC20" s="239"/>
    </row>
    <row r="21" spans="2:29" ht="19.5" customHeight="1" x14ac:dyDescent="0.15">
      <c r="B21" s="240"/>
      <c r="C21" s="116"/>
      <c r="E21" s="1036" t="s">
        <v>376</v>
      </c>
      <c r="F21" s="1036"/>
      <c r="G21" s="1036"/>
      <c r="H21" s="1036"/>
      <c r="I21" s="1036"/>
      <c r="J21" s="1036"/>
      <c r="K21" s="1036"/>
      <c r="L21" s="1036"/>
      <c r="M21" s="1036"/>
      <c r="N21" s="1036"/>
      <c r="O21" s="1036" t="s">
        <v>377</v>
      </c>
      <c r="P21" s="1036"/>
      <c r="Q21" s="1036"/>
      <c r="R21" s="1036"/>
      <c r="S21" s="1036"/>
      <c r="Y21" s="223"/>
      <c r="Z21" s="12"/>
      <c r="AA21" s="12"/>
      <c r="AC21" s="239"/>
    </row>
    <row r="22" spans="2:29" ht="19.5" customHeight="1" x14ac:dyDescent="0.15">
      <c r="B22" s="240"/>
      <c r="C22" s="116"/>
      <c r="E22" s="1036" t="s">
        <v>378</v>
      </c>
      <c r="F22" s="1036"/>
      <c r="G22" s="1036"/>
      <c r="H22" s="1036"/>
      <c r="I22" s="1036"/>
      <c r="J22" s="1036"/>
      <c r="K22" s="1036"/>
      <c r="L22" s="1036"/>
      <c r="M22" s="1036"/>
      <c r="N22" s="1036"/>
      <c r="O22" s="1036" t="s">
        <v>379</v>
      </c>
      <c r="P22" s="1036"/>
      <c r="Q22" s="1036"/>
      <c r="R22" s="1036"/>
      <c r="S22" s="1036"/>
      <c r="Y22" s="223"/>
      <c r="Z22" s="12"/>
      <c r="AA22" s="12"/>
      <c r="AC22" s="239"/>
    </row>
    <row r="23" spans="2:29" ht="19.5" customHeight="1" x14ac:dyDescent="0.15">
      <c r="B23" s="240"/>
      <c r="C23" s="116"/>
      <c r="E23" s="1036" t="s">
        <v>380</v>
      </c>
      <c r="F23" s="1036"/>
      <c r="G23" s="1036"/>
      <c r="H23" s="1036"/>
      <c r="I23" s="1036"/>
      <c r="J23" s="1036"/>
      <c r="K23" s="1036"/>
      <c r="L23" s="1036"/>
      <c r="M23" s="1036"/>
      <c r="N23" s="1036"/>
      <c r="O23" s="1036" t="s">
        <v>381</v>
      </c>
      <c r="P23" s="1036"/>
      <c r="Q23" s="1036"/>
      <c r="R23" s="1036"/>
      <c r="S23" s="1036"/>
      <c r="Y23" s="223"/>
      <c r="Z23" s="12"/>
      <c r="AA23" s="12"/>
      <c r="AC23" s="239"/>
    </row>
    <row r="24" spans="2:29" ht="19.5" customHeight="1" x14ac:dyDescent="0.15">
      <c r="B24" s="240"/>
      <c r="C24" s="116"/>
      <c r="E24" s="1036" t="s">
        <v>382</v>
      </c>
      <c r="F24" s="1036"/>
      <c r="G24" s="1036"/>
      <c r="H24" s="1036"/>
      <c r="I24" s="1036"/>
      <c r="J24" s="1036"/>
      <c r="K24" s="1036"/>
      <c r="L24" s="1036"/>
      <c r="M24" s="1036"/>
      <c r="N24" s="1036"/>
      <c r="O24" s="1036" t="s">
        <v>383</v>
      </c>
      <c r="P24" s="1036"/>
      <c r="Q24" s="1036"/>
      <c r="R24" s="1036"/>
      <c r="S24" s="1036"/>
      <c r="Y24" s="223"/>
      <c r="Z24" s="12"/>
      <c r="AA24" s="12"/>
      <c r="AC24" s="239"/>
    </row>
    <row r="25" spans="2:29" ht="19.5" customHeight="1" x14ac:dyDescent="0.15">
      <c r="B25" s="240"/>
      <c r="C25" s="116"/>
      <c r="E25" s="1036" t="s">
        <v>384</v>
      </c>
      <c r="F25" s="1036"/>
      <c r="G25" s="1036"/>
      <c r="H25" s="1036"/>
      <c r="I25" s="1036"/>
      <c r="J25" s="1036"/>
      <c r="K25" s="1036"/>
      <c r="L25" s="1036"/>
      <c r="M25" s="1036"/>
      <c r="N25" s="1036"/>
      <c r="O25" s="1036" t="s">
        <v>385</v>
      </c>
      <c r="P25" s="1036"/>
      <c r="Q25" s="1036"/>
      <c r="R25" s="1036"/>
      <c r="S25" s="1036"/>
      <c r="Y25" s="223"/>
      <c r="Z25" s="12"/>
      <c r="AA25" s="12"/>
      <c r="AC25" s="239"/>
    </row>
    <row r="26" spans="2:29" ht="19.5" customHeight="1" x14ac:dyDescent="0.15">
      <c r="B26" s="240"/>
      <c r="C26" s="116"/>
      <c r="E26" s="1036" t="s">
        <v>386</v>
      </c>
      <c r="F26" s="1036"/>
      <c r="G26" s="1036"/>
      <c r="H26" s="1036"/>
      <c r="I26" s="1036"/>
      <c r="J26" s="1036"/>
      <c r="K26" s="1036"/>
      <c r="L26" s="1036"/>
      <c r="M26" s="1036"/>
      <c r="N26" s="1036"/>
      <c r="O26" s="1036" t="s">
        <v>387</v>
      </c>
      <c r="P26" s="1036"/>
      <c r="Q26" s="1036"/>
      <c r="R26" s="1036"/>
      <c r="S26" s="1036"/>
      <c r="Y26" s="223"/>
      <c r="Z26" s="12"/>
      <c r="AA26" s="12"/>
      <c r="AC26" s="239"/>
    </row>
    <row r="27" spans="2:29" ht="19.5" customHeight="1" x14ac:dyDescent="0.15">
      <c r="B27" s="240"/>
      <c r="C27" s="116"/>
      <c r="E27" s="1036" t="s">
        <v>388</v>
      </c>
      <c r="F27" s="1036"/>
      <c r="G27" s="1036"/>
      <c r="H27" s="1036"/>
      <c r="I27" s="1036"/>
      <c r="J27" s="1036"/>
      <c r="K27" s="1036"/>
      <c r="L27" s="1036"/>
      <c r="M27" s="1036"/>
      <c r="N27" s="1036"/>
      <c r="O27" s="1036" t="s">
        <v>388</v>
      </c>
      <c r="P27" s="1036"/>
      <c r="Q27" s="1036"/>
      <c r="R27" s="1036"/>
      <c r="S27" s="1036"/>
      <c r="Y27" s="223"/>
      <c r="Z27" s="12"/>
      <c r="AA27" s="12"/>
      <c r="AC27" s="239"/>
    </row>
    <row r="28" spans="2:29" ht="19.5" customHeight="1" x14ac:dyDescent="0.15">
      <c r="B28" s="240"/>
      <c r="C28" s="116"/>
      <c r="J28" s="900"/>
      <c r="K28" s="900"/>
      <c r="L28" s="900"/>
      <c r="M28" s="900"/>
      <c r="N28" s="900"/>
      <c r="O28" s="900"/>
      <c r="P28" s="900"/>
      <c r="Q28" s="900"/>
      <c r="R28" s="900"/>
      <c r="S28" s="900"/>
      <c r="T28" s="900"/>
      <c r="U28" s="900"/>
      <c r="V28" s="900"/>
      <c r="Y28" s="223"/>
      <c r="Z28" s="12"/>
      <c r="AA28" s="12"/>
      <c r="AC28" s="239"/>
    </row>
    <row r="29" spans="2:29" ht="19.149999999999999" customHeight="1" x14ac:dyDescent="0.15">
      <c r="B29" s="240"/>
      <c r="C29" s="116" t="s">
        <v>389</v>
      </c>
      <c r="D29" s="789" t="s">
        <v>390</v>
      </c>
      <c r="E29" s="789"/>
      <c r="F29" s="789"/>
      <c r="G29" s="789"/>
      <c r="H29" s="789"/>
      <c r="I29" s="789"/>
      <c r="J29" s="789"/>
      <c r="K29" s="789"/>
      <c r="L29" s="789"/>
      <c r="M29" s="789"/>
      <c r="N29" s="789"/>
      <c r="O29" s="789"/>
      <c r="P29" s="789"/>
      <c r="Q29" s="789"/>
      <c r="R29" s="789"/>
      <c r="S29" s="789"/>
      <c r="T29" s="789"/>
      <c r="U29" s="789"/>
      <c r="V29" s="789"/>
      <c r="W29" s="789"/>
      <c r="Y29" s="254"/>
      <c r="Z29" s="12" t="s">
        <v>19</v>
      </c>
      <c r="AA29" s="12" t="s">
        <v>135</v>
      </c>
      <c r="AB29" s="12" t="s">
        <v>19</v>
      </c>
      <c r="AC29" s="239"/>
    </row>
    <row r="30" spans="2:29" ht="19.899999999999999" customHeight="1" x14ac:dyDescent="0.15">
      <c r="B30" s="240"/>
      <c r="D30" s="789"/>
      <c r="E30" s="789"/>
      <c r="F30" s="789"/>
      <c r="G30" s="789"/>
      <c r="H30" s="789"/>
      <c r="I30" s="789"/>
      <c r="J30" s="789"/>
      <c r="K30" s="789"/>
      <c r="L30" s="789"/>
      <c r="M30" s="789"/>
      <c r="N30" s="789"/>
      <c r="O30" s="789"/>
      <c r="P30" s="789"/>
      <c r="Q30" s="789"/>
      <c r="R30" s="789"/>
      <c r="S30" s="789"/>
      <c r="T30" s="789"/>
      <c r="U30" s="789"/>
      <c r="V30" s="789"/>
      <c r="W30" s="789"/>
      <c r="Y30" s="223"/>
      <c r="Z30" s="12"/>
      <c r="AA30" s="12"/>
      <c r="AC30" s="239"/>
    </row>
    <row r="31" spans="2:29" ht="13.5" customHeight="1" x14ac:dyDescent="0.15">
      <c r="B31" s="240"/>
      <c r="Y31" s="223"/>
      <c r="Z31" s="12"/>
      <c r="AA31" s="12"/>
      <c r="AC31" s="239"/>
    </row>
    <row r="32" spans="2:29" ht="32.450000000000003" customHeight="1" x14ac:dyDescent="0.15">
      <c r="B32" s="240"/>
      <c r="C32" s="116" t="s">
        <v>391</v>
      </c>
      <c r="D32" s="789" t="s">
        <v>392</v>
      </c>
      <c r="E32" s="789"/>
      <c r="F32" s="789"/>
      <c r="G32" s="789"/>
      <c r="H32" s="789"/>
      <c r="I32" s="789"/>
      <c r="J32" s="789"/>
      <c r="K32" s="789"/>
      <c r="L32" s="789"/>
      <c r="M32" s="789"/>
      <c r="N32" s="789"/>
      <c r="O32" s="789"/>
      <c r="P32" s="789"/>
      <c r="Q32" s="789"/>
      <c r="R32" s="789"/>
      <c r="S32" s="789"/>
      <c r="T32" s="789"/>
      <c r="U32" s="789"/>
      <c r="V32" s="789"/>
      <c r="W32" s="789"/>
      <c r="Y32" s="254"/>
      <c r="Z32" s="12" t="s">
        <v>19</v>
      </c>
      <c r="AA32" s="12" t="s">
        <v>135</v>
      </c>
      <c r="AB32" s="12" t="s">
        <v>19</v>
      </c>
      <c r="AC32" s="239"/>
    </row>
    <row r="33" spans="1:32" x14ac:dyDescent="0.15">
      <c r="B33" s="240"/>
      <c r="D33" s="789"/>
      <c r="E33" s="789"/>
      <c r="F33" s="789"/>
      <c r="G33" s="789"/>
      <c r="H33" s="789"/>
      <c r="I33" s="789"/>
      <c r="J33" s="789"/>
      <c r="K33" s="789"/>
      <c r="L33" s="789"/>
      <c r="M33" s="789"/>
      <c r="N33" s="789"/>
      <c r="O33" s="789"/>
      <c r="P33" s="789"/>
      <c r="Q33" s="789"/>
      <c r="R33" s="789"/>
      <c r="S33" s="789"/>
      <c r="T33" s="789"/>
      <c r="U33" s="789"/>
      <c r="V33" s="789"/>
      <c r="W33" s="789"/>
      <c r="Y33" s="223"/>
      <c r="Z33" s="12"/>
      <c r="AA33" s="12"/>
      <c r="AC33" s="239"/>
    </row>
    <row r="34" spans="1:32" x14ac:dyDescent="0.15">
      <c r="B34" s="240"/>
      <c r="Y34" s="223"/>
      <c r="Z34" s="12"/>
      <c r="AA34" s="12"/>
      <c r="AC34" s="239"/>
    </row>
    <row r="35" spans="1:32" x14ac:dyDescent="0.15">
      <c r="B35" s="240"/>
      <c r="C35" s="116" t="s">
        <v>393</v>
      </c>
      <c r="D35" s="789" t="s">
        <v>394</v>
      </c>
      <c r="E35" s="789"/>
      <c r="F35" s="789"/>
      <c r="G35" s="789"/>
      <c r="H35" s="789"/>
      <c r="I35" s="789"/>
      <c r="J35" s="789"/>
      <c r="K35" s="789"/>
      <c r="L35" s="789"/>
      <c r="M35" s="789"/>
      <c r="N35" s="789"/>
      <c r="O35" s="789"/>
      <c r="P35" s="789"/>
      <c r="Q35" s="789"/>
      <c r="R35" s="789"/>
      <c r="S35" s="789"/>
      <c r="T35" s="789"/>
      <c r="U35" s="789"/>
      <c r="V35" s="789"/>
      <c r="W35" s="789"/>
      <c r="Y35" s="254"/>
      <c r="Z35" s="12" t="s">
        <v>19</v>
      </c>
      <c r="AA35" s="12" t="s">
        <v>135</v>
      </c>
      <c r="AB35" s="12" t="s">
        <v>19</v>
      </c>
      <c r="AC35" s="239"/>
    </row>
    <row r="36" spans="1:32" x14ac:dyDescent="0.15">
      <c r="B36" s="240"/>
      <c r="C36" s="116"/>
      <c r="D36" s="789"/>
      <c r="E36" s="789"/>
      <c r="F36" s="789"/>
      <c r="G36" s="789"/>
      <c r="H36" s="789"/>
      <c r="I36" s="789"/>
      <c r="J36" s="789"/>
      <c r="K36" s="789"/>
      <c r="L36" s="789"/>
      <c r="M36" s="789"/>
      <c r="N36" s="789"/>
      <c r="O36" s="789"/>
      <c r="P36" s="789"/>
      <c r="Q36" s="789"/>
      <c r="R36" s="789"/>
      <c r="S36" s="789"/>
      <c r="T36" s="789"/>
      <c r="U36" s="789"/>
      <c r="V36" s="789"/>
      <c r="W36" s="789"/>
      <c r="Y36" s="223"/>
      <c r="Z36" s="12"/>
      <c r="AA36" s="12"/>
      <c r="AC36" s="239"/>
    </row>
    <row r="37" spans="1:32" x14ac:dyDescent="0.15">
      <c r="A37" s="239"/>
      <c r="B37" s="8"/>
      <c r="C37" s="8"/>
      <c r="D37" s="8"/>
      <c r="E37" s="8"/>
      <c r="F37" s="8"/>
      <c r="G37" s="8"/>
      <c r="H37" s="8"/>
      <c r="I37" s="8"/>
      <c r="J37" s="8"/>
      <c r="K37" s="8"/>
      <c r="L37" s="8"/>
      <c r="M37" s="8"/>
      <c r="N37" s="8"/>
      <c r="O37" s="8"/>
      <c r="P37" s="8"/>
      <c r="Q37" s="8"/>
      <c r="R37" s="8"/>
      <c r="S37" s="8"/>
      <c r="T37" s="8"/>
      <c r="U37" s="8"/>
      <c r="V37" s="8"/>
      <c r="W37" s="8"/>
      <c r="X37" s="8"/>
      <c r="Y37" s="124"/>
      <c r="Z37" s="125"/>
      <c r="AA37" s="125"/>
      <c r="AB37" s="8"/>
      <c r="AC37" s="8"/>
      <c r="AD37" s="240"/>
    </row>
    <row r="38" spans="1:32" x14ac:dyDescent="0.15">
      <c r="B38" s="240" t="s">
        <v>395</v>
      </c>
      <c r="C38" s="7"/>
      <c r="Y38" s="223"/>
      <c r="Z38" s="12"/>
      <c r="AA38" s="12"/>
      <c r="AC38" s="239"/>
    </row>
    <row r="39" spans="1:32" x14ac:dyDescent="0.15">
      <c r="B39" s="240"/>
      <c r="C39" s="116" t="s">
        <v>369</v>
      </c>
      <c r="D39" s="789" t="s">
        <v>396</v>
      </c>
      <c r="E39" s="789"/>
      <c r="F39" s="789"/>
      <c r="G39" s="789"/>
      <c r="H39" s="789"/>
      <c r="I39" s="789"/>
      <c r="J39" s="789"/>
      <c r="K39" s="789"/>
      <c r="L39" s="789"/>
      <c r="M39" s="789"/>
      <c r="N39" s="789"/>
      <c r="O39" s="789"/>
      <c r="P39" s="789"/>
      <c r="Q39" s="789"/>
      <c r="R39" s="789"/>
      <c r="S39" s="789"/>
      <c r="T39" s="789"/>
      <c r="U39" s="789"/>
      <c r="V39" s="789"/>
      <c r="W39" s="789"/>
      <c r="Y39" s="254"/>
      <c r="Z39" s="12" t="s">
        <v>19</v>
      </c>
      <c r="AA39" s="12" t="s">
        <v>135</v>
      </c>
      <c r="AB39" s="12" t="s">
        <v>19</v>
      </c>
      <c r="AC39" s="239"/>
    </row>
    <row r="40" spans="1:32" x14ac:dyDescent="0.15">
      <c r="B40" s="240"/>
      <c r="D40" s="789"/>
      <c r="E40" s="789"/>
      <c r="F40" s="789"/>
      <c r="G40" s="789"/>
      <c r="H40" s="789"/>
      <c r="I40" s="789"/>
      <c r="J40" s="789"/>
      <c r="K40" s="789"/>
      <c r="L40" s="789"/>
      <c r="M40" s="789"/>
      <c r="N40" s="789"/>
      <c r="O40" s="789"/>
      <c r="P40" s="789"/>
      <c r="Q40" s="789"/>
      <c r="R40" s="789"/>
      <c r="S40" s="789"/>
      <c r="T40" s="789"/>
      <c r="U40" s="789"/>
      <c r="V40" s="789"/>
      <c r="W40" s="789"/>
      <c r="Y40" s="223"/>
      <c r="Z40" s="12"/>
      <c r="AA40" s="12"/>
      <c r="AC40" s="239"/>
    </row>
    <row r="41" spans="1:32" x14ac:dyDescent="0.15">
      <c r="B41" s="241"/>
      <c r="C41" s="117"/>
      <c r="D41" s="8"/>
      <c r="E41" s="8"/>
      <c r="F41" s="8"/>
      <c r="G41" s="8"/>
      <c r="H41" s="8"/>
      <c r="I41" s="8"/>
      <c r="J41" s="8"/>
      <c r="K41" s="8"/>
      <c r="L41" s="8"/>
      <c r="M41" s="8"/>
      <c r="N41" s="8"/>
      <c r="O41" s="8"/>
      <c r="P41" s="8"/>
      <c r="Q41" s="8"/>
      <c r="R41" s="8"/>
      <c r="S41" s="8"/>
      <c r="T41" s="8"/>
      <c r="U41" s="8"/>
      <c r="V41" s="8"/>
      <c r="W41" s="8"/>
      <c r="X41" s="8"/>
      <c r="Y41" s="124"/>
      <c r="Z41" s="125"/>
      <c r="AA41" s="125"/>
      <c r="AB41" s="8"/>
      <c r="AC41" s="126"/>
    </row>
    <row r="42" spans="1:32" ht="18.75" customHeight="1" x14ac:dyDescent="0.15">
      <c r="B42" s="787" t="s">
        <v>397</v>
      </c>
      <c r="C42" s="787"/>
      <c r="D42" s="787"/>
      <c r="E42" s="787"/>
      <c r="F42" s="787"/>
      <c r="G42" s="787"/>
      <c r="H42" s="787"/>
      <c r="I42" s="787"/>
      <c r="J42" s="787"/>
      <c r="K42" s="787"/>
      <c r="L42" s="787"/>
      <c r="M42" s="787"/>
      <c r="N42" s="787"/>
      <c r="O42" s="787"/>
      <c r="P42" s="787"/>
      <c r="Q42" s="787"/>
      <c r="R42" s="787"/>
      <c r="S42" s="787"/>
      <c r="T42" s="787"/>
      <c r="U42" s="787"/>
      <c r="V42" s="787"/>
      <c r="W42" s="787"/>
      <c r="X42" s="787"/>
      <c r="Y42" s="787"/>
      <c r="Z42" s="787"/>
      <c r="AA42" s="787"/>
      <c r="AB42" s="787"/>
      <c r="AC42" s="787"/>
    </row>
    <row r="43" spans="1:32" ht="17.25" customHeight="1" x14ac:dyDescent="0.15">
      <c r="B43" s="789"/>
      <c r="C43" s="789"/>
      <c r="D43" s="789"/>
      <c r="E43" s="789"/>
      <c r="F43" s="789"/>
      <c r="G43" s="789"/>
      <c r="H43" s="789"/>
      <c r="I43" s="789"/>
      <c r="J43" s="789"/>
      <c r="K43" s="789"/>
      <c r="L43" s="789"/>
      <c r="M43" s="789"/>
      <c r="N43" s="789"/>
      <c r="O43" s="789"/>
      <c r="P43" s="789"/>
      <c r="Q43" s="789"/>
      <c r="R43" s="789"/>
      <c r="S43" s="789"/>
      <c r="T43" s="789"/>
      <c r="U43" s="789"/>
      <c r="V43" s="789"/>
      <c r="W43" s="789"/>
      <c r="X43" s="789"/>
      <c r="Y43" s="789"/>
      <c r="Z43" s="789"/>
      <c r="AA43" s="789"/>
      <c r="AB43" s="789"/>
      <c r="AC43" s="789"/>
    </row>
    <row r="44" spans="1:32" x14ac:dyDescent="0.15">
      <c r="B44" s="789" t="s">
        <v>398</v>
      </c>
      <c r="C44" s="789"/>
      <c r="D44" s="789"/>
      <c r="E44" s="789"/>
      <c r="F44" s="789"/>
      <c r="G44" s="789"/>
      <c r="H44" s="789"/>
      <c r="I44" s="789"/>
      <c r="J44" s="789"/>
      <c r="K44" s="789"/>
      <c r="L44" s="789"/>
      <c r="M44" s="789"/>
      <c r="N44" s="789"/>
      <c r="O44" s="789"/>
      <c r="P44" s="789"/>
      <c r="Q44" s="789"/>
      <c r="R44" s="789"/>
      <c r="S44" s="789"/>
      <c r="T44" s="789"/>
      <c r="U44" s="789"/>
      <c r="V44" s="789"/>
      <c r="W44" s="789"/>
      <c r="X44" s="789"/>
      <c r="Y44" s="789"/>
      <c r="Z44" s="789"/>
      <c r="AA44" s="789"/>
      <c r="AB44" s="789"/>
      <c r="AC44" s="789"/>
    </row>
    <row r="45" spans="1:32" x14ac:dyDescent="0.15">
      <c r="B45" s="789"/>
      <c r="C45" s="789"/>
      <c r="D45" s="789"/>
      <c r="E45" s="789"/>
      <c r="F45" s="789"/>
      <c r="G45" s="789"/>
      <c r="H45" s="789"/>
      <c r="I45" s="789"/>
      <c r="J45" s="789"/>
      <c r="K45" s="789"/>
      <c r="L45" s="789"/>
      <c r="M45" s="789"/>
      <c r="N45" s="789"/>
      <c r="O45" s="789"/>
      <c r="P45" s="789"/>
      <c r="Q45" s="789"/>
      <c r="R45" s="789"/>
      <c r="S45" s="789"/>
      <c r="T45" s="789"/>
      <c r="U45" s="789"/>
      <c r="V45" s="789"/>
      <c r="W45" s="789"/>
      <c r="X45" s="789"/>
      <c r="Y45" s="789"/>
      <c r="Z45" s="789"/>
      <c r="AA45" s="789"/>
      <c r="AB45" s="789"/>
      <c r="AC45" s="789"/>
    </row>
    <row r="46" spans="1:32" ht="18" customHeight="1" x14ac:dyDescent="0.15">
      <c r="B46" s="789"/>
      <c r="C46" s="789"/>
      <c r="D46" s="789"/>
      <c r="E46" s="789"/>
      <c r="F46" s="789"/>
      <c r="G46" s="789"/>
      <c r="H46" s="789"/>
      <c r="I46" s="789"/>
      <c r="J46" s="789"/>
      <c r="K46" s="789"/>
      <c r="L46" s="789"/>
      <c r="M46" s="789"/>
      <c r="N46" s="789"/>
      <c r="O46" s="789"/>
      <c r="P46" s="789"/>
      <c r="Q46" s="789"/>
      <c r="R46" s="789"/>
      <c r="S46" s="789"/>
      <c r="T46" s="789"/>
      <c r="U46" s="789"/>
      <c r="V46" s="789"/>
      <c r="W46" s="789"/>
      <c r="X46" s="789"/>
      <c r="Y46" s="789"/>
      <c r="Z46" s="789"/>
      <c r="AA46" s="789"/>
      <c r="AB46" s="789"/>
      <c r="AC46" s="789"/>
    </row>
    <row r="47" spans="1:32" x14ac:dyDescent="0.15">
      <c r="D47" s="1" t="s">
        <v>399</v>
      </c>
      <c r="K47" s="251"/>
      <c r="L47" s="789" t="s">
        <v>400</v>
      </c>
      <c r="M47" s="789"/>
      <c r="N47" s="789"/>
      <c r="O47" s="789"/>
      <c r="P47" s="789"/>
      <c r="Q47" s="789"/>
      <c r="R47" s="789"/>
      <c r="S47" s="789"/>
      <c r="T47" s="789"/>
      <c r="U47" s="789"/>
      <c r="V47" s="789"/>
      <c r="W47" s="789"/>
      <c r="X47" s="789"/>
      <c r="Y47" s="789"/>
      <c r="Z47" s="789"/>
      <c r="AA47" s="789"/>
      <c r="AB47" s="789"/>
      <c r="AC47" s="251"/>
    </row>
    <row r="48" spans="1:32" x14ac:dyDescent="0.15">
      <c r="K48" s="251"/>
      <c r="L48" s="789"/>
      <c r="M48" s="789"/>
      <c r="N48" s="789"/>
      <c r="O48" s="789"/>
      <c r="P48" s="789"/>
      <c r="Q48" s="789"/>
      <c r="R48" s="789"/>
      <c r="S48" s="789"/>
      <c r="T48" s="789"/>
      <c r="U48" s="789"/>
      <c r="V48" s="789"/>
      <c r="W48" s="789"/>
      <c r="X48" s="789"/>
      <c r="Y48" s="789"/>
      <c r="Z48" s="789"/>
      <c r="AA48" s="789"/>
      <c r="AB48" s="789"/>
      <c r="AC48" s="251"/>
      <c r="AF48" s="1" t="s">
        <v>302</v>
      </c>
    </row>
    <row r="49" spans="2:29" ht="49.5" customHeight="1" x14ac:dyDescent="0.15">
      <c r="K49" s="251"/>
      <c r="L49" s="789"/>
      <c r="M49" s="789"/>
      <c r="N49" s="789"/>
      <c r="O49" s="789"/>
      <c r="P49" s="789"/>
      <c r="Q49" s="789"/>
      <c r="R49" s="789"/>
      <c r="S49" s="789"/>
      <c r="T49" s="789"/>
      <c r="U49" s="789"/>
      <c r="V49" s="789"/>
      <c r="W49" s="789"/>
      <c r="X49" s="789"/>
      <c r="Y49" s="789"/>
      <c r="Z49" s="789"/>
      <c r="AA49" s="789"/>
      <c r="AB49" s="789"/>
      <c r="AC49" s="251"/>
    </row>
    <row r="50" spans="2:29" x14ac:dyDescent="0.15">
      <c r="B50" s="789" t="s">
        <v>401</v>
      </c>
      <c r="C50" s="789"/>
      <c r="D50" s="789"/>
      <c r="E50" s="789"/>
      <c r="F50" s="789"/>
      <c r="G50" s="789"/>
      <c r="H50" s="789"/>
      <c r="I50" s="789"/>
      <c r="J50" s="789"/>
      <c r="K50" s="789"/>
      <c r="L50" s="789"/>
      <c r="M50" s="789"/>
      <c r="N50" s="789"/>
      <c r="O50" s="789"/>
      <c r="P50" s="789"/>
      <c r="Q50" s="789"/>
      <c r="R50" s="789"/>
      <c r="S50" s="789"/>
      <c r="T50" s="789"/>
      <c r="U50" s="789"/>
      <c r="V50" s="789"/>
      <c r="W50" s="789"/>
      <c r="X50" s="789"/>
      <c r="Y50" s="789"/>
      <c r="Z50" s="789"/>
      <c r="AA50" s="789"/>
      <c r="AB50" s="789"/>
      <c r="AC50" s="789"/>
    </row>
    <row r="51" spans="2:29" x14ac:dyDescent="0.15">
      <c r="B51" s="789"/>
      <c r="C51" s="789"/>
      <c r="D51" s="789"/>
      <c r="E51" s="789"/>
      <c r="F51" s="789"/>
      <c r="G51" s="789"/>
      <c r="H51" s="789"/>
      <c r="I51" s="789"/>
      <c r="J51" s="789"/>
      <c r="K51" s="789"/>
      <c r="L51" s="789"/>
      <c r="M51" s="789"/>
      <c r="N51" s="789"/>
      <c r="O51" s="789"/>
      <c r="P51" s="789"/>
      <c r="Q51" s="789"/>
      <c r="R51" s="789"/>
      <c r="S51" s="789"/>
      <c r="T51" s="789"/>
      <c r="U51" s="789"/>
      <c r="V51" s="789"/>
      <c r="W51" s="789"/>
      <c r="X51" s="789"/>
      <c r="Y51" s="789"/>
      <c r="Z51" s="789"/>
      <c r="AA51" s="789"/>
      <c r="AB51" s="789"/>
      <c r="AC51" s="789"/>
    </row>
    <row r="52" spans="2:29" ht="30" customHeight="1" x14ac:dyDescent="0.15">
      <c r="B52" s="789"/>
      <c r="C52" s="789"/>
      <c r="D52" s="789"/>
      <c r="E52" s="789"/>
      <c r="F52" s="789"/>
      <c r="G52" s="789"/>
      <c r="H52" s="789"/>
      <c r="I52" s="789"/>
      <c r="J52" s="789"/>
      <c r="K52" s="789"/>
      <c r="L52" s="789"/>
      <c r="M52" s="789"/>
      <c r="N52" s="789"/>
      <c r="O52" s="789"/>
      <c r="P52" s="789"/>
      <c r="Q52" s="789"/>
      <c r="R52" s="789"/>
      <c r="S52" s="789"/>
      <c r="T52" s="789"/>
      <c r="U52" s="789"/>
      <c r="V52" s="789"/>
      <c r="W52" s="789"/>
      <c r="X52" s="789"/>
      <c r="Y52" s="789"/>
      <c r="Z52" s="789"/>
      <c r="AA52" s="789"/>
      <c r="AB52" s="789"/>
      <c r="AC52" s="789"/>
    </row>
    <row r="120" spans="3:7" x14ac:dyDescent="0.15">
      <c r="C120" s="8"/>
      <c r="D120" s="8"/>
      <c r="E120" s="8"/>
      <c r="F120" s="8"/>
      <c r="G120" s="8"/>
    </row>
    <row r="121" spans="3:7" x14ac:dyDescent="0.15">
      <c r="C121" s="7"/>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2"/>
  <dataValidations count="1">
    <dataValidation type="list" allowBlank="1" showInputMessage="1" showErrorMessage="1" sqref="Z14:Z15 AB14:AB15 Z29 AB29 Z39 AB39 G8:G10 L8 Q8 Z32 AB32 Z35 AB35" xr:uid="{00000000-0002-0000-0900-000000000000}">
      <formula1>"□,■"</formula1>
    </dataValidation>
  </dataValidations>
  <pageMargins left="0.7" right="0.7" top="0.75" bottom="0.75" header="0.3" footer="0.3"/>
  <pageSetup paperSize="9" scale="82" orientation="portrait" r:id="rId1"/>
  <rowBreaks count="1" manualBreakCount="1">
    <brk id="5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EAEAEA"/>
  </sheetPr>
  <dimension ref="B2:AF121"/>
  <sheetViews>
    <sheetView view="pageBreakPreview" zoomScaleNormal="100" zoomScaleSheetLayoutView="100" workbookViewId="0">
      <selection activeCell="T28" sqref="T28:W28"/>
    </sheetView>
  </sheetViews>
  <sheetFormatPr defaultColWidth="4" defaultRowHeight="13.5" x14ac:dyDescent="0.15"/>
  <cols>
    <col min="1" max="1" width="1.5" style="1" customWidth="1"/>
    <col min="2" max="2" width="2.375" style="1" customWidth="1"/>
    <col min="3" max="3" width="2.75" style="1" customWidth="1"/>
    <col min="4" max="7" width="4" style="1"/>
    <col min="8" max="8" width="2.875" style="1" customWidth="1"/>
    <col min="9" max="16" width="4" style="1"/>
    <col min="17" max="17" width="5.375" style="1" customWidth="1"/>
    <col min="18" max="18" width="5" style="1" customWidth="1"/>
    <col min="19" max="19" width="4.625" style="1" customWidth="1"/>
    <col min="20" max="23" width="4" style="1"/>
    <col min="24" max="24" width="0.875" style="1" customWidth="1"/>
    <col min="25" max="25" width="2.375" style="1" customWidth="1"/>
    <col min="26" max="26" width="4" style="1"/>
    <col min="27" max="27" width="2.25" style="1" customWidth="1"/>
    <col min="28" max="28" width="4" style="1"/>
    <col min="29" max="29" width="2.375" style="1" customWidth="1"/>
    <col min="30" max="30" width="1.5" style="1" customWidth="1"/>
    <col min="31" max="16384" width="4" style="1"/>
  </cols>
  <sheetData>
    <row r="2" spans="2:32" x14ac:dyDescent="0.15">
      <c r="B2" s="1" t="s">
        <v>402</v>
      </c>
      <c r="C2"/>
      <c r="D2"/>
      <c r="E2"/>
      <c r="F2"/>
      <c r="G2"/>
      <c r="H2"/>
      <c r="I2"/>
      <c r="J2"/>
      <c r="K2"/>
      <c r="L2"/>
      <c r="M2"/>
      <c r="N2"/>
      <c r="O2"/>
      <c r="P2"/>
      <c r="Q2"/>
      <c r="R2"/>
      <c r="S2"/>
      <c r="T2"/>
      <c r="U2"/>
      <c r="V2"/>
      <c r="W2"/>
      <c r="X2"/>
      <c r="Y2"/>
      <c r="Z2"/>
      <c r="AA2"/>
      <c r="AB2"/>
      <c r="AC2"/>
    </row>
    <row r="4" spans="2:32" x14ac:dyDescent="0.15">
      <c r="B4" s="900" t="s">
        <v>403</v>
      </c>
      <c r="C4" s="900"/>
      <c r="D4" s="900"/>
      <c r="E4" s="900"/>
      <c r="F4" s="900"/>
      <c r="G4" s="900"/>
      <c r="H4" s="900"/>
      <c r="I4" s="900"/>
      <c r="J4" s="900"/>
      <c r="K4" s="900"/>
      <c r="L4" s="900"/>
      <c r="M4" s="900"/>
      <c r="N4" s="900"/>
      <c r="O4" s="900"/>
      <c r="P4" s="900"/>
      <c r="Q4" s="900"/>
      <c r="R4" s="900"/>
      <c r="S4" s="900"/>
      <c r="T4" s="900"/>
      <c r="U4" s="900"/>
      <c r="V4" s="900"/>
      <c r="W4" s="900"/>
      <c r="X4" s="900"/>
      <c r="Y4" s="900"/>
      <c r="Z4" s="900"/>
      <c r="AA4" s="900"/>
      <c r="AB4" s="900"/>
      <c r="AC4" s="900"/>
    </row>
    <row r="6" spans="2:32" ht="23.25" customHeight="1" x14ac:dyDescent="0.15">
      <c r="B6" s="985" t="s">
        <v>188</v>
      </c>
      <c r="C6" s="985"/>
      <c r="D6" s="985"/>
      <c r="E6" s="985"/>
      <c r="F6" s="985"/>
      <c r="G6" s="986"/>
      <c r="H6" s="987"/>
      <c r="I6" s="987"/>
      <c r="J6" s="987"/>
      <c r="K6" s="987"/>
      <c r="L6" s="987"/>
      <c r="M6" s="987"/>
      <c r="N6" s="987"/>
      <c r="O6" s="987"/>
      <c r="P6" s="987"/>
      <c r="Q6" s="987"/>
      <c r="R6" s="987"/>
      <c r="S6" s="987"/>
      <c r="T6" s="987"/>
      <c r="U6" s="987"/>
      <c r="V6" s="987"/>
      <c r="W6" s="987"/>
      <c r="X6" s="987"/>
      <c r="Y6" s="987"/>
      <c r="Z6" s="987"/>
      <c r="AA6" s="987"/>
      <c r="AB6" s="987"/>
      <c r="AC6" s="988"/>
    </row>
    <row r="7" spans="2:32" ht="23.25" customHeight="1" x14ac:dyDescent="0.15">
      <c r="B7" s="1044" t="s">
        <v>189</v>
      </c>
      <c r="C7" s="1044"/>
      <c r="D7" s="1044"/>
      <c r="E7" s="1044"/>
      <c r="F7" s="1044"/>
      <c r="G7" s="226" t="s">
        <v>19</v>
      </c>
      <c r="H7" s="22" t="s">
        <v>190</v>
      </c>
      <c r="I7" s="22"/>
      <c r="J7" s="22"/>
      <c r="K7" s="22"/>
      <c r="L7" s="226" t="s">
        <v>19</v>
      </c>
      <c r="M7" s="22" t="s">
        <v>191</v>
      </c>
      <c r="N7" s="22"/>
      <c r="O7" s="22"/>
      <c r="P7" s="22"/>
      <c r="Q7" s="226" t="s">
        <v>19</v>
      </c>
      <c r="R7" s="22" t="s">
        <v>192</v>
      </c>
      <c r="S7" s="22"/>
      <c r="T7" s="22"/>
      <c r="U7" s="22"/>
      <c r="V7" s="22"/>
      <c r="W7" s="22"/>
      <c r="X7" s="22"/>
      <c r="Y7" s="22"/>
      <c r="Z7" s="22"/>
      <c r="AA7" s="7"/>
      <c r="AB7" s="7"/>
      <c r="AC7" s="4"/>
    </row>
    <row r="8" spans="2:32" ht="20.100000000000001" customHeight="1" x14ac:dyDescent="0.15">
      <c r="B8" s="850" t="s">
        <v>330</v>
      </c>
      <c r="C8" s="851"/>
      <c r="D8" s="851"/>
      <c r="E8" s="851"/>
      <c r="F8" s="852"/>
      <c r="G8" s="226" t="s">
        <v>19</v>
      </c>
      <c r="H8" s="987" t="s">
        <v>366</v>
      </c>
      <c r="I8" s="987"/>
      <c r="J8" s="987"/>
      <c r="K8" s="987"/>
      <c r="L8" s="987"/>
      <c r="M8" s="987"/>
      <c r="N8" s="987"/>
      <c r="O8" s="987"/>
      <c r="P8" s="987"/>
      <c r="Q8" s="10"/>
      <c r="R8" s="226" t="s">
        <v>19</v>
      </c>
      <c r="S8" s="987" t="s">
        <v>404</v>
      </c>
      <c r="T8" s="987"/>
      <c r="U8" s="987"/>
      <c r="V8" s="987"/>
      <c r="W8" s="987"/>
      <c r="X8" s="987"/>
      <c r="Y8" s="987"/>
      <c r="Z8" s="987"/>
      <c r="AA8" s="987"/>
      <c r="AB8" s="987"/>
      <c r="AC8" s="988"/>
    </row>
    <row r="10" spans="2:32" x14ac:dyDescent="0.15">
      <c r="B10" s="6"/>
      <c r="C10" s="7"/>
      <c r="D10" s="7"/>
      <c r="E10" s="7"/>
      <c r="F10" s="7"/>
      <c r="G10" s="7"/>
      <c r="H10" s="7"/>
      <c r="I10" s="7"/>
      <c r="J10" s="7"/>
      <c r="K10" s="7"/>
      <c r="L10" s="7"/>
      <c r="M10" s="7"/>
      <c r="N10" s="7"/>
      <c r="O10" s="7"/>
      <c r="P10" s="7"/>
      <c r="Q10" s="7"/>
      <c r="R10" s="7"/>
      <c r="S10" s="7"/>
      <c r="T10" s="7"/>
      <c r="U10" s="7"/>
      <c r="V10" s="7"/>
      <c r="W10" s="7"/>
      <c r="X10" s="4"/>
      <c r="Y10" s="7"/>
      <c r="Z10" s="7"/>
      <c r="AA10" s="7"/>
      <c r="AB10" s="7"/>
      <c r="AC10" s="4"/>
      <c r="AD10"/>
      <c r="AE10"/>
      <c r="AF10"/>
    </row>
    <row r="11" spans="2:32" x14ac:dyDescent="0.15">
      <c r="B11" s="240" t="s">
        <v>405</v>
      </c>
      <c r="X11" s="239"/>
      <c r="Z11" s="92" t="s">
        <v>198</v>
      </c>
      <c r="AA11" s="92" t="s">
        <v>135</v>
      </c>
      <c r="AB11" s="92" t="s">
        <v>199</v>
      </c>
      <c r="AC11" s="239"/>
      <c r="AD11"/>
      <c r="AE11"/>
      <c r="AF11"/>
    </row>
    <row r="12" spans="2:32" x14ac:dyDescent="0.15">
      <c r="B12" s="240"/>
      <c r="X12" s="239"/>
      <c r="AC12" s="239"/>
      <c r="AD12"/>
      <c r="AE12"/>
      <c r="AF12"/>
    </row>
    <row r="13" spans="2:32" ht="53.25" customHeight="1" x14ac:dyDescent="0.15">
      <c r="B13" s="240"/>
      <c r="C13" s="225">
        <v>1</v>
      </c>
      <c r="D13" s="796" t="s">
        <v>406</v>
      </c>
      <c r="E13" s="796"/>
      <c r="F13" s="797"/>
      <c r="G13" s="872" t="s">
        <v>407</v>
      </c>
      <c r="H13" s="872"/>
      <c r="I13" s="872"/>
      <c r="J13" s="872"/>
      <c r="K13" s="872"/>
      <c r="L13" s="872"/>
      <c r="M13" s="872"/>
      <c r="N13" s="872"/>
      <c r="O13" s="872"/>
      <c r="P13" s="872"/>
      <c r="Q13" s="872"/>
      <c r="R13" s="872"/>
      <c r="S13" s="872"/>
      <c r="T13" s="872"/>
      <c r="U13" s="872"/>
      <c r="V13" s="872"/>
      <c r="W13" s="873"/>
      <c r="X13" s="239"/>
      <c r="Z13" s="12" t="s">
        <v>19</v>
      </c>
      <c r="AA13" s="12" t="s">
        <v>135</v>
      </c>
      <c r="AB13" s="12" t="s">
        <v>19</v>
      </c>
      <c r="AC13" s="89"/>
    </row>
    <row r="14" spans="2:32" x14ac:dyDescent="0.15">
      <c r="B14" s="240"/>
      <c r="X14" s="239"/>
      <c r="Z14" s="12"/>
      <c r="AA14" s="12"/>
      <c r="AB14" s="12"/>
      <c r="AC14" s="224"/>
    </row>
    <row r="15" spans="2:32" ht="47.25" customHeight="1" x14ac:dyDescent="0.15">
      <c r="B15" s="240"/>
      <c r="C15" s="225">
        <v>2</v>
      </c>
      <c r="D15" s="796" t="s">
        <v>408</v>
      </c>
      <c r="E15" s="796"/>
      <c r="F15" s="797"/>
      <c r="G15" s="871" t="s">
        <v>409</v>
      </c>
      <c r="H15" s="872"/>
      <c r="I15" s="872"/>
      <c r="J15" s="872"/>
      <c r="K15" s="872"/>
      <c r="L15" s="872"/>
      <c r="M15" s="872"/>
      <c r="N15" s="872"/>
      <c r="O15" s="872"/>
      <c r="P15" s="872"/>
      <c r="Q15" s="872"/>
      <c r="R15" s="872"/>
      <c r="S15" s="872"/>
      <c r="T15" s="872"/>
      <c r="U15" s="872"/>
      <c r="V15" s="872"/>
      <c r="W15" s="873"/>
      <c r="X15" s="239"/>
      <c r="Z15" s="12" t="s">
        <v>19</v>
      </c>
      <c r="AA15" s="12" t="s">
        <v>135</v>
      </c>
      <c r="AB15" s="12" t="s">
        <v>19</v>
      </c>
      <c r="AC15" s="89"/>
    </row>
    <row r="16" spans="2:32" x14ac:dyDescent="0.15">
      <c r="B16" s="240"/>
      <c r="X16" s="239"/>
      <c r="Z16" s="12"/>
      <c r="AA16" s="12"/>
      <c r="AB16" s="12"/>
      <c r="AC16" s="224"/>
    </row>
    <row r="17" spans="2:32" ht="28.15" customHeight="1" x14ac:dyDescent="0.15">
      <c r="B17" s="240"/>
      <c r="C17" s="890">
        <v>3</v>
      </c>
      <c r="D17" s="865" t="s">
        <v>410</v>
      </c>
      <c r="E17" s="865"/>
      <c r="F17" s="866"/>
      <c r="G17" s="1038" t="s">
        <v>411</v>
      </c>
      <c r="H17" s="1039"/>
      <c r="I17" s="1039"/>
      <c r="J17" s="1039"/>
      <c r="K17" s="1039"/>
      <c r="L17" s="1039"/>
      <c r="M17" s="1039"/>
      <c r="N17" s="1039"/>
      <c r="O17" s="1039"/>
      <c r="P17" s="1039"/>
      <c r="Q17" s="1039"/>
      <c r="R17" s="1039"/>
      <c r="S17" s="1039"/>
      <c r="T17" s="1039"/>
      <c r="U17" s="1039"/>
      <c r="V17" s="1039"/>
      <c r="W17" s="1040"/>
      <c r="X17" s="239"/>
      <c r="Z17" s="253"/>
      <c r="AA17" s="12"/>
      <c r="AB17" s="253"/>
      <c r="AC17" s="89"/>
    </row>
    <row r="18" spans="2:32" ht="17.25" customHeight="1" x14ac:dyDescent="0.15">
      <c r="B18" s="240"/>
      <c r="C18" s="973"/>
      <c r="D18" s="974"/>
      <c r="E18" s="974"/>
      <c r="F18" s="975"/>
      <c r="G18" s="91" t="s">
        <v>412</v>
      </c>
      <c r="H18" s="2"/>
      <c r="I18" s="2"/>
      <c r="J18" s="2"/>
      <c r="K18" s="2"/>
      <c r="L18" s="2"/>
      <c r="M18" s="2"/>
      <c r="N18" s="2"/>
      <c r="O18" s="2"/>
      <c r="P18" s="2"/>
      <c r="Q18" s="2"/>
      <c r="R18" s="2"/>
      <c r="S18" s="2"/>
      <c r="T18" s="2"/>
      <c r="U18" s="2"/>
      <c r="V18" s="2"/>
      <c r="W18" s="89"/>
      <c r="X18" s="239"/>
      <c r="Z18" s="12" t="s">
        <v>19</v>
      </c>
      <c r="AA18" s="12" t="s">
        <v>135</v>
      </c>
      <c r="AB18" s="12" t="s">
        <v>19</v>
      </c>
      <c r="AC18" s="89"/>
    </row>
    <row r="19" spans="2:32" ht="17.25" customHeight="1" x14ac:dyDescent="0.15">
      <c r="B19" s="240"/>
      <c r="C19" s="973"/>
      <c r="D19" s="974"/>
      <c r="E19" s="974"/>
      <c r="F19" s="975"/>
      <c r="G19" s="240"/>
      <c r="W19" s="239"/>
      <c r="X19" s="239"/>
      <c r="Z19" s="253"/>
      <c r="AA19" s="12"/>
      <c r="AB19" s="253"/>
      <c r="AC19" s="89"/>
    </row>
    <row r="20" spans="2:32" ht="17.25" customHeight="1" x14ac:dyDescent="0.15">
      <c r="B20" s="240"/>
      <c r="C20" s="973"/>
      <c r="D20" s="974"/>
      <c r="E20" s="974"/>
      <c r="F20" s="975"/>
      <c r="G20" s="1041" t="s">
        <v>413</v>
      </c>
      <c r="H20" s="1042"/>
      <c r="I20" s="1042"/>
      <c r="J20" s="1042"/>
      <c r="K20" s="1042"/>
      <c r="L20" s="1042"/>
      <c r="M20" s="1042"/>
      <c r="N20" s="1042"/>
      <c r="O20" s="1042"/>
      <c r="P20" s="1042"/>
      <c r="Q20" s="1042"/>
      <c r="R20" s="1042"/>
      <c r="S20" s="1042"/>
      <c r="T20" s="1042"/>
      <c r="U20" s="1042"/>
      <c r="V20" s="1042"/>
      <c r="W20" s="1043"/>
      <c r="X20" s="239"/>
      <c r="Z20" s="253"/>
      <c r="AA20" s="12"/>
      <c r="AB20" s="253"/>
      <c r="AC20" s="89"/>
    </row>
    <row r="21" spans="2:32" ht="17.25" customHeight="1" x14ac:dyDescent="0.15">
      <c r="B21" s="240"/>
      <c r="C21" s="973"/>
      <c r="D21" s="974"/>
      <c r="E21" s="974"/>
      <c r="F21" s="975"/>
      <c r="G21" s="91" t="s">
        <v>414</v>
      </c>
      <c r="H21" s="2"/>
      <c r="I21" s="2"/>
      <c r="J21" s="2"/>
      <c r="K21" s="2"/>
      <c r="L21" s="2"/>
      <c r="M21" s="2"/>
      <c r="N21" s="2"/>
      <c r="O21" s="2"/>
      <c r="P21" s="2"/>
      <c r="Q21" s="2"/>
      <c r="R21" s="2"/>
      <c r="S21" s="2"/>
      <c r="T21" s="2"/>
      <c r="U21" s="2"/>
      <c r="V21" s="2"/>
      <c r="W21" s="89"/>
      <c r="X21" s="239"/>
      <c r="Z21" s="12" t="s">
        <v>19</v>
      </c>
      <c r="AA21" s="12" t="s">
        <v>135</v>
      </c>
      <c r="AB21" s="12" t="s">
        <v>19</v>
      </c>
      <c r="AC21" s="89"/>
    </row>
    <row r="22" spans="2:32" ht="17.25" customHeight="1" x14ac:dyDescent="0.15">
      <c r="B22" s="240"/>
      <c r="C22" s="973"/>
      <c r="D22" s="974"/>
      <c r="E22" s="974"/>
      <c r="F22" s="975"/>
      <c r="G22" s="240"/>
      <c r="H22" s="9" t="s">
        <v>201</v>
      </c>
      <c r="I22" s="987" t="s">
        <v>415</v>
      </c>
      <c r="J22" s="987"/>
      <c r="K22" s="987"/>
      <c r="L22" s="987"/>
      <c r="M22" s="987"/>
      <c r="N22" s="987"/>
      <c r="O22" s="987"/>
      <c r="P22" s="987"/>
      <c r="Q22" s="987"/>
      <c r="R22" s="987"/>
      <c r="S22" s="987"/>
      <c r="T22" s="850"/>
      <c r="U22" s="852"/>
      <c r="V22" s="11" t="s">
        <v>247</v>
      </c>
      <c r="X22" s="123"/>
      <c r="Z22" s="253"/>
      <c r="AA22" s="12"/>
      <c r="AB22" s="253"/>
      <c r="AC22" s="89"/>
    </row>
    <row r="23" spans="2:32" ht="31.5" customHeight="1" x14ac:dyDescent="0.15">
      <c r="B23" s="240"/>
      <c r="C23" s="973"/>
      <c r="D23" s="974"/>
      <c r="E23" s="974"/>
      <c r="F23" s="975"/>
      <c r="G23" s="123"/>
      <c r="H23" s="9" t="s">
        <v>203</v>
      </c>
      <c r="I23" s="872" t="s">
        <v>416</v>
      </c>
      <c r="J23" s="872"/>
      <c r="K23" s="872"/>
      <c r="L23" s="872"/>
      <c r="M23" s="872"/>
      <c r="N23" s="872"/>
      <c r="O23" s="872"/>
      <c r="P23" s="872"/>
      <c r="Q23" s="872"/>
      <c r="R23" s="872"/>
      <c r="S23" s="873"/>
      <c r="T23" s="850"/>
      <c r="U23" s="852"/>
      <c r="V23" s="11" t="s">
        <v>247</v>
      </c>
      <c r="X23" s="123"/>
      <c r="Z23" s="253"/>
      <c r="AA23" s="12"/>
      <c r="AB23" s="253"/>
      <c r="AC23" s="89"/>
    </row>
    <row r="24" spans="2:32" ht="17.25" customHeight="1" x14ac:dyDescent="0.15">
      <c r="B24" s="240"/>
      <c r="C24" s="973"/>
      <c r="D24" s="974"/>
      <c r="E24" s="974"/>
      <c r="F24" s="975"/>
      <c r="G24" s="240"/>
      <c r="W24" s="239"/>
      <c r="X24" s="239"/>
      <c r="Z24" s="2"/>
      <c r="AA24" s="2"/>
      <c r="AB24" s="2"/>
      <c r="AC24" s="89"/>
    </row>
    <row r="25" spans="2:32" ht="17.25" customHeight="1" x14ac:dyDescent="0.15">
      <c r="B25" s="240"/>
      <c r="C25" s="973"/>
      <c r="D25" s="974"/>
      <c r="E25" s="974"/>
      <c r="F25" s="975"/>
      <c r="G25" s="91" t="s">
        <v>417</v>
      </c>
      <c r="H25" s="2"/>
      <c r="I25" s="2"/>
      <c r="J25" s="2"/>
      <c r="K25" s="2"/>
      <c r="L25" s="2"/>
      <c r="M25" s="2"/>
      <c r="N25" s="2"/>
      <c r="O25" s="2"/>
      <c r="P25" s="2"/>
      <c r="Q25" s="2"/>
      <c r="R25" s="2"/>
      <c r="S25" s="2"/>
      <c r="T25" s="2"/>
      <c r="U25" s="2"/>
      <c r="V25" s="2"/>
      <c r="W25" s="89"/>
      <c r="X25" s="89"/>
      <c r="Z25" s="12" t="s">
        <v>19</v>
      </c>
      <c r="AA25" s="12" t="s">
        <v>135</v>
      </c>
      <c r="AB25" s="12" t="s">
        <v>19</v>
      </c>
      <c r="AC25" s="89"/>
    </row>
    <row r="26" spans="2:32" ht="17.25" customHeight="1" x14ac:dyDescent="0.15">
      <c r="B26" s="240"/>
      <c r="C26" s="976"/>
      <c r="D26" s="977"/>
      <c r="E26" s="977"/>
      <c r="F26" s="978"/>
      <c r="G26" s="86"/>
      <c r="H26" s="242"/>
      <c r="I26" s="242"/>
      <c r="J26" s="8"/>
      <c r="K26" s="8"/>
      <c r="L26" s="8"/>
      <c r="M26" s="8"/>
      <c r="N26" s="8"/>
      <c r="O26" s="8"/>
      <c r="P26" s="8"/>
      <c r="Q26" s="8"/>
      <c r="R26" s="8"/>
      <c r="S26" s="8"/>
      <c r="T26" s="8"/>
      <c r="U26" s="8"/>
      <c r="V26" s="8"/>
      <c r="W26" s="126"/>
      <c r="X26" s="239"/>
      <c r="Z26" s="253"/>
      <c r="AA26" s="12"/>
      <c r="AB26" s="253"/>
      <c r="AC26" s="89"/>
    </row>
    <row r="27" spans="2:32" ht="17.25" customHeight="1" x14ac:dyDescent="0.15">
      <c r="B27" s="240"/>
      <c r="D27" s="229"/>
      <c r="E27" s="229"/>
      <c r="F27" s="229"/>
      <c r="X27" s="239"/>
      <c r="Z27" s="253"/>
      <c r="AA27" s="12"/>
      <c r="AB27" s="253"/>
      <c r="AC27" s="89"/>
    </row>
    <row r="28" spans="2:32" x14ac:dyDescent="0.15">
      <c r="B28" s="241"/>
      <c r="C28" s="8"/>
      <c r="D28" s="8"/>
      <c r="E28" s="8"/>
      <c r="F28" s="8"/>
      <c r="G28" s="8"/>
      <c r="H28" s="8"/>
      <c r="I28" s="8"/>
      <c r="J28" s="8"/>
      <c r="K28" s="8"/>
      <c r="L28" s="8"/>
      <c r="M28" s="8"/>
      <c r="N28" s="8"/>
      <c r="O28" s="8"/>
      <c r="P28" s="8"/>
      <c r="Q28" s="8"/>
      <c r="R28" s="8"/>
      <c r="S28" s="8"/>
      <c r="T28" s="8"/>
      <c r="U28" s="8"/>
      <c r="V28" s="8"/>
      <c r="W28" s="8"/>
      <c r="X28" s="126"/>
      <c r="Y28" s="8"/>
      <c r="Z28" s="8"/>
      <c r="AA28" s="8"/>
      <c r="AB28" s="8"/>
      <c r="AC28" s="126"/>
    </row>
    <row r="29" spans="2:32" ht="7.5" customHeight="1" x14ac:dyDescent="0.15">
      <c r="Z29" s="2"/>
      <c r="AA29" s="2"/>
      <c r="AB29" s="2"/>
      <c r="AC29" s="2"/>
    </row>
    <row r="30" spans="2:32" x14ac:dyDescent="0.15">
      <c r="B30" s="1" t="s">
        <v>221</v>
      </c>
    </row>
    <row r="31" spans="2:32" x14ac:dyDescent="0.15">
      <c r="B31" s="1" t="s">
        <v>222</v>
      </c>
      <c r="K31"/>
      <c r="L31"/>
      <c r="M31"/>
      <c r="N31"/>
      <c r="O31"/>
      <c r="P31"/>
      <c r="Q31"/>
      <c r="R31"/>
      <c r="S31"/>
      <c r="T31"/>
      <c r="U31"/>
      <c r="V31"/>
      <c r="W31"/>
      <c r="X31"/>
      <c r="Y31"/>
      <c r="Z31"/>
      <c r="AA31"/>
      <c r="AB31"/>
      <c r="AC31"/>
      <c r="AD31"/>
      <c r="AE31"/>
      <c r="AF31"/>
    </row>
    <row r="120" spans="3:7" x14ac:dyDescent="0.15">
      <c r="C120" s="8"/>
      <c r="D120" s="8"/>
      <c r="E120" s="8"/>
      <c r="F120" s="8"/>
      <c r="G120" s="8"/>
    </row>
    <row r="121" spans="3:7" x14ac:dyDescent="0.15">
      <c r="C121" s="7"/>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phoneticPr fontId="2"/>
  <dataValidations count="1">
    <dataValidation type="list" allowBlank="1" showInputMessage="1" showErrorMessage="1" sqref="Z13 AB13 Z15 AB15 Z18 AB18 Z21 AB21 Z25 AB25 L7 G7:G8 Q7 R8" xr:uid="{00000000-0002-0000-0A00-000000000000}">
      <formula1>"□,■"</formula1>
    </dataValidation>
  </dataValidations>
  <pageMargins left="0.7" right="0.7" top="0.75" bottom="0.75" header="0.3" footer="0.3"/>
  <pageSetup paperSize="9" scale="8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Z36"/>
  <sheetViews>
    <sheetView view="pageBreakPreview" zoomScaleNormal="100" zoomScaleSheetLayoutView="100" workbookViewId="0">
      <selection activeCell="B1" sqref="B1"/>
    </sheetView>
  </sheetViews>
  <sheetFormatPr defaultColWidth="7.25" defaultRowHeight="13.5" x14ac:dyDescent="0.15"/>
  <cols>
    <col min="1" max="1" width="1.625" style="488" customWidth="1"/>
    <col min="2" max="26" width="3.75" style="488" customWidth="1"/>
    <col min="27" max="27" width="2.125" style="488" customWidth="1"/>
    <col min="28" max="29" width="3.75" style="488" customWidth="1"/>
    <col min="30" max="16384" width="7.25" style="488"/>
  </cols>
  <sheetData>
    <row r="1" spans="2:26" x14ac:dyDescent="0.15">
      <c r="Z1" s="490"/>
    </row>
    <row r="2" spans="2:26" ht="23.25" customHeight="1" x14ac:dyDescent="0.15">
      <c r="B2" s="1046" t="s">
        <v>166</v>
      </c>
      <c r="C2" s="1047"/>
      <c r="D2" s="1047"/>
      <c r="E2" s="1047"/>
      <c r="F2" s="1046"/>
      <c r="G2" s="1047"/>
      <c r="H2" s="1047"/>
      <c r="I2" s="1047"/>
      <c r="J2" s="1047"/>
      <c r="K2" s="1047"/>
      <c r="L2" s="1048"/>
      <c r="N2" s="1046" t="s">
        <v>418</v>
      </c>
      <c r="O2" s="1047"/>
      <c r="P2" s="1047"/>
      <c r="Q2" s="1047"/>
      <c r="R2" s="1048"/>
      <c r="S2" s="1046"/>
      <c r="T2" s="1047"/>
      <c r="U2" s="1047"/>
      <c r="V2" s="1047"/>
      <c r="W2" s="1047"/>
      <c r="X2" s="1047"/>
      <c r="Y2" s="1047"/>
      <c r="Z2" s="1048"/>
    </row>
    <row r="5" spans="2:26" x14ac:dyDescent="0.15">
      <c r="B5" s="1049" t="s">
        <v>419</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row>
    <row r="7" spans="2:26" x14ac:dyDescent="0.15">
      <c r="B7" s="488" t="s">
        <v>420</v>
      </c>
    </row>
    <row r="8" spans="2:26" ht="7.5" customHeight="1" x14ac:dyDescent="0.15"/>
    <row r="9" spans="2:26" ht="18" customHeight="1" x14ac:dyDescent="0.15">
      <c r="C9" s="1045" t="s">
        <v>421</v>
      </c>
      <c r="D9" s="1045"/>
      <c r="E9" s="1045"/>
      <c r="F9" s="1045"/>
      <c r="G9" s="1045"/>
      <c r="H9" s="1045"/>
      <c r="I9" s="1045"/>
      <c r="J9" s="1045"/>
      <c r="K9" s="1045"/>
      <c r="L9" s="1045"/>
      <c r="M9" s="1045"/>
      <c r="N9" s="1045" t="s">
        <v>422</v>
      </c>
      <c r="O9" s="1045"/>
      <c r="P9" s="1045"/>
      <c r="Q9" s="1045"/>
      <c r="R9" s="1045"/>
      <c r="S9" s="1046" t="s">
        <v>423</v>
      </c>
      <c r="T9" s="1047"/>
      <c r="U9" s="1047"/>
      <c r="V9" s="1047"/>
      <c r="W9" s="1047"/>
      <c r="X9" s="1047"/>
      <c r="Y9" s="1047"/>
      <c r="Z9" s="1048"/>
    </row>
    <row r="10" spans="2:26" ht="18" customHeight="1" x14ac:dyDescent="0.15">
      <c r="C10" s="1050" t="s">
        <v>424</v>
      </c>
      <c r="D10" s="1050"/>
      <c r="E10" s="1050"/>
      <c r="F10" s="1050"/>
      <c r="G10" s="1050"/>
      <c r="H10" s="1050"/>
      <c r="I10" s="1050"/>
      <c r="J10" s="1050"/>
      <c r="K10" s="1050"/>
      <c r="L10" s="1050"/>
      <c r="M10" s="1050"/>
      <c r="N10" s="1045"/>
      <c r="O10" s="1045"/>
      <c r="P10" s="1045"/>
      <c r="Q10" s="1045"/>
      <c r="R10" s="1045"/>
      <c r="S10" s="1046"/>
      <c r="T10" s="1047"/>
      <c r="U10" s="1047"/>
      <c r="V10" s="1047"/>
      <c r="W10" s="1047"/>
      <c r="X10" s="1047"/>
      <c r="Y10" s="1047"/>
      <c r="Z10" s="1048"/>
    </row>
    <row r="11" spans="2:26" ht="18" customHeight="1" x14ac:dyDescent="0.15">
      <c r="C11" s="1050" t="s">
        <v>425</v>
      </c>
      <c r="D11" s="1050"/>
      <c r="E11" s="1050"/>
      <c r="F11" s="1050"/>
      <c r="G11" s="1050"/>
      <c r="H11" s="1050"/>
      <c r="I11" s="1050"/>
      <c r="J11" s="1050"/>
      <c r="K11" s="1050"/>
      <c r="L11" s="1050"/>
      <c r="M11" s="1050"/>
      <c r="N11" s="1045"/>
      <c r="O11" s="1045"/>
      <c r="P11" s="1045"/>
      <c r="Q11" s="1045"/>
      <c r="R11" s="1045"/>
      <c r="S11" s="1046"/>
      <c r="T11" s="1047"/>
      <c r="U11" s="1047"/>
      <c r="V11" s="1047"/>
      <c r="W11" s="1047"/>
      <c r="X11" s="1047"/>
      <c r="Y11" s="1047"/>
      <c r="Z11" s="1048"/>
    </row>
    <row r="12" spans="2:26" ht="18" customHeight="1" x14ac:dyDescent="0.15">
      <c r="C12" s="1050" t="s">
        <v>426</v>
      </c>
      <c r="D12" s="1050"/>
      <c r="E12" s="1050"/>
      <c r="F12" s="1050"/>
      <c r="G12" s="1050"/>
      <c r="H12" s="1050"/>
      <c r="I12" s="1050"/>
      <c r="J12" s="1050"/>
      <c r="K12" s="1050"/>
      <c r="L12" s="1050"/>
      <c r="M12" s="1050"/>
      <c r="N12" s="1045"/>
      <c r="O12" s="1045"/>
      <c r="P12" s="1045"/>
      <c r="Q12" s="1045"/>
      <c r="R12" s="1045"/>
      <c r="S12" s="1046"/>
      <c r="T12" s="1047"/>
      <c r="U12" s="1047"/>
      <c r="V12" s="1047"/>
      <c r="W12" s="1047"/>
      <c r="X12" s="1047"/>
      <c r="Y12" s="1047"/>
      <c r="Z12" s="1048"/>
    </row>
    <row r="13" spans="2:26" ht="18" customHeight="1" x14ac:dyDescent="0.15">
      <c r="C13" s="1050" t="s">
        <v>427</v>
      </c>
      <c r="D13" s="1050"/>
      <c r="E13" s="1050"/>
      <c r="F13" s="1050"/>
      <c r="G13" s="1050"/>
      <c r="H13" s="1050"/>
      <c r="I13" s="1050"/>
      <c r="J13" s="1050"/>
      <c r="K13" s="1050"/>
      <c r="L13" s="1050"/>
      <c r="M13" s="1050"/>
      <c r="N13" s="1045"/>
      <c r="O13" s="1045"/>
      <c r="P13" s="1045"/>
      <c r="Q13" s="1045"/>
      <c r="R13" s="1045"/>
      <c r="S13" s="1046"/>
      <c r="T13" s="1047"/>
      <c r="U13" s="1047"/>
      <c r="V13" s="1047"/>
      <c r="W13" s="1047"/>
      <c r="X13" s="1047"/>
      <c r="Y13" s="1047"/>
      <c r="Z13" s="1048"/>
    </row>
    <row r="14" spans="2:26" ht="18" customHeight="1" x14ac:dyDescent="0.15">
      <c r="C14" s="1051" t="s">
        <v>428</v>
      </c>
      <c r="D14" s="1052"/>
      <c r="E14" s="1052"/>
      <c r="F14" s="1052"/>
      <c r="G14" s="1052"/>
      <c r="H14" s="1052"/>
      <c r="I14" s="1052"/>
      <c r="J14" s="1052"/>
      <c r="K14" s="1052"/>
      <c r="L14" s="1052"/>
      <c r="M14" s="1053"/>
      <c r="N14" s="1046"/>
      <c r="O14" s="1054"/>
      <c r="P14" s="1054"/>
      <c r="Q14" s="1054"/>
      <c r="R14" s="1055"/>
      <c r="S14" s="1046"/>
      <c r="T14" s="1054"/>
      <c r="U14" s="1054"/>
      <c r="V14" s="1054"/>
      <c r="W14" s="1054"/>
      <c r="X14" s="1054"/>
      <c r="Y14" s="1054"/>
      <c r="Z14" s="1055"/>
    </row>
    <row r="15" spans="2:26" ht="18" customHeight="1" x14ac:dyDescent="0.15">
      <c r="C15" s="1050" t="s">
        <v>429</v>
      </c>
      <c r="D15" s="1050"/>
      <c r="E15" s="1050"/>
      <c r="F15" s="1050"/>
      <c r="G15" s="1050"/>
      <c r="H15" s="1050"/>
      <c r="I15" s="1050"/>
      <c r="J15" s="1050"/>
      <c r="K15" s="1050"/>
      <c r="L15" s="1050"/>
      <c r="M15" s="1050"/>
      <c r="N15" s="1046"/>
      <c r="O15" s="1054"/>
      <c r="P15" s="1054"/>
      <c r="Q15" s="1054"/>
      <c r="R15" s="1055"/>
      <c r="S15" s="1046"/>
      <c r="T15" s="1054"/>
      <c r="U15" s="1054"/>
      <c r="V15" s="1054"/>
      <c r="W15" s="1054"/>
      <c r="X15" s="1054"/>
      <c r="Y15" s="1054"/>
      <c r="Z15" s="1055"/>
    </row>
    <row r="16" spans="2:26" ht="18" customHeight="1" x14ac:dyDescent="0.15">
      <c r="C16" s="1050" t="s">
        <v>430</v>
      </c>
      <c r="D16" s="1050"/>
      <c r="E16" s="1050"/>
      <c r="F16" s="1050"/>
      <c r="G16" s="1050"/>
      <c r="H16" s="1050"/>
      <c r="I16" s="1050"/>
      <c r="J16" s="1050"/>
      <c r="K16" s="1050"/>
      <c r="L16" s="1050"/>
      <c r="M16" s="1050"/>
      <c r="N16" s="1045"/>
      <c r="O16" s="1045"/>
      <c r="P16" s="1045"/>
      <c r="Q16" s="1045"/>
      <c r="R16" s="1045"/>
      <c r="S16" s="1046"/>
      <c r="T16" s="1047"/>
      <c r="U16" s="1047"/>
      <c r="V16" s="1047"/>
      <c r="W16" s="1047"/>
      <c r="X16" s="1047"/>
      <c r="Y16" s="1047"/>
      <c r="Z16" s="1048"/>
    </row>
    <row r="17" spans="3:26" ht="18" customHeight="1" x14ac:dyDescent="0.15">
      <c r="C17" s="1050" t="s">
        <v>431</v>
      </c>
      <c r="D17" s="1050"/>
      <c r="E17" s="1050"/>
      <c r="F17" s="1050"/>
      <c r="G17" s="1050"/>
      <c r="H17" s="1050"/>
      <c r="I17" s="1050"/>
      <c r="J17" s="1050"/>
      <c r="K17" s="1050"/>
      <c r="L17" s="1050"/>
      <c r="M17" s="1050"/>
      <c r="N17" s="1046"/>
      <c r="O17" s="1054"/>
      <c r="P17" s="1054"/>
      <c r="Q17" s="1054"/>
      <c r="R17" s="1055"/>
      <c r="S17" s="1046"/>
      <c r="T17" s="1054"/>
      <c r="U17" s="1054"/>
      <c r="V17" s="1054"/>
      <c r="W17" s="1054"/>
      <c r="X17" s="1054"/>
      <c r="Y17" s="1054"/>
      <c r="Z17" s="1055"/>
    </row>
    <row r="18" spans="3:26" ht="18" customHeight="1" x14ac:dyDescent="0.15">
      <c r="C18" s="1050" t="s">
        <v>432</v>
      </c>
      <c r="D18" s="1050"/>
      <c r="E18" s="1050"/>
      <c r="F18" s="1050"/>
      <c r="G18" s="1050"/>
      <c r="H18" s="1050"/>
      <c r="I18" s="1050"/>
      <c r="J18" s="1050"/>
      <c r="K18" s="1050"/>
      <c r="L18" s="1050"/>
      <c r="M18" s="1050"/>
      <c r="N18" s="1045"/>
      <c r="O18" s="1045"/>
      <c r="P18" s="1045"/>
      <c r="Q18" s="1045"/>
      <c r="R18" s="1045"/>
      <c r="S18" s="1046"/>
      <c r="T18" s="1047"/>
      <c r="U18" s="1047"/>
      <c r="V18" s="1047"/>
      <c r="W18" s="1047"/>
      <c r="X18" s="1047"/>
      <c r="Y18" s="1047"/>
      <c r="Z18" s="1048"/>
    </row>
    <row r="19" spans="3:26" ht="18" customHeight="1" x14ac:dyDescent="0.15">
      <c r="C19" s="1050" t="s">
        <v>433</v>
      </c>
      <c r="D19" s="1050"/>
      <c r="E19" s="1050"/>
      <c r="F19" s="1050"/>
      <c r="G19" s="1050"/>
      <c r="H19" s="1050"/>
      <c r="I19" s="1050"/>
      <c r="J19" s="1050"/>
      <c r="K19" s="1050"/>
      <c r="L19" s="1050"/>
      <c r="M19" s="1050"/>
      <c r="N19" s="1045"/>
      <c r="O19" s="1045"/>
      <c r="P19" s="1045"/>
      <c r="Q19" s="1045"/>
      <c r="R19" s="1045"/>
      <c r="S19" s="1046"/>
      <c r="T19" s="1047"/>
      <c r="U19" s="1047"/>
      <c r="V19" s="1047"/>
      <c r="W19" s="1047"/>
      <c r="X19" s="1047"/>
      <c r="Y19" s="1047"/>
      <c r="Z19" s="1048"/>
    </row>
    <row r="20" spans="3:26" ht="18" customHeight="1" x14ac:dyDescent="0.15">
      <c r="C20" s="1050" t="s">
        <v>434</v>
      </c>
      <c r="D20" s="1050"/>
      <c r="E20" s="1050"/>
      <c r="F20" s="1050"/>
      <c r="G20" s="1050"/>
      <c r="H20" s="1050"/>
      <c r="I20" s="1050"/>
      <c r="J20" s="1050"/>
      <c r="K20" s="1050"/>
      <c r="L20" s="1050"/>
      <c r="M20" s="1050"/>
      <c r="N20" s="1045"/>
      <c r="O20" s="1045"/>
      <c r="P20" s="1045"/>
      <c r="Q20" s="1045"/>
      <c r="R20" s="1045"/>
      <c r="S20" s="1046"/>
      <c r="T20" s="1047"/>
      <c r="U20" s="1047"/>
      <c r="V20" s="1047"/>
      <c r="W20" s="1047"/>
      <c r="X20" s="1047"/>
      <c r="Y20" s="1047"/>
      <c r="Z20" s="1048"/>
    </row>
    <row r="21" spans="3:26" ht="18" customHeight="1" x14ac:dyDescent="0.15">
      <c r="C21" s="1050" t="s">
        <v>435</v>
      </c>
      <c r="D21" s="1050"/>
      <c r="E21" s="1050"/>
      <c r="F21" s="1050"/>
      <c r="G21" s="1050"/>
      <c r="H21" s="1050"/>
      <c r="I21" s="1050"/>
      <c r="J21" s="1050"/>
      <c r="K21" s="1050"/>
      <c r="L21" s="1050"/>
      <c r="M21" s="1050"/>
      <c r="N21" s="1045"/>
      <c r="O21" s="1045"/>
      <c r="P21" s="1045"/>
      <c r="Q21" s="1045"/>
      <c r="R21" s="1045"/>
      <c r="S21" s="1046"/>
      <c r="T21" s="1047"/>
      <c r="U21" s="1047"/>
      <c r="V21" s="1047"/>
      <c r="W21" s="1047"/>
      <c r="X21" s="1047"/>
      <c r="Y21" s="1047"/>
      <c r="Z21" s="1048"/>
    </row>
    <row r="22" spans="3:26" ht="18" customHeight="1" x14ac:dyDescent="0.15">
      <c r="C22" s="1050" t="s">
        <v>436</v>
      </c>
      <c r="D22" s="1050"/>
      <c r="E22" s="1050"/>
      <c r="F22" s="1050"/>
      <c r="G22" s="1050"/>
      <c r="H22" s="1050"/>
      <c r="I22" s="1050"/>
      <c r="J22" s="1050"/>
      <c r="K22" s="1050"/>
      <c r="L22" s="1050"/>
      <c r="M22" s="1050"/>
      <c r="N22" s="1045"/>
      <c r="O22" s="1045"/>
      <c r="P22" s="1045"/>
      <c r="Q22" s="1045"/>
      <c r="R22" s="1045"/>
      <c r="S22" s="1046"/>
      <c r="T22" s="1047"/>
      <c r="U22" s="1047"/>
      <c r="V22" s="1047"/>
      <c r="W22" s="1047"/>
      <c r="X22" s="1047"/>
      <c r="Y22" s="1047"/>
      <c r="Z22" s="1048"/>
    </row>
    <row r="23" spans="3:26" ht="18" customHeight="1" x14ac:dyDescent="0.15">
      <c r="C23" s="1050" t="s">
        <v>437</v>
      </c>
      <c r="D23" s="1050"/>
      <c r="E23" s="1050"/>
      <c r="F23" s="1050"/>
      <c r="G23" s="1050"/>
      <c r="H23" s="1050"/>
      <c r="I23" s="1050"/>
      <c r="J23" s="1050"/>
      <c r="K23" s="1050"/>
      <c r="L23" s="1050"/>
      <c r="M23" s="1050"/>
      <c r="N23" s="1045"/>
      <c r="O23" s="1045"/>
      <c r="P23" s="1045"/>
      <c r="Q23" s="1045"/>
      <c r="R23" s="1045"/>
      <c r="S23" s="1046"/>
      <c r="T23" s="1047"/>
      <c r="U23" s="1047"/>
      <c r="V23" s="1047"/>
      <c r="W23" s="1047"/>
      <c r="X23" s="1047"/>
      <c r="Y23" s="1047"/>
      <c r="Z23" s="1048"/>
    </row>
    <row r="24" spans="3:26" ht="18" customHeight="1" x14ac:dyDescent="0.15">
      <c r="C24" s="1050" t="s">
        <v>438</v>
      </c>
      <c r="D24" s="1050"/>
      <c r="E24" s="1050"/>
      <c r="F24" s="1050"/>
      <c r="G24" s="1050"/>
      <c r="H24" s="1050"/>
      <c r="I24" s="1050"/>
      <c r="J24" s="1050"/>
      <c r="K24" s="1050"/>
      <c r="L24" s="1050"/>
      <c r="M24" s="1050"/>
      <c r="N24" s="1045"/>
      <c r="O24" s="1045"/>
      <c r="P24" s="1045"/>
      <c r="Q24" s="1045"/>
      <c r="R24" s="1045"/>
      <c r="S24" s="1046"/>
      <c r="T24" s="1047"/>
      <c r="U24" s="1047"/>
      <c r="V24" s="1047"/>
      <c r="W24" s="1047"/>
      <c r="X24" s="1047"/>
      <c r="Y24" s="1047"/>
      <c r="Z24" s="1048"/>
    </row>
    <row r="25" spans="3:26" ht="18" customHeight="1" x14ac:dyDescent="0.15">
      <c r="C25" s="1051" t="s">
        <v>439</v>
      </c>
      <c r="D25" s="1052"/>
      <c r="E25" s="1052"/>
      <c r="F25" s="1052"/>
      <c r="G25" s="1052"/>
      <c r="H25" s="1052"/>
      <c r="I25" s="1052"/>
      <c r="J25" s="1052"/>
      <c r="K25" s="1052"/>
      <c r="L25" s="1052"/>
      <c r="M25" s="1053"/>
      <c r="N25" s="1046"/>
      <c r="O25" s="1054"/>
      <c r="P25" s="1054"/>
      <c r="Q25" s="1054"/>
      <c r="R25" s="1055"/>
      <c r="S25" s="1046"/>
      <c r="T25" s="1054"/>
      <c r="U25" s="1054"/>
      <c r="V25" s="1054"/>
      <c r="W25" s="1054"/>
      <c r="X25" s="1054"/>
      <c r="Y25" s="1054"/>
      <c r="Z25" s="1055"/>
    </row>
    <row r="26" spans="3:26" ht="18" customHeight="1" x14ac:dyDescent="0.15">
      <c r="C26" s="1050" t="s">
        <v>440</v>
      </c>
      <c r="D26" s="1050"/>
      <c r="E26" s="1050"/>
      <c r="F26" s="1050"/>
      <c r="G26" s="1050"/>
      <c r="H26" s="1050"/>
      <c r="I26" s="1050"/>
      <c r="J26" s="1050"/>
      <c r="K26" s="1050"/>
      <c r="L26" s="1050"/>
      <c r="M26" s="1050"/>
      <c r="N26" s="1045"/>
      <c r="O26" s="1045"/>
      <c r="P26" s="1045"/>
      <c r="Q26" s="1045"/>
      <c r="R26" s="1045"/>
      <c r="S26" s="1046"/>
      <c r="T26" s="1047"/>
      <c r="U26" s="1047"/>
      <c r="V26" s="1047"/>
      <c r="W26" s="1047"/>
      <c r="X26" s="1047"/>
      <c r="Y26" s="1047"/>
      <c r="Z26" s="1048"/>
    </row>
    <row r="27" spans="3:26" ht="18" customHeight="1" x14ac:dyDescent="0.15">
      <c r="C27" s="1050" t="s">
        <v>441</v>
      </c>
      <c r="D27" s="1050"/>
      <c r="E27" s="1050"/>
      <c r="F27" s="1050"/>
      <c r="G27" s="1050"/>
      <c r="H27" s="1050"/>
      <c r="I27" s="1050"/>
      <c r="J27" s="1050"/>
      <c r="K27" s="1050"/>
      <c r="L27" s="1050"/>
      <c r="M27" s="1050"/>
      <c r="N27" s="1045"/>
      <c r="O27" s="1045"/>
      <c r="P27" s="1045"/>
      <c r="Q27" s="1045"/>
      <c r="R27" s="1045"/>
      <c r="S27" s="1046"/>
      <c r="T27" s="1047"/>
      <c r="U27" s="1047"/>
      <c r="V27" s="1047"/>
      <c r="W27" s="1047"/>
      <c r="X27" s="1047"/>
      <c r="Y27" s="1047"/>
      <c r="Z27" s="1048"/>
    </row>
    <row r="28" spans="3:26" ht="18" customHeight="1" x14ac:dyDescent="0.15">
      <c r="C28" s="1050" t="s">
        <v>442</v>
      </c>
      <c r="D28" s="1050"/>
      <c r="E28" s="1050"/>
      <c r="F28" s="1050"/>
      <c r="G28" s="1050"/>
      <c r="H28" s="1050"/>
      <c r="I28" s="1050"/>
      <c r="J28" s="1050"/>
      <c r="K28" s="1050"/>
      <c r="L28" s="1050"/>
      <c r="M28" s="1050"/>
      <c r="N28" s="1045"/>
      <c r="O28" s="1045"/>
      <c r="P28" s="1045"/>
      <c r="Q28" s="1045"/>
      <c r="R28" s="1045"/>
      <c r="S28" s="1046"/>
      <c r="T28" s="1047"/>
      <c r="U28" s="1047"/>
      <c r="V28" s="1047"/>
      <c r="W28" s="1047"/>
      <c r="X28" s="1047"/>
      <c r="Y28" s="1047"/>
      <c r="Z28" s="1048"/>
    </row>
    <row r="29" spans="3:26" ht="18" customHeight="1" x14ac:dyDescent="0.15">
      <c r="C29" s="1050" t="s">
        <v>443</v>
      </c>
      <c r="D29" s="1050"/>
      <c r="E29" s="1050"/>
      <c r="F29" s="1050"/>
      <c r="G29" s="1050"/>
      <c r="H29" s="1050"/>
      <c r="I29" s="1050"/>
      <c r="J29" s="1050"/>
      <c r="K29" s="1050"/>
      <c r="L29" s="1050"/>
      <c r="M29" s="1050"/>
      <c r="N29" s="1045"/>
      <c r="O29" s="1045"/>
      <c r="P29" s="1045"/>
      <c r="Q29" s="1045"/>
      <c r="R29" s="1045"/>
      <c r="S29" s="1046"/>
      <c r="T29" s="1047"/>
      <c r="U29" s="1047"/>
      <c r="V29" s="1047"/>
      <c r="W29" s="1047"/>
      <c r="X29" s="1047"/>
      <c r="Y29" s="1047"/>
      <c r="Z29" s="1048"/>
    </row>
    <row r="30" spans="3:26" ht="18" customHeight="1" x14ac:dyDescent="0.15">
      <c r="C30" s="1050" t="s">
        <v>444</v>
      </c>
      <c r="D30" s="1050"/>
      <c r="E30" s="1050"/>
      <c r="F30" s="1050"/>
      <c r="G30" s="1050"/>
      <c r="H30" s="1050"/>
      <c r="I30" s="1050"/>
      <c r="J30" s="1050"/>
      <c r="K30" s="1050"/>
      <c r="L30" s="1050"/>
      <c r="M30" s="1050"/>
      <c r="N30" s="1045"/>
      <c r="O30" s="1045"/>
      <c r="P30" s="1045"/>
      <c r="Q30" s="1045"/>
      <c r="R30" s="1045"/>
      <c r="S30" s="1046"/>
      <c r="T30" s="1047"/>
      <c r="U30" s="1047"/>
      <c r="V30" s="1047"/>
      <c r="W30" s="1047"/>
      <c r="X30" s="1047"/>
      <c r="Y30" s="1047"/>
      <c r="Z30" s="1048"/>
    </row>
    <row r="31" spans="3:26" ht="18" customHeight="1" x14ac:dyDescent="0.15">
      <c r="C31" s="1050" t="s">
        <v>445</v>
      </c>
      <c r="D31" s="1050"/>
      <c r="E31" s="1050"/>
      <c r="F31" s="1050"/>
      <c r="G31" s="1050"/>
      <c r="H31" s="1050"/>
      <c r="I31" s="1050"/>
      <c r="J31" s="1050"/>
      <c r="K31" s="1050"/>
      <c r="L31" s="1050"/>
      <c r="M31" s="1050"/>
      <c r="N31" s="1045"/>
      <c r="O31" s="1045"/>
      <c r="P31" s="1045"/>
      <c r="Q31" s="1045"/>
      <c r="R31" s="1045"/>
      <c r="S31" s="1046"/>
      <c r="T31" s="1047"/>
      <c r="U31" s="1047"/>
      <c r="V31" s="1047"/>
      <c r="W31" s="1047"/>
      <c r="X31" s="1047"/>
      <c r="Y31" s="1047"/>
      <c r="Z31" s="1048"/>
    </row>
    <row r="32" spans="3:26" ht="18" customHeight="1" x14ac:dyDescent="0.15">
      <c r="C32" s="1050" t="s">
        <v>446</v>
      </c>
      <c r="D32" s="1050"/>
      <c r="E32" s="1050"/>
      <c r="F32" s="1050"/>
      <c r="G32" s="1050"/>
      <c r="H32" s="1050"/>
      <c r="I32" s="1050"/>
      <c r="J32" s="1050"/>
      <c r="K32" s="1050"/>
      <c r="L32" s="1050"/>
      <c r="M32" s="1050"/>
      <c r="N32" s="1045"/>
      <c r="O32" s="1045"/>
      <c r="P32" s="1045"/>
      <c r="Q32" s="1045"/>
      <c r="R32" s="1045"/>
      <c r="S32" s="1046"/>
      <c r="T32" s="1047"/>
      <c r="U32" s="1047"/>
      <c r="V32" s="1047"/>
      <c r="W32" s="1047"/>
      <c r="X32" s="1047"/>
      <c r="Y32" s="1047"/>
      <c r="Z32" s="1048"/>
    </row>
    <row r="34" spans="3:26" ht="13.5" customHeight="1" x14ac:dyDescent="0.15">
      <c r="C34" s="1056" t="s">
        <v>447</v>
      </c>
      <c r="D34" s="1057"/>
      <c r="E34" s="1057"/>
      <c r="F34" s="1057"/>
      <c r="G34" s="1057"/>
      <c r="H34" s="1057"/>
      <c r="I34" s="1057"/>
      <c r="J34" s="1057"/>
      <c r="K34" s="1057"/>
      <c r="L34" s="1057"/>
      <c r="M34" s="1057"/>
      <c r="N34" s="1057"/>
      <c r="O34" s="1057"/>
      <c r="P34" s="1057"/>
      <c r="Q34" s="1057"/>
      <c r="R34" s="1057"/>
      <c r="S34" s="1057"/>
      <c r="T34" s="1057"/>
      <c r="U34" s="1057"/>
      <c r="V34" s="1045" t="s">
        <v>448</v>
      </c>
      <c r="W34" s="1045"/>
      <c r="X34" s="1045"/>
      <c r="Y34" s="1045"/>
      <c r="Z34" s="1045"/>
    </row>
    <row r="35" spans="3:26" x14ac:dyDescent="0.15">
      <c r="C35" s="1058"/>
      <c r="D35" s="1059"/>
      <c r="E35" s="1059"/>
      <c r="F35" s="1059"/>
      <c r="G35" s="1059"/>
      <c r="H35" s="1059"/>
      <c r="I35" s="1059"/>
      <c r="J35" s="1059"/>
      <c r="K35" s="1059"/>
      <c r="L35" s="1059"/>
      <c r="M35" s="1059"/>
      <c r="N35" s="1059"/>
      <c r="O35" s="1059"/>
      <c r="P35" s="1059"/>
      <c r="Q35" s="1059"/>
      <c r="R35" s="1059"/>
      <c r="S35" s="1059"/>
      <c r="T35" s="1059"/>
      <c r="U35" s="1059"/>
      <c r="V35" s="1045"/>
      <c r="W35" s="1045"/>
      <c r="X35" s="1045"/>
      <c r="Y35" s="1045"/>
      <c r="Z35" s="1045"/>
    </row>
    <row r="36" spans="3:26" x14ac:dyDescent="0.15">
      <c r="C36" s="1060"/>
      <c r="D36" s="1061"/>
      <c r="E36" s="1061"/>
      <c r="F36" s="1061"/>
      <c r="G36" s="1061"/>
      <c r="H36" s="1061"/>
      <c r="I36" s="1061"/>
      <c r="J36" s="1061"/>
      <c r="K36" s="1061"/>
      <c r="L36" s="1061"/>
      <c r="M36" s="1061"/>
      <c r="N36" s="1061"/>
      <c r="O36" s="1061"/>
      <c r="P36" s="1061"/>
      <c r="Q36" s="1061"/>
      <c r="R36" s="1061"/>
      <c r="S36" s="1061"/>
      <c r="T36" s="1061"/>
      <c r="U36" s="1061"/>
      <c r="V36" s="1045"/>
      <c r="W36" s="1045"/>
      <c r="X36" s="1045"/>
      <c r="Y36" s="1045"/>
      <c r="Z36" s="1045"/>
    </row>
  </sheetData>
  <mergeCells count="79">
    <mergeCell ref="C32:M32"/>
    <mergeCell ref="N32:R32"/>
    <mergeCell ref="S32:Z32"/>
    <mergeCell ref="C34:U36"/>
    <mergeCell ref="V34:Z36"/>
    <mergeCell ref="S31:Z31"/>
    <mergeCell ref="C28:M28"/>
    <mergeCell ref="N28:R28"/>
    <mergeCell ref="S28:Z28"/>
    <mergeCell ref="C29:M29"/>
    <mergeCell ref="N29:R29"/>
    <mergeCell ref="S29:Z29"/>
    <mergeCell ref="C30:M30"/>
    <mergeCell ref="N30:R30"/>
    <mergeCell ref="S30:Z30"/>
    <mergeCell ref="C31:M31"/>
    <mergeCell ref="N31:R31"/>
    <mergeCell ref="C26:M26"/>
    <mergeCell ref="N26:R26"/>
    <mergeCell ref="S26:Z26"/>
    <mergeCell ref="C27:M27"/>
    <mergeCell ref="N27:R27"/>
    <mergeCell ref="S27:Z27"/>
    <mergeCell ref="C24:M24"/>
    <mergeCell ref="N24:R24"/>
    <mergeCell ref="S24:Z24"/>
    <mergeCell ref="C25:M25"/>
    <mergeCell ref="N25:R25"/>
    <mergeCell ref="S25:Z25"/>
    <mergeCell ref="C22:M22"/>
    <mergeCell ref="N22:R22"/>
    <mergeCell ref="S22:Z22"/>
    <mergeCell ref="C23:M23"/>
    <mergeCell ref="N23:R23"/>
    <mergeCell ref="S23:Z23"/>
    <mergeCell ref="C20:M20"/>
    <mergeCell ref="N20:R20"/>
    <mergeCell ref="S20:Z20"/>
    <mergeCell ref="C21:M21"/>
    <mergeCell ref="N21:R21"/>
    <mergeCell ref="S21:Z21"/>
    <mergeCell ref="C18:M18"/>
    <mergeCell ref="N18:R18"/>
    <mergeCell ref="S18:Z18"/>
    <mergeCell ref="C19:M19"/>
    <mergeCell ref="N19:R19"/>
    <mergeCell ref="S19:Z19"/>
    <mergeCell ref="C16:M16"/>
    <mergeCell ref="N16:R16"/>
    <mergeCell ref="S16:Z16"/>
    <mergeCell ref="C17:M17"/>
    <mergeCell ref="N17:R17"/>
    <mergeCell ref="S17:Z17"/>
    <mergeCell ref="C14:M14"/>
    <mergeCell ref="N14:R14"/>
    <mergeCell ref="S14:Z14"/>
    <mergeCell ref="C15:M15"/>
    <mergeCell ref="N15:R15"/>
    <mergeCell ref="S15:Z15"/>
    <mergeCell ref="C12:M12"/>
    <mergeCell ref="N12:R12"/>
    <mergeCell ref="S12:Z12"/>
    <mergeCell ref="C13:M13"/>
    <mergeCell ref="N13:R13"/>
    <mergeCell ref="S13:Z13"/>
    <mergeCell ref="C10:M10"/>
    <mergeCell ref="N10:R10"/>
    <mergeCell ref="S10:Z10"/>
    <mergeCell ref="C11:M11"/>
    <mergeCell ref="N11:R11"/>
    <mergeCell ref="S11:Z11"/>
    <mergeCell ref="C9:M9"/>
    <mergeCell ref="N9:R9"/>
    <mergeCell ref="S9:Z9"/>
    <mergeCell ref="B2:E2"/>
    <mergeCell ref="F2:L2"/>
    <mergeCell ref="N2:R2"/>
    <mergeCell ref="S2:Z2"/>
    <mergeCell ref="B5:Z5"/>
  </mergeCells>
  <phoneticPr fontId="2"/>
  <printOptions horizontalCentered="1" verticalCentered="1"/>
  <pageMargins left="0.39370078740157483" right="0.39370078740157483" top="0.59055118110236227" bottom="0.39370078740157483" header="0.27559055118110237" footer="0.43307086614173229"/>
  <pageSetup paperSize="9" scale="99" fitToHeight="0" orientation="portrait" blackAndWhite="1" r:id="rId1"/>
  <headerFooter alignWithMargins="0">
    <oddHeader>&amp;R&amp;A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P62"/>
  <sheetViews>
    <sheetView view="pageBreakPreview" zoomScaleNormal="100" zoomScaleSheetLayoutView="100" workbookViewId="0">
      <selection activeCell="B1" sqref="B1"/>
    </sheetView>
  </sheetViews>
  <sheetFormatPr defaultColWidth="9.375" defaultRowHeight="13.5" x14ac:dyDescent="0.15"/>
  <cols>
    <col min="1" max="1" width="1.5" style="488" customWidth="1"/>
    <col min="2" max="2" width="7.875" style="488" customWidth="1"/>
    <col min="3" max="15" width="7.25" style="488" customWidth="1"/>
    <col min="16" max="16" width="1.625" style="488" customWidth="1"/>
    <col min="17" max="16384" width="9.375" style="488"/>
  </cols>
  <sheetData>
    <row r="1" spans="2:16" ht="15.4" customHeight="1" x14ac:dyDescent="0.15"/>
    <row r="2" spans="2:16" ht="18" customHeight="1" x14ac:dyDescent="0.15">
      <c r="B2" s="1066" t="s">
        <v>449</v>
      </c>
      <c r="C2" s="1066"/>
      <c r="D2" s="1066"/>
      <c r="E2" s="1066"/>
      <c r="F2" s="1066"/>
      <c r="G2" s="1066"/>
      <c r="H2" s="1066"/>
      <c r="I2" s="1066"/>
      <c r="J2" s="1066"/>
      <c r="K2" s="1066"/>
      <c r="L2" s="1066"/>
      <c r="M2" s="1066"/>
      <c r="N2" s="1066"/>
      <c r="O2" s="1066"/>
    </row>
    <row r="3" spans="2:16" ht="18" customHeight="1" x14ac:dyDescent="0.15">
      <c r="B3" s="1049" t="s">
        <v>450</v>
      </c>
      <c r="C3" s="1049"/>
      <c r="D3" s="1049"/>
      <c r="E3" s="1049"/>
      <c r="F3" s="1049"/>
      <c r="G3" s="1049"/>
      <c r="H3" s="1049"/>
      <c r="I3" s="1049"/>
      <c r="J3" s="1049"/>
      <c r="K3" s="1049"/>
      <c r="L3" s="1049"/>
      <c r="M3" s="1049"/>
      <c r="N3" s="1049"/>
      <c r="O3" s="1049"/>
    </row>
    <row r="4" spans="2:16" x14ac:dyDescent="0.15">
      <c r="P4" s="491"/>
    </row>
    <row r="5" spans="2:16" ht="22.5" customHeight="1" x14ac:dyDescent="0.15">
      <c r="B5" s="1067" t="s">
        <v>166</v>
      </c>
      <c r="C5" s="1067"/>
      <c r="D5" s="1045"/>
      <c r="E5" s="1045"/>
      <c r="F5" s="1045"/>
      <c r="G5" s="1045"/>
      <c r="H5" s="1045"/>
      <c r="I5" s="491"/>
      <c r="J5" s="1077" t="s">
        <v>451</v>
      </c>
      <c r="K5" s="1078"/>
      <c r="L5" s="1079"/>
      <c r="M5" s="1046"/>
      <c r="N5" s="1047"/>
      <c r="O5" s="1048"/>
      <c r="P5" s="491"/>
    </row>
    <row r="6" spans="2:16" x14ac:dyDescent="0.15">
      <c r="B6" s="491"/>
      <c r="C6" s="491"/>
      <c r="D6" s="491"/>
      <c r="E6" s="491"/>
      <c r="F6" s="491"/>
      <c r="G6" s="491"/>
      <c r="H6" s="491"/>
      <c r="I6" s="491"/>
      <c r="J6" s="491"/>
      <c r="K6" s="491"/>
      <c r="L6" s="491"/>
      <c r="M6" s="491"/>
      <c r="N6" s="491"/>
      <c r="O6" s="491"/>
      <c r="P6" s="491"/>
    </row>
    <row r="7" spans="2:16" ht="15.4" customHeight="1" thickBot="1" x14ac:dyDescent="0.2">
      <c r="B7" s="1070" t="s">
        <v>452</v>
      </c>
      <c r="C7" s="1070"/>
      <c r="D7" s="1070"/>
      <c r="E7" s="1070"/>
      <c r="F7" s="1070"/>
      <c r="G7" s="1070"/>
      <c r="H7" s="1070"/>
      <c r="I7" s="1070"/>
      <c r="J7" s="1070"/>
      <c r="K7" s="1070"/>
      <c r="L7" s="1070"/>
      <c r="M7" s="1070"/>
      <c r="N7" s="1070"/>
      <c r="O7" s="1070"/>
    </row>
    <row r="8" spans="2:16" ht="22.5" customHeight="1" thickBot="1" x14ac:dyDescent="0.2">
      <c r="B8" s="1071" t="s">
        <v>453</v>
      </c>
      <c r="C8" s="1072"/>
      <c r="D8" s="1073"/>
      <c r="E8" s="1074"/>
      <c r="F8" s="1075"/>
      <c r="G8" s="508" t="s">
        <v>454</v>
      </c>
      <c r="H8" s="1076"/>
      <c r="I8" s="1075"/>
      <c r="J8" s="508" t="s">
        <v>454</v>
      </c>
      <c r="K8" s="1076"/>
      <c r="L8" s="1075"/>
      <c r="M8" s="507" t="s">
        <v>454</v>
      </c>
      <c r="N8" s="1104" t="s">
        <v>455</v>
      </c>
      <c r="O8" s="1105"/>
    </row>
    <row r="9" spans="2:16" ht="22.5" customHeight="1" thickTop="1" thickBot="1" x14ac:dyDescent="0.2">
      <c r="B9" s="1094" t="s">
        <v>456</v>
      </c>
      <c r="C9" s="1080"/>
      <c r="D9" s="1081"/>
      <c r="E9" s="1094"/>
      <c r="F9" s="1080"/>
      <c r="G9" s="1080"/>
      <c r="H9" s="1080"/>
      <c r="I9" s="1080"/>
      <c r="J9" s="1080"/>
      <c r="K9" s="1080"/>
      <c r="L9" s="1080"/>
      <c r="M9" s="1081"/>
      <c r="N9" s="1092"/>
      <c r="O9" s="1093"/>
    </row>
    <row r="11" spans="2:16" ht="15.4" customHeight="1" x14ac:dyDescent="0.15">
      <c r="B11" s="1070" t="s">
        <v>457</v>
      </c>
      <c r="C11" s="1070"/>
      <c r="D11" s="1070"/>
      <c r="E11" s="1070"/>
      <c r="F11" s="1070"/>
      <c r="G11" s="1070"/>
      <c r="H11" s="1070"/>
      <c r="I11" s="1070"/>
      <c r="J11" s="1070"/>
      <c r="K11" s="1070"/>
      <c r="L11" s="1070"/>
      <c r="M11" s="1070"/>
      <c r="N11" s="1070"/>
      <c r="O11" s="1070"/>
    </row>
    <row r="12" spans="2:16" ht="15.4" customHeight="1" thickBot="1" x14ac:dyDescent="0.2">
      <c r="B12" s="505" t="s">
        <v>453</v>
      </c>
      <c r="C12" s="1068" t="s">
        <v>458</v>
      </c>
      <c r="D12" s="1068"/>
      <c r="E12" s="1068"/>
      <c r="F12" s="1068" t="s">
        <v>459</v>
      </c>
      <c r="G12" s="1068"/>
      <c r="H12" s="1068"/>
      <c r="I12" s="1068"/>
      <c r="J12" s="1068" t="s">
        <v>460</v>
      </c>
      <c r="K12" s="1068"/>
      <c r="L12" s="1068"/>
      <c r="M12" s="1068" t="s">
        <v>461</v>
      </c>
      <c r="N12" s="1068"/>
      <c r="O12" s="1069"/>
    </row>
    <row r="13" spans="2:16" ht="14.25" customHeight="1" thickTop="1" x14ac:dyDescent="0.15">
      <c r="B13" s="504"/>
      <c r="C13" s="1098" t="s">
        <v>462</v>
      </c>
      <c r="D13" s="1098"/>
      <c r="E13" s="1098"/>
      <c r="F13" s="1062"/>
      <c r="G13" s="1062"/>
      <c r="H13" s="1062"/>
      <c r="I13" s="1062"/>
      <c r="J13" s="1062"/>
      <c r="K13" s="1062"/>
      <c r="L13" s="1062"/>
      <c r="M13" s="1062"/>
      <c r="N13" s="1062"/>
      <c r="O13" s="1099"/>
    </row>
    <row r="14" spans="2:16" ht="14.25" customHeight="1" x14ac:dyDescent="0.15">
      <c r="B14" s="502"/>
      <c r="C14" s="1067" t="s">
        <v>462</v>
      </c>
      <c r="D14" s="1067"/>
      <c r="E14" s="1067"/>
      <c r="F14" s="1045"/>
      <c r="G14" s="1045"/>
      <c r="H14" s="1045"/>
      <c r="I14" s="1045"/>
      <c r="J14" s="1045"/>
      <c r="K14" s="1045"/>
      <c r="L14" s="1045"/>
      <c r="M14" s="1045"/>
      <c r="N14" s="1045"/>
      <c r="O14" s="1095"/>
    </row>
    <row r="15" spans="2:16" ht="14.25" customHeight="1" x14ac:dyDescent="0.15">
      <c r="B15" s="502"/>
      <c r="C15" s="1067" t="s">
        <v>462</v>
      </c>
      <c r="D15" s="1067"/>
      <c r="E15" s="1067"/>
      <c r="F15" s="1045"/>
      <c r="G15" s="1045"/>
      <c r="H15" s="1045"/>
      <c r="I15" s="1045"/>
      <c r="J15" s="1045"/>
      <c r="K15" s="1045"/>
      <c r="L15" s="1045"/>
      <c r="M15" s="1045"/>
      <c r="N15" s="1045"/>
      <c r="O15" s="1095"/>
    </row>
    <row r="16" spans="2:16" ht="14.25" customHeight="1" x14ac:dyDescent="0.15">
      <c r="B16" s="1106"/>
      <c r="C16" s="1067" t="s">
        <v>462</v>
      </c>
      <c r="D16" s="1067"/>
      <c r="E16" s="1067"/>
      <c r="F16" s="1045"/>
      <c r="G16" s="1045"/>
      <c r="H16" s="1045"/>
      <c r="I16" s="1045"/>
      <c r="J16" s="1045"/>
      <c r="K16" s="1045"/>
      <c r="L16" s="1045"/>
      <c r="M16" s="1045"/>
      <c r="N16" s="1045"/>
      <c r="O16" s="1095"/>
    </row>
    <row r="17" spans="2:15" ht="14.25" customHeight="1" x14ac:dyDescent="0.15">
      <c r="B17" s="1106"/>
      <c r="C17" s="1067" t="s">
        <v>462</v>
      </c>
      <c r="D17" s="1067"/>
      <c r="E17" s="1067"/>
      <c r="F17" s="1045"/>
      <c r="G17" s="1045"/>
      <c r="H17" s="1045"/>
      <c r="I17" s="1045"/>
      <c r="J17" s="1045"/>
      <c r="K17" s="1045"/>
      <c r="L17" s="1045"/>
      <c r="M17" s="1045"/>
      <c r="N17" s="1045"/>
      <c r="O17" s="1095"/>
    </row>
    <row r="18" spans="2:15" ht="14.25" customHeight="1" x14ac:dyDescent="0.15">
      <c r="B18" s="1106"/>
      <c r="C18" s="1067" t="s">
        <v>462</v>
      </c>
      <c r="D18" s="1067"/>
      <c r="E18" s="1067"/>
      <c r="F18" s="1045"/>
      <c r="G18" s="1045"/>
      <c r="H18" s="1045"/>
      <c r="I18" s="1045"/>
      <c r="J18" s="1045"/>
      <c r="K18" s="1045"/>
      <c r="L18" s="1045"/>
      <c r="M18" s="1045"/>
      <c r="N18" s="1045"/>
      <c r="O18" s="1095"/>
    </row>
    <row r="19" spans="2:15" ht="14.25" customHeight="1" x14ac:dyDescent="0.15">
      <c r="B19" s="503" t="s">
        <v>454</v>
      </c>
      <c r="C19" s="1067" t="s">
        <v>462</v>
      </c>
      <c r="D19" s="1067"/>
      <c r="E19" s="1067"/>
      <c r="F19" s="1045"/>
      <c r="G19" s="1045"/>
      <c r="H19" s="1045"/>
      <c r="I19" s="1045"/>
      <c r="J19" s="1045"/>
      <c r="K19" s="1045"/>
      <c r="L19" s="1045"/>
      <c r="M19" s="1045"/>
      <c r="N19" s="1045"/>
      <c r="O19" s="1095"/>
    </row>
    <row r="20" spans="2:15" ht="14.25" customHeight="1" x14ac:dyDescent="0.15">
      <c r="B20" s="502"/>
      <c r="C20" s="1068" t="s">
        <v>462</v>
      </c>
      <c r="D20" s="1068"/>
      <c r="E20" s="1068"/>
      <c r="F20" s="1103"/>
      <c r="G20" s="1103"/>
      <c r="H20" s="1103"/>
      <c r="I20" s="1103"/>
      <c r="J20" s="1045"/>
      <c r="K20" s="1045"/>
      <c r="L20" s="1045"/>
      <c r="M20" s="1045"/>
      <c r="N20" s="1045"/>
      <c r="O20" s="1095"/>
    </row>
    <row r="21" spans="2:15" ht="15.4" customHeight="1" thickBot="1" x14ac:dyDescent="0.2">
      <c r="B21" s="501"/>
      <c r="C21" s="1063"/>
      <c r="D21" s="1064"/>
      <c r="E21" s="1064"/>
      <c r="F21" s="1064"/>
      <c r="G21" s="1064"/>
      <c r="H21" s="1064"/>
      <c r="I21" s="1065"/>
      <c r="J21" s="1096" t="s">
        <v>463</v>
      </c>
      <c r="K21" s="1096"/>
      <c r="L21" s="1097"/>
      <c r="M21" s="1100"/>
      <c r="N21" s="1101"/>
      <c r="O21" s="1102"/>
    </row>
    <row r="22" spans="2:15" ht="14.25" customHeight="1" thickTop="1" x14ac:dyDescent="0.15">
      <c r="B22" s="504"/>
      <c r="C22" s="1098" t="s">
        <v>462</v>
      </c>
      <c r="D22" s="1098"/>
      <c r="E22" s="1098"/>
      <c r="F22" s="1062"/>
      <c r="G22" s="1062"/>
      <c r="H22" s="1062"/>
      <c r="I22" s="1062"/>
      <c r="J22" s="1062"/>
      <c r="K22" s="1062"/>
      <c r="L22" s="1062"/>
      <c r="M22" s="1062"/>
      <c r="N22" s="1062"/>
      <c r="O22" s="1099"/>
    </row>
    <row r="23" spans="2:15" ht="14.25" customHeight="1" x14ac:dyDescent="0.15">
      <c r="B23" s="502"/>
      <c r="C23" s="1067" t="s">
        <v>462</v>
      </c>
      <c r="D23" s="1067"/>
      <c r="E23" s="1067"/>
      <c r="F23" s="1045"/>
      <c r="G23" s="1045"/>
      <c r="H23" s="1045"/>
      <c r="I23" s="1045"/>
      <c r="J23" s="1045"/>
      <c r="K23" s="1045"/>
      <c r="L23" s="1045"/>
      <c r="M23" s="1045"/>
      <c r="N23" s="1045"/>
      <c r="O23" s="1095"/>
    </row>
    <row r="24" spans="2:15" ht="14.25" customHeight="1" x14ac:dyDescent="0.15">
      <c r="B24" s="502"/>
      <c r="C24" s="1067" t="s">
        <v>462</v>
      </c>
      <c r="D24" s="1067"/>
      <c r="E24" s="1067"/>
      <c r="F24" s="1045"/>
      <c r="G24" s="1045"/>
      <c r="H24" s="1045"/>
      <c r="I24" s="1045"/>
      <c r="J24" s="1045"/>
      <c r="K24" s="1045"/>
      <c r="L24" s="1045"/>
      <c r="M24" s="1045"/>
      <c r="N24" s="1045"/>
      <c r="O24" s="1095"/>
    </row>
    <row r="25" spans="2:15" ht="14.25" customHeight="1" x14ac:dyDescent="0.15">
      <c r="B25" s="1106"/>
      <c r="C25" s="1067" t="s">
        <v>462</v>
      </c>
      <c r="D25" s="1067"/>
      <c r="E25" s="1067"/>
      <c r="F25" s="1045"/>
      <c r="G25" s="1045"/>
      <c r="H25" s="1045"/>
      <c r="I25" s="1045"/>
      <c r="J25" s="1045"/>
      <c r="K25" s="1045"/>
      <c r="L25" s="1045"/>
      <c r="M25" s="1045"/>
      <c r="N25" s="1045"/>
      <c r="O25" s="1095"/>
    </row>
    <row r="26" spans="2:15" ht="14.25" customHeight="1" x14ac:dyDescent="0.15">
      <c r="B26" s="1106"/>
      <c r="C26" s="1067" t="s">
        <v>462</v>
      </c>
      <c r="D26" s="1067"/>
      <c r="E26" s="1067"/>
      <c r="F26" s="1045"/>
      <c r="G26" s="1045"/>
      <c r="H26" s="1045"/>
      <c r="I26" s="1045"/>
      <c r="J26" s="1045"/>
      <c r="K26" s="1045"/>
      <c r="L26" s="1045"/>
      <c r="M26" s="1045"/>
      <c r="N26" s="1045"/>
      <c r="O26" s="1095"/>
    </row>
    <row r="27" spans="2:15" ht="14.25" customHeight="1" x14ac:dyDescent="0.15">
      <c r="B27" s="1106"/>
      <c r="C27" s="1067" t="s">
        <v>462</v>
      </c>
      <c r="D27" s="1067"/>
      <c r="E27" s="1067"/>
      <c r="F27" s="1045"/>
      <c r="G27" s="1045"/>
      <c r="H27" s="1045"/>
      <c r="I27" s="1045"/>
      <c r="J27" s="1045"/>
      <c r="K27" s="1045"/>
      <c r="L27" s="1045"/>
      <c r="M27" s="1045"/>
      <c r="N27" s="1045"/>
      <c r="O27" s="1095"/>
    </row>
    <row r="28" spans="2:15" ht="14.25" customHeight="1" x14ac:dyDescent="0.15">
      <c r="B28" s="503" t="s">
        <v>454</v>
      </c>
      <c r="C28" s="1067" t="s">
        <v>462</v>
      </c>
      <c r="D28" s="1067"/>
      <c r="E28" s="1067"/>
      <c r="F28" s="1045"/>
      <c r="G28" s="1045"/>
      <c r="H28" s="1045"/>
      <c r="I28" s="1045"/>
      <c r="J28" s="1045"/>
      <c r="K28" s="1045"/>
      <c r="L28" s="1045"/>
      <c r="M28" s="1045"/>
      <c r="N28" s="1045"/>
      <c r="O28" s="1095"/>
    </row>
    <row r="29" spans="2:15" ht="14.25" customHeight="1" x14ac:dyDescent="0.15">
      <c r="B29" s="502"/>
      <c r="C29" s="1068" t="s">
        <v>462</v>
      </c>
      <c r="D29" s="1068"/>
      <c r="E29" s="1068"/>
      <c r="F29" s="1103"/>
      <c r="G29" s="1103"/>
      <c r="H29" s="1103"/>
      <c r="I29" s="1103"/>
      <c r="J29" s="1045"/>
      <c r="K29" s="1045"/>
      <c r="L29" s="1045"/>
      <c r="M29" s="1045"/>
      <c r="N29" s="1045"/>
      <c r="O29" s="1095"/>
    </row>
    <row r="30" spans="2:15" ht="15.4" customHeight="1" thickBot="1" x14ac:dyDescent="0.2">
      <c r="B30" s="501"/>
      <c r="C30" s="1063"/>
      <c r="D30" s="1064"/>
      <c r="E30" s="1064"/>
      <c r="F30" s="1064"/>
      <c r="G30" s="1064"/>
      <c r="H30" s="1064"/>
      <c r="I30" s="1065"/>
      <c r="J30" s="1096" t="s">
        <v>463</v>
      </c>
      <c r="K30" s="1096"/>
      <c r="L30" s="1097"/>
      <c r="M30" s="1100"/>
      <c r="N30" s="1101"/>
      <c r="O30" s="1102"/>
    </row>
    <row r="31" spans="2:15" ht="14.25" customHeight="1" thickTop="1" x14ac:dyDescent="0.15">
      <c r="B31" s="504"/>
      <c r="C31" s="1098" t="s">
        <v>462</v>
      </c>
      <c r="D31" s="1098"/>
      <c r="E31" s="1098"/>
      <c r="F31" s="1062"/>
      <c r="G31" s="1062"/>
      <c r="H31" s="1062"/>
      <c r="I31" s="1062"/>
      <c r="J31" s="1062"/>
      <c r="K31" s="1062"/>
      <c r="L31" s="1062"/>
      <c r="M31" s="1062"/>
      <c r="N31" s="1062"/>
      <c r="O31" s="1099"/>
    </row>
    <row r="32" spans="2:15" ht="14.25" customHeight="1" x14ac:dyDescent="0.15">
      <c r="B32" s="502"/>
      <c r="C32" s="1067" t="s">
        <v>462</v>
      </c>
      <c r="D32" s="1067"/>
      <c r="E32" s="1067"/>
      <c r="F32" s="1045"/>
      <c r="G32" s="1045"/>
      <c r="H32" s="1045"/>
      <c r="I32" s="1045"/>
      <c r="J32" s="1045"/>
      <c r="K32" s="1045"/>
      <c r="L32" s="1045"/>
      <c r="M32" s="1045"/>
      <c r="N32" s="1045"/>
      <c r="O32" s="1095"/>
    </row>
    <row r="33" spans="2:15" ht="14.25" customHeight="1" x14ac:dyDescent="0.15">
      <c r="B33" s="502"/>
      <c r="C33" s="1067" t="s">
        <v>462</v>
      </c>
      <c r="D33" s="1067"/>
      <c r="E33" s="1067"/>
      <c r="F33" s="1045"/>
      <c r="G33" s="1045"/>
      <c r="H33" s="1045"/>
      <c r="I33" s="1045"/>
      <c r="J33" s="1045"/>
      <c r="K33" s="1045"/>
      <c r="L33" s="1045"/>
      <c r="M33" s="1045"/>
      <c r="N33" s="1045"/>
      <c r="O33" s="1095"/>
    </row>
    <row r="34" spans="2:15" ht="14.25" customHeight="1" x14ac:dyDescent="0.15">
      <c r="B34" s="1106"/>
      <c r="C34" s="1067" t="s">
        <v>462</v>
      </c>
      <c r="D34" s="1067"/>
      <c r="E34" s="1067"/>
      <c r="F34" s="1045"/>
      <c r="G34" s="1045"/>
      <c r="H34" s="1045"/>
      <c r="I34" s="1045"/>
      <c r="J34" s="1045"/>
      <c r="K34" s="1045"/>
      <c r="L34" s="1045"/>
      <c r="M34" s="1045"/>
      <c r="N34" s="1045"/>
      <c r="O34" s="1095"/>
    </row>
    <row r="35" spans="2:15" ht="14.25" customHeight="1" x14ac:dyDescent="0.15">
      <c r="B35" s="1106"/>
      <c r="C35" s="1067" t="s">
        <v>462</v>
      </c>
      <c r="D35" s="1067"/>
      <c r="E35" s="1067"/>
      <c r="F35" s="1045"/>
      <c r="G35" s="1045"/>
      <c r="H35" s="1045"/>
      <c r="I35" s="1045"/>
      <c r="J35" s="1045"/>
      <c r="K35" s="1045"/>
      <c r="L35" s="1045"/>
      <c r="M35" s="1045"/>
      <c r="N35" s="1045"/>
      <c r="O35" s="1095"/>
    </row>
    <row r="36" spans="2:15" ht="14.25" customHeight="1" x14ac:dyDescent="0.15">
      <c r="B36" s="1106"/>
      <c r="C36" s="1067" t="s">
        <v>462</v>
      </c>
      <c r="D36" s="1067"/>
      <c r="E36" s="1067"/>
      <c r="F36" s="1045"/>
      <c r="G36" s="1045"/>
      <c r="H36" s="1045"/>
      <c r="I36" s="1045"/>
      <c r="J36" s="1045"/>
      <c r="K36" s="1045"/>
      <c r="L36" s="1045"/>
      <c r="M36" s="1045"/>
      <c r="N36" s="1045"/>
      <c r="O36" s="1095"/>
    </row>
    <row r="37" spans="2:15" ht="14.25" customHeight="1" x14ac:dyDescent="0.15">
      <c r="B37" s="503" t="s">
        <v>454</v>
      </c>
      <c r="C37" s="1067" t="s">
        <v>462</v>
      </c>
      <c r="D37" s="1067"/>
      <c r="E37" s="1067"/>
      <c r="F37" s="1045"/>
      <c r="G37" s="1045"/>
      <c r="H37" s="1045"/>
      <c r="I37" s="1045"/>
      <c r="J37" s="1045"/>
      <c r="K37" s="1045"/>
      <c r="L37" s="1045"/>
      <c r="M37" s="1045"/>
      <c r="N37" s="1045"/>
      <c r="O37" s="1095"/>
    </row>
    <row r="38" spans="2:15" ht="14.25" customHeight="1" x14ac:dyDescent="0.15">
      <c r="B38" s="502"/>
      <c r="C38" s="1068" t="s">
        <v>462</v>
      </c>
      <c r="D38" s="1068"/>
      <c r="E38" s="1068"/>
      <c r="F38" s="1103"/>
      <c r="G38" s="1103"/>
      <c r="H38" s="1103"/>
      <c r="I38" s="1103"/>
      <c r="J38" s="1045"/>
      <c r="K38" s="1045"/>
      <c r="L38" s="1045"/>
      <c r="M38" s="1045"/>
      <c r="N38" s="1045"/>
      <c r="O38" s="1095"/>
    </row>
    <row r="39" spans="2:15" ht="15.4" customHeight="1" thickBot="1" x14ac:dyDescent="0.2">
      <c r="B39" s="501"/>
      <c r="C39" s="1063"/>
      <c r="D39" s="1064"/>
      <c r="E39" s="1064"/>
      <c r="F39" s="1064"/>
      <c r="G39" s="1064"/>
      <c r="H39" s="1064"/>
      <c r="I39" s="1065"/>
      <c r="J39" s="1096" t="s">
        <v>463</v>
      </c>
      <c r="K39" s="1096"/>
      <c r="L39" s="1097"/>
      <c r="M39" s="1101"/>
      <c r="N39" s="1101"/>
      <c r="O39" s="1102"/>
    </row>
    <row r="40" spans="2:15" ht="15.4" customHeight="1" thickTop="1" x14ac:dyDescent="0.15">
      <c r="J40" s="1109" t="s">
        <v>464</v>
      </c>
      <c r="K40" s="1110"/>
      <c r="L40" s="1111"/>
      <c r="M40" s="1115"/>
      <c r="N40" s="1116"/>
      <c r="O40" s="1117"/>
    </row>
    <row r="41" spans="2:15" ht="15.4" customHeight="1" x14ac:dyDescent="0.15">
      <c r="J41" s="1112"/>
      <c r="K41" s="1113"/>
      <c r="L41" s="1114"/>
      <c r="M41" s="1118"/>
      <c r="N41" s="1119"/>
      <c r="O41" s="1120"/>
    </row>
    <row r="42" spans="2:15" s="262" customFormat="1" ht="12" customHeight="1" x14ac:dyDescent="0.15">
      <c r="B42" s="499" t="s">
        <v>138</v>
      </c>
      <c r="C42" s="1108" t="s">
        <v>465</v>
      </c>
      <c r="D42" s="1108"/>
      <c r="E42" s="1108"/>
      <c r="F42" s="1108"/>
      <c r="G42" s="1108"/>
      <c r="H42" s="1108"/>
      <c r="I42" s="1108"/>
      <c r="J42" s="1108"/>
      <c r="K42" s="1108"/>
      <c r="L42" s="1108"/>
      <c r="M42" s="1108"/>
      <c r="N42" s="1108"/>
      <c r="O42" s="1108"/>
    </row>
    <row r="43" spans="2:15" s="496" customFormat="1" ht="12" customHeight="1" x14ac:dyDescent="0.15">
      <c r="B43" s="497" t="s">
        <v>138</v>
      </c>
      <c r="C43" s="1083" t="s">
        <v>466</v>
      </c>
      <c r="D43" s="1083"/>
      <c r="E43" s="1083"/>
      <c r="F43" s="1083"/>
      <c r="G43" s="1083"/>
      <c r="H43" s="1083"/>
      <c r="I43" s="1083"/>
      <c r="J43" s="1083"/>
      <c r="K43" s="1083"/>
      <c r="L43" s="1083"/>
      <c r="M43" s="1083"/>
      <c r="N43" s="1083"/>
      <c r="O43" s="1083"/>
    </row>
    <row r="44" spans="2:15" s="495" customFormat="1" x14ac:dyDescent="0.15"/>
    <row r="45" spans="2:15" ht="15.4" customHeight="1" thickBot="1" x14ac:dyDescent="0.2">
      <c r="B45" s="488" t="s">
        <v>467</v>
      </c>
    </row>
    <row r="46" spans="2:15" ht="15.4" customHeight="1" x14ac:dyDescent="0.15">
      <c r="B46" s="1084" t="s">
        <v>468</v>
      </c>
      <c r="C46" s="1085"/>
      <c r="D46" s="1085"/>
      <c r="E46" s="1086"/>
    </row>
    <row r="47" spans="2:15" ht="15.4" customHeight="1" thickBot="1" x14ac:dyDescent="0.2">
      <c r="B47" s="1087"/>
      <c r="C47" s="1088"/>
      <c r="D47" s="1088"/>
      <c r="E47" s="1089"/>
    </row>
    <row r="48" spans="2:15" ht="15.4" customHeight="1" x14ac:dyDescent="0.15">
      <c r="B48" s="1090"/>
      <c r="C48" s="1049"/>
      <c r="D48" s="1049"/>
      <c r="E48" s="1091" t="s">
        <v>469</v>
      </c>
      <c r="F48" s="1084" t="s">
        <v>470</v>
      </c>
      <c r="G48" s="1085"/>
      <c r="H48" s="1086"/>
      <c r="I48" s="1090" t="s">
        <v>471</v>
      </c>
      <c r="J48" s="1107" t="s">
        <v>472</v>
      </c>
      <c r="K48" s="1107"/>
      <c r="L48" s="1107"/>
      <c r="M48" s="1107"/>
      <c r="N48" s="1107"/>
      <c r="O48" s="1107"/>
    </row>
    <row r="49" spans="2:15" ht="15.4" customHeight="1" thickBot="1" x14ac:dyDescent="0.2">
      <c r="B49" s="1087"/>
      <c r="C49" s="1088"/>
      <c r="D49" s="1088"/>
      <c r="E49" s="1089"/>
      <c r="F49" s="1087"/>
      <c r="G49" s="1088"/>
      <c r="H49" s="1089"/>
      <c r="I49" s="1090"/>
      <c r="J49" s="1107"/>
      <c r="K49" s="1107"/>
      <c r="L49" s="1107"/>
      <c r="M49" s="1107"/>
      <c r="N49" s="1107"/>
      <c r="O49" s="1107"/>
    </row>
    <row r="50" spans="2:15" s="498" customFormat="1" ht="7.5" customHeight="1" x14ac:dyDescent="0.15">
      <c r="J50" s="1107"/>
      <c r="K50" s="1107"/>
      <c r="L50" s="1107"/>
      <c r="M50" s="1107"/>
      <c r="N50" s="1107"/>
      <c r="O50" s="1107"/>
    </row>
    <row r="51" spans="2:15" s="496" customFormat="1" ht="12" customHeight="1" x14ac:dyDescent="0.15">
      <c r="B51" s="496" t="s">
        <v>473</v>
      </c>
      <c r="J51" s="1107"/>
      <c r="K51" s="1107"/>
      <c r="L51" s="1107"/>
      <c r="M51" s="1107"/>
      <c r="N51" s="1107"/>
      <c r="O51" s="1107"/>
    </row>
    <row r="52" spans="2:15" s="496" customFormat="1" ht="12" customHeight="1" x14ac:dyDescent="0.15">
      <c r="B52" s="497">
        <v>1</v>
      </c>
      <c r="C52" s="496" t="s">
        <v>474</v>
      </c>
    </row>
    <row r="53" spans="2:15" s="496" customFormat="1" ht="12" customHeight="1" x14ac:dyDescent="0.15">
      <c r="B53" s="497">
        <v>2</v>
      </c>
      <c r="C53" s="1082" t="s">
        <v>475</v>
      </c>
      <c r="D53" s="1082"/>
      <c r="E53" s="1082"/>
      <c r="F53" s="1082"/>
      <c r="G53" s="1082"/>
      <c r="H53" s="1082"/>
      <c r="I53" s="1082"/>
      <c r="J53" s="1082"/>
      <c r="K53" s="1082"/>
      <c r="L53" s="1082"/>
      <c r="M53" s="1082"/>
      <c r="N53" s="1082"/>
      <c r="O53" s="1082"/>
    </row>
    <row r="54" spans="2:15" s="496" customFormat="1" ht="12" customHeight="1" x14ac:dyDescent="0.15">
      <c r="C54" s="1082"/>
      <c r="D54" s="1082"/>
      <c r="E54" s="1082"/>
      <c r="F54" s="1082"/>
      <c r="G54" s="1082"/>
      <c r="H54" s="1082"/>
      <c r="I54" s="1082"/>
      <c r="J54" s="1082"/>
      <c r="K54" s="1082"/>
      <c r="L54" s="1082"/>
      <c r="M54" s="1082"/>
      <c r="N54" s="1082"/>
      <c r="O54" s="1082"/>
    </row>
    <row r="55" spans="2:15" s="495" customFormat="1" ht="15.4" customHeight="1" x14ac:dyDescent="0.15"/>
    <row r="56" spans="2:15" s="495" customFormat="1" ht="15.4" customHeight="1" x14ac:dyDescent="0.15"/>
    <row r="57" spans="2:15" s="495" customFormat="1" ht="15.4" customHeight="1" x14ac:dyDescent="0.15"/>
    <row r="58" spans="2:15" s="495" customFormat="1" ht="15.4" customHeight="1" x14ac:dyDescent="0.15"/>
    <row r="59" spans="2:15" ht="15.4" customHeight="1" x14ac:dyDescent="0.15"/>
    <row r="60" spans="2:15" ht="15.4" customHeight="1" x14ac:dyDescent="0.15"/>
    <row r="61" spans="2:15" ht="15.4" customHeight="1" x14ac:dyDescent="0.15"/>
    <row r="62" spans="2:15" ht="15.4" customHeight="1" x14ac:dyDescent="0.15"/>
  </sheetData>
  <mergeCells count="141">
    <mergeCell ref="F25:I25"/>
    <mergeCell ref="F36:I36"/>
    <mergeCell ref="C26:E26"/>
    <mergeCell ref="J15:L15"/>
    <mergeCell ref="F16:I16"/>
    <mergeCell ref="I48:I49"/>
    <mergeCell ref="J37:L37"/>
    <mergeCell ref="C39:I39"/>
    <mergeCell ref="C37:E37"/>
    <mergeCell ref="F37:I37"/>
    <mergeCell ref="F23:I23"/>
    <mergeCell ref="J23:L23"/>
    <mergeCell ref="C28:E28"/>
    <mergeCell ref="F28:I28"/>
    <mergeCell ref="J28:L28"/>
    <mergeCell ref="J32:L32"/>
    <mergeCell ref="J30:L30"/>
    <mergeCell ref="C42:O42"/>
    <mergeCell ref="C38:E38"/>
    <mergeCell ref="F38:I38"/>
    <mergeCell ref="M37:O37"/>
    <mergeCell ref="J40:L41"/>
    <mergeCell ref="M40:O41"/>
    <mergeCell ref="F35:I35"/>
    <mergeCell ref="J48:O51"/>
    <mergeCell ref="M23:O23"/>
    <mergeCell ref="C32:E32"/>
    <mergeCell ref="M32:O32"/>
    <mergeCell ref="C31:E31"/>
    <mergeCell ref="B3:O3"/>
    <mergeCell ref="B34:B36"/>
    <mergeCell ref="C34:E34"/>
    <mergeCell ref="B25:B27"/>
    <mergeCell ref="C33:E33"/>
    <mergeCell ref="J26:L26"/>
    <mergeCell ref="C24:E24"/>
    <mergeCell ref="J27:L27"/>
    <mergeCell ref="C27:E27"/>
    <mergeCell ref="C35:E35"/>
    <mergeCell ref="M28:O28"/>
    <mergeCell ref="F27:I27"/>
    <mergeCell ref="F29:I29"/>
    <mergeCell ref="J29:L29"/>
    <mergeCell ref="F32:I32"/>
    <mergeCell ref="F33:I33"/>
    <mergeCell ref="M31:O31"/>
    <mergeCell ref="F26:I26"/>
    <mergeCell ref="F24:I24"/>
    <mergeCell ref="J24:L24"/>
    <mergeCell ref="M24:O24"/>
    <mergeCell ref="M15:O15"/>
    <mergeCell ref="J13:L13"/>
    <mergeCell ref="M35:O35"/>
    <mergeCell ref="J35:L35"/>
    <mergeCell ref="M13:O13"/>
    <mergeCell ref="M39:O39"/>
    <mergeCell ref="M34:O34"/>
    <mergeCell ref="M38:O38"/>
    <mergeCell ref="J38:L38"/>
    <mergeCell ref="J25:L25"/>
    <mergeCell ref="M30:O30"/>
    <mergeCell ref="M33:O33"/>
    <mergeCell ref="J33:L33"/>
    <mergeCell ref="M27:O27"/>
    <mergeCell ref="J20:L20"/>
    <mergeCell ref="M36:O36"/>
    <mergeCell ref="J36:L36"/>
    <mergeCell ref="M29:O29"/>
    <mergeCell ref="J39:L39"/>
    <mergeCell ref="C19:E19"/>
    <mergeCell ref="F19:I19"/>
    <mergeCell ref="F22:I22"/>
    <mergeCell ref="J22:L22"/>
    <mergeCell ref="C23:E23"/>
    <mergeCell ref="M26:O26"/>
    <mergeCell ref="K8:L8"/>
    <mergeCell ref="E9:G9"/>
    <mergeCell ref="N8:O8"/>
    <mergeCell ref="B11:O11"/>
    <mergeCell ref="C13:E13"/>
    <mergeCell ref="F13:I13"/>
    <mergeCell ref="B16:B18"/>
    <mergeCell ref="C17:E17"/>
    <mergeCell ref="J16:L16"/>
    <mergeCell ref="M16:O16"/>
    <mergeCell ref="C18:E18"/>
    <mergeCell ref="F18:I18"/>
    <mergeCell ref="J18:L18"/>
    <mergeCell ref="M17:O17"/>
    <mergeCell ref="M18:O18"/>
    <mergeCell ref="F17:I17"/>
    <mergeCell ref="J17:L17"/>
    <mergeCell ref="C14:E14"/>
    <mergeCell ref="C53:O54"/>
    <mergeCell ref="C43:O43"/>
    <mergeCell ref="B46:E47"/>
    <mergeCell ref="B48:D49"/>
    <mergeCell ref="E48:E49"/>
    <mergeCell ref="F48:H49"/>
    <mergeCell ref="N9:O9"/>
    <mergeCell ref="B9:D9"/>
    <mergeCell ref="J19:L19"/>
    <mergeCell ref="M19:O19"/>
    <mergeCell ref="M20:O20"/>
    <mergeCell ref="J21:L21"/>
    <mergeCell ref="C22:E22"/>
    <mergeCell ref="M22:O22"/>
    <mergeCell ref="C21:I21"/>
    <mergeCell ref="C20:E20"/>
    <mergeCell ref="M21:O21"/>
    <mergeCell ref="C29:E29"/>
    <mergeCell ref="C25:E25"/>
    <mergeCell ref="M25:O25"/>
    <mergeCell ref="M14:O14"/>
    <mergeCell ref="F20:I20"/>
    <mergeCell ref="C36:E36"/>
    <mergeCell ref="F14:I14"/>
    <mergeCell ref="F31:I31"/>
    <mergeCell ref="J31:L31"/>
    <mergeCell ref="F34:I34"/>
    <mergeCell ref="J34:L34"/>
    <mergeCell ref="C30:I30"/>
    <mergeCell ref="B2:O2"/>
    <mergeCell ref="C15:E15"/>
    <mergeCell ref="C16:E16"/>
    <mergeCell ref="M12:O12"/>
    <mergeCell ref="J14:L14"/>
    <mergeCell ref="F12:I12"/>
    <mergeCell ref="J12:L12"/>
    <mergeCell ref="C12:E12"/>
    <mergeCell ref="F15:I15"/>
    <mergeCell ref="B7:O7"/>
    <mergeCell ref="B8:D8"/>
    <mergeCell ref="M5:O5"/>
    <mergeCell ref="E8:F8"/>
    <mergeCell ref="H8:I8"/>
    <mergeCell ref="B5:C5"/>
    <mergeCell ref="J5:L5"/>
    <mergeCell ref="D5:H5"/>
    <mergeCell ref="K9:M9"/>
    <mergeCell ref="H9:J9"/>
  </mergeCells>
  <phoneticPr fontId="2"/>
  <printOptions horizontalCentered="1" verticalCentered="1"/>
  <pageMargins left="0.39370078740157483" right="0.39370078740157483" top="0.59055118110236227" bottom="0.39370078740157483" header="0.27559055118110237" footer="0.43307086614173229"/>
  <pageSetup paperSize="9" scale="92" orientation="portrait" blackAndWhite="1" r:id="rId1"/>
  <headerFooter alignWithMargins="0">
    <oddHeader>&amp;R&amp;A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O79"/>
  <sheetViews>
    <sheetView view="pageBreakPreview" zoomScaleNormal="100" zoomScaleSheetLayoutView="100" workbookViewId="0">
      <selection activeCell="B1" sqref="B1"/>
    </sheetView>
  </sheetViews>
  <sheetFormatPr defaultColWidth="9.375" defaultRowHeight="13.5" x14ac:dyDescent="0.15"/>
  <cols>
    <col min="1" max="1" width="1.5" style="488" customWidth="1"/>
    <col min="2" max="14" width="7.875" style="488" customWidth="1"/>
    <col min="15" max="15" width="1.625" style="488" customWidth="1"/>
    <col min="16" max="16384" width="9.375" style="488"/>
  </cols>
  <sheetData>
    <row r="1" spans="2:15" ht="15.4" customHeight="1" x14ac:dyDescent="0.15"/>
    <row r="2" spans="2:15" ht="18" customHeight="1" x14ac:dyDescent="0.15">
      <c r="B2" s="1066" t="s">
        <v>476</v>
      </c>
      <c r="C2" s="1066"/>
      <c r="D2" s="1066"/>
      <c r="E2" s="1066"/>
      <c r="F2" s="1066"/>
      <c r="G2" s="1066"/>
      <c r="H2" s="1066"/>
      <c r="I2" s="1066"/>
      <c r="J2" s="1066"/>
      <c r="K2" s="1066"/>
      <c r="L2" s="1066"/>
      <c r="M2" s="1066"/>
      <c r="N2" s="1066"/>
    </row>
    <row r="3" spans="2:15" ht="18" customHeight="1" x14ac:dyDescent="0.15">
      <c r="B3" s="1049" t="s">
        <v>477</v>
      </c>
      <c r="C3" s="1049"/>
      <c r="D3" s="1049"/>
      <c r="E3" s="1049"/>
      <c r="F3" s="1049"/>
      <c r="G3" s="1049"/>
      <c r="H3" s="1049"/>
      <c r="I3" s="1049"/>
      <c r="J3" s="1049"/>
      <c r="K3" s="1049"/>
      <c r="L3" s="1049"/>
      <c r="M3" s="1049"/>
      <c r="N3" s="1049"/>
    </row>
    <row r="4" spans="2:15" x14ac:dyDescent="0.15">
      <c r="O4" s="491"/>
    </row>
    <row r="5" spans="2:15" s="522" customFormat="1" ht="21.4" customHeight="1" x14ac:dyDescent="0.15">
      <c r="B5" s="1152" t="s">
        <v>166</v>
      </c>
      <c r="C5" s="1153"/>
      <c r="D5" s="1154"/>
      <c r="E5" s="1155"/>
      <c r="F5" s="1155"/>
      <c r="G5" s="1155"/>
      <c r="H5" s="524"/>
      <c r="I5" s="1152" t="s">
        <v>478</v>
      </c>
      <c r="J5" s="1153"/>
      <c r="K5" s="1154"/>
      <c r="L5" s="1155"/>
      <c r="M5" s="1155"/>
      <c r="N5" s="1156"/>
      <c r="O5" s="523"/>
    </row>
    <row r="6" spans="2:15" x14ac:dyDescent="0.15">
      <c r="O6" s="491"/>
    </row>
    <row r="7" spans="2:15" ht="15.4" customHeight="1" thickBot="1" x14ac:dyDescent="0.2">
      <c r="B7" s="1070" t="s">
        <v>479</v>
      </c>
      <c r="C7" s="1070"/>
      <c r="D7" s="1070"/>
      <c r="E7" s="1070"/>
      <c r="F7" s="1070"/>
      <c r="G7" s="1070"/>
      <c r="H7" s="1070"/>
      <c r="I7" s="1070"/>
      <c r="J7" s="1070"/>
      <c r="K7" s="1070"/>
      <c r="L7" s="1070"/>
      <c r="M7" s="1070"/>
      <c r="N7" s="1070"/>
    </row>
    <row r="8" spans="2:15" s="509" customFormat="1" ht="22.5" customHeight="1" thickBot="1" x14ac:dyDescent="0.2">
      <c r="B8" s="1149" t="s">
        <v>453</v>
      </c>
      <c r="C8" s="1150"/>
      <c r="D8" s="1151"/>
      <c r="E8" s="521"/>
      <c r="F8" s="518" t="s">
        <v>480</v>
      </c>
      <c r="G8" s="519"/>
      <c r="H8" s="520" t="s">
        <v>480</v>
      </c>
      <c r="I8" s="519"/>
      <c r="J8" s="518" t="s">
        <v>480</v>
      </c>
      <c r="K8" s="1157" t="s">
        <v>455</v>
      </c>
      <c r="L8" s="1158"/>
      <c r="M8" s="1158"/>
      <c r="N8" s="1159"/>
    </row>
    <row r="9" spans="2:15" s="509" customFormat="1" ht="22.5" customHeight="1" thickTop="1" thickBot="1" x14ac:dyDescent="0.2">
      <c r="B9" s="1146" t="s">
        <v>456</v>
      </c>
      <c r="C9" s="1147"/>
      <c r="D9" s="1148"/>
      <c r="E9" s="1160"/>
      <c r="F9" s="1161"/>
      <c r="G9" s="516"/>
      <c r="H9" s="517"/>
      <c r="I9" s="516"/>
      <c r="J9" s="515"/>
      <c r="K9" s="1162"/>
      <c r="L9" s="1161"/>
      <c r="M9" s="1161"/>
      <c r="N9" s="1163"/>
    </row>
    <row r="11" spans="2:15" ht="15.4" customHeight="1" x14ac:dyDescent="0.15">
      <c r="B11" s="1070" t="s">
        <v>481</v>
      </c>
      <c r="C11" s="1070"/>
      <c r="D11" s="1070"/>
      <c r="E11" s="1070"/>
      <c r="F11" s="1070"/>
      <c r="G11" s="1070"/>
      <c r="H11" s="1070"/>
      <c r="I11" s="1070"/>
      <c r="J11" s="1070"/>
      <c r="K11" s="1070"/>
      <c r="L11" s="1070"/>
      <c r="M11" s="1070"/>
      <c r="N11" s="1070"/>
    </row>
    <row r="12" spans="2:15" ht="15.4" customHeight="1" thickBot="1" x14ac:dyDescent="0.2">
      <c r="B12" s="514" t="s">
        <v>453</v>
      </c>
      <c r="C12" s="1143" t="s">
        <v>482</v>
      </c>
      <c r="D12" s="1143"/>
      <c r="E12" s="1143"/>
      <c r="F12" s="1143" t="s">
        <v>423</v>
      </c>
      <c r="G12" s="1143"/>
      <c r="H12" s="1144"/>
      <c r="I12" s="1143" t="s">
        <v>482</v>
      </c>
      <c r="J12" s="1143"/>
      <c r="K12" s="1143"/>
      <c r="L12" s="1143" t="s">
        <v>423</v>
      </c>
      <c r="M12" s="1143"/>
      <c r="N12" s="1164"/>
    </row>
    <row r="13" spans="2:15" ht="14.25" customHeight="1" thickTop="1" x14ac:dyDescent="0.15">
      <c r="B13" s="513"/>
      <c r="C13" s="1137" t="s">
        <v>483</v>
      </c>
      <c r="D13" s="1138"/>
      <c r="E13" s="1139"/>
      <c r="F13" s="1140"/>
      <c r="G13" s="1140"/>
      <c r="H13" s="1141"/>
      <c r="I13" s="1137" t="s">
        <v>483</v>
      </c>
      <c r="J13" s="1138"/>
      <c r="K13" s="1139"/>
      <c r="L13" s="1140"/>
      <c r="M13" s="1140"/>
      <c r="N13" s="1142"/>
    </row>
    <row r="14" spans="2:15" ht="14.25" customHeight="1" x14ac:dyDescent="0.15">
      <c r="B14" s="511"/>
      <c r="C14" s="1124" t="s">
        <v>483</v>
      </c>
      <c r="D14" s="1125"/>
      <c r="E14" s="1126"/>
      <c r="F14" s="1121"/>
      <c r="G14" s="1121"/>
      <c r="H14" s="1123"/>
      <c r="I14" s="1124" t="s">
        <v>483</v>
      </c>
      <c r="J14" s="1125"/>
      <c r="K14" s="1126"/>
      <c r="L14" s="1121"/>
      <c r="M14" s="1121"/>
      <c r="N14" s="1122"/>
    </row>
    <row r="15" spans="2:15" ht="14.25" customHeight="1" x14ac:dyDescent="0.15">
      <c r="B15" s="511"/>
      <c r="C15" s="1124" t="s">
        <v>483</v>
      </c>
      <c r="D15" s="1125"/>
      <c r="E15" s="1126"/>
      <c r="F15" s="1121"/>
      <c r="G15" s="1121"/>
      <c r="H15" s="1123"/>
      <c r="I15" s="1124" t="s">
        <v>483</v>
      </c>
      <c r="J15" s="1125"/>
      <c r="K15" s="1126"/>
      <c r="L15" s="1121"/>
      <c r="M15" s="1121"/>
      <c r="N15" s="1122"/>
    </row>
    <row r="16" spans="2:15" ht="14.25" customHeight="1" x14ac:dyDescent="0.15">
      <c r="B16" s="511"/>
      <c r="C16" s="1124" t="s">
        <v>483</v>
      </c>
      <c r="D16" s="1125"/>
      <c r="E16" s="1126"/>
      <c r="F16" s="1121"/>
      <c r="G16" s="1121"/>
      <c r="H16" s="1123"/>
      <c r="I16" s="1124" t="s">
        <v>483</v>
      </c>
      <c r="J16" s="1125"/>
      <c r="K16" s="1126"/>
      <c r="L16" s="1121"/>
      <c r="M16" s="1121"/>
      <c r="N16" s="1122"/>
    </row>
    <row r="17" spans="2:14" ht="14.25" customHeight="1" x14ac:dyDescent="0.15">
      <c r="B17" s="1145"/>
      <c r="C17" s="1124" t="s">
        <v>483</v>
      </c>
      <c r="D17" s="1125"/>
      <c r="E17" s="1126"/>
      <c r="F17" s="1121"/>
      <c r="G17" s="1121"/>
      <c r="H17" s="1123"/>
      <c r="I17" s="1124" t="s">
        <v>483</v>
      </c>
      <c r="J17" s="1125"/>
      <c r="K17" s="1126"/>
      <c r="L17" s="1121"/>
      <c r="M17" s="1121"/>
      <c r="N17" s="1122"/>
    </row>
    <row r="18" spans="2:14" ht="14.25" customHeight="1" x14ac:dyDescent="0.15">
      <c r="B18" s="1145"/>
      <c r="C18" s="1124" t="s">
        <v>483</v>
      </c>
      <c r="D18" s="1125"/>
      <c r="E18" s="1126"/>
      <c r="F18" s="1121"/>
      <c r="G18" s="1121"/>
      <c r="H18" s="1123"/>
      <c r="I18" s="1124" t="s">
        <v>483</v>
      </c>
      <c r="J18" s="1125"/>
      <c r="K18" s="1126"/>
      <c r="L18" s="1121"/>
      <c r="M18" s="1121"/>
      <c r="N18" s="1122"/>
    </row>
    <row r="19" spans="2:14" ht="14.25" customHeight="1" x14ac:dyDescent="0.15">
      <c r="B19" s="1145"/>
      <c r="C19" s="1124" t="s">
        <v>483</v>
      </c>
      <c r="D19" s="1125"/>
      <c r="E19" s="1126"/>
      <c r="F19" s="1121"/>
      <c r="G19" s="1121"/>
      <c r="H19" s="1123"/>
      <c r="I19" s="1124" t="s">
        <v>483</v>
      </c>
      <c r="J19" s="1125"/>
      <c r="K19" s="1126"/>
      <c r="L19" s="1121"/>
      <c r="M19" s="1121"/>
      <c r="N19" s="1122"/>
    </row>
    <row r="20" spans="2:14" ht="14.25" customHeight="1" x14ac:dyDescent="0.15">
      <c r="B20" s="512" t="s">
        <v>454</v>
      </c>
      <c r="C20" s="1124" t="s">
        <v>483</v>
      </c>
      <c r="D20" s="1125"/>
      <c r="E20" s="1126"/>
      <c r="F20" s="1121"/>
      <c r="G20" s="1121"/>
      <c r="H20" s="1123"/>
      <c r="I20" s="1124" t="s">
        <v>483</v>
      </c>
      <c r="J20" s="1125"/>
      <c r="K20" s="1126"/>
      <c r="L20" s="1121"/>
      <c r="M20" s="1121"/>
      <c r="N20" s="1122"/>
    </row>
    <row r="21" spans="2:14" ht="14.25" customHeight="1" x14ac:dyDescent="0.15">
      <c r="B21" s="511"/>
      <c r="C21" s="1124" t="s">
        <v>483</v>
      </c>
      <c r="D21" s="1125"/>
      <c r="E21" s="1126"/>
      <c r="F21" s="1121"/>
      <c r="G21" s="1121"/>
      <c r="H21" s="1123"/>
      <c r="I21" s="1124" t="s">
        <v>483</v>
      </c>
      <c r="J21" s="1125"/>
      <c r="K21" s="1126"/>
      <c r="L21" s="1121"/>
      <c r="M21" s="1121"/>
      <c r="N21" s="1122"/>
    </row>
    <row r="22" spans="2:14" ht="14.25" customHeight="1" x14ac:dyDescent="0.15">
      <c r="B22" s="511"/>
      <c r="C22" s="1124" t="s">
        <v>483</v>
      </c>
      <c r="D22" s="1125"/>
      <c r="E22" s="1126"/>
      <c r="F22" s="1121"/>
      <c r="G22" s="1121"/>
      <c r="H22" s="1123"/>
      <c r="I22" s="1124" t="s">
        <v>483</v>
      </c>
      <c r="J22" s="1125"/>
      <c r="K22" s="1126"/>
      <c r="L22" s="1121"/>
      <c r="M22" s="1121"/>
      <c r="N22" s="1122"/>
    </row>
    <row r="23" spans="2:14" ht="15.4" customHeight="1" thickBot="1" x14ac:dyDescent="0.2">
      <c r="B23" s="510"/>
      <c r="C23" s="1128"/>
      <c r="D23" s="1128"/>
      <c r="E23" s="1128"/>
      <c r="F23" s="1128"/>
      <c r="G23" s="1128"/>
      <c r="H23" s="1129"/>
      <c r="I23" s="1130" t="s">
        <v>463</v>
      </c>
      <c r="J23" s="1131"/>
      <c r="K23" s="1132"/>
      <c r="L23" s="1133"/>
      <c r="M23" s="1096"/>
      <c r="N23" s="1134"/>
    </row>
    <row r="24" spans="2:14" ht="14.25" customHeight="1" thickTop="1" x14ac:dyDescent="0.15">
      <c r="B24" s="513"/>
      <c r="C24" s="1137" t="s">
        <v>483</v>
      </c>
      <c r="D24" s="1138"/>
      <c r="E24" s="1139"/>
      <c r="F24" s="1140"/>
      <c r="G24" s="1140"/>
      <c r="H24" s="1141"/>
      <c r="I24" s="1137" t="s">
        <v>483</v>
      </c>
      <c r="J24" s="1138"/>
      <c r="K24" s="1139"/>
      <c r="L24" s="1140"/>
      <c r="M24" s="1140"/>
      <c r="N24" s="1142"/>
    </row>
    <row r="25" spans="2:14" ht="14.25" customHeight="1" x14ac:dyDescent="0.15">
      <c r="B25" s="511"/>
      <c r="C25" s="1124" t="s">
        <v>483</v>
      </c>
      <c r="D25" s="1125"/>
      <c r="E25" s="1126"/>
      <c r="F25" s="1121"/>
      <c r="G25" s="1121"/>
      <c r="H25" s="1123"/>
      <c r="I25" s="1124" t="s">
        <v>483</v>
      </c>
      <c r="J25" s="1125"/>
      <c r="K25" s="1126"/>
      <c r="L25" s="1121"/>
      <c r="M25" s="1121"/>
      <c r="N25" s="1122"/>
    </row>
    <row r="26" spans="2:14" ht="14.25" customHeight="1" x14ac:dyDescent="0.15">
      <c r="B26" s="511"/>
      <c r="C26" s="1124" t="s">
        <v>483</v>
      </c>
      <c r="D26" s="1125"/>
      <c r="E26" s="1126"/>
      <c r="F26" s="1121"/>
      <c r="G26" s="1121"/>
      <c r="H26" s="1123"/>
      <c r="I26" s="1124" t="s">
        <v>483</v>
      </c>
      <c r="J26" s="1125"/>
      <c r="K26" s="1126"/>
      <c r="L26" s="1121"/>
      <c r="M26" s="1121"/>
      <c r="N26" s="1122"/>
    </row>
    <row r="27" spans="2:14" ht="14.25" customHeight="1" x14ac:dyDescent="0.15">
      <c r="B27" s="511"/>
      <c r="C27" s="1124" t="s">
        <v>483</v>
      </c>
      <c r="D27" s="1125"/>
      <c r="E27" s="1126"/>
      <c r="F27" s="1121"/>
      <c r="G27" s="1121"/>
      <c r="H27" s="1123"/>
      <c r="I27" s="1124" t="s">
        <v>483</v>
      </c>
      <c r="J27" s="1125"/>
      <c r="K27" s="1126"/>
      <c r="L27" s="1121"/>
      <c r="M27" s="1121"/>
      <c r="N27" s="1122"/>
    </row>
    <row r="28" spans="2:14" ht="14.25" customHeight="1" x14ac:dyDescent="0.15">
      <c r="B28" s="1145"/>
      <c r="C28" s="1124" t="s">
        <v>483</v>
      </c>
      <c r="D28" s="1125"/>
      <c r="E28" s="1126"/>
      <c r="F28" s="1121"/>
      <c r="G28" s="1121"/>
      <c r="H28" s="1123"/>
      <c r="I28" s="1124" t="s">
        <v>483</v>
      </c>
      <c r="J28" s="1125"/>
      <c r="K28" s="1126"/>
      <c r="L28" s="1121"/>
      <c r="M28" s="1121"/>
      <c r="N28" s="1122"/>
    </row>
    <row r="29" spans="2:14" ht="14.25" customHeight="1" x14ac:dyDescent="0.15">
      <c r="B29" s="1145"/>
      <c r="C29" s="1124" t="s">
        <v>483</v>
      </c>
      <c r="D29" s="1125"/>
      <c r="E29" s="1126"/>
      <c r="F29" s="1121"/>
      <c r="G29" s="1121"/>
      <c r="H29" s="1123"/>
      <c r="I29" s="1124" t="s">
        <v>483</v>
      </c>
      <c r="J29" s="1125"/>
      <c r="K29" s="1126"/>
      <c r="L29" s="1121"/>
      <c r="M29" s="1121"/>
      <c r="N29" s="1122"/>
    </row>
    <row r="30" spans="2:14" ht="14.25" customHeight="1" x14ac:dyDescent="0.15">
      <c r="B30" s="1145"/>
      <c r="C30" s="1124" t="s">
        <v>483</v>
      </c>
      <c r="D30" s="1125"/>
      <c r="E30" s="1126"/>
      <c r="F30" s="1121"/>
      <c r="G30" s="1121"/>
      <c r="H30" s="1123"/>
      <c r="I30" s="1124" t="s">
        <v>483</v>
      </c>
      <c r="J30" s="1125"/>
      <c r="K30" s="1126"/>
      <c r="L30" s="1121"/>
      <c r="M30" s="1121"/>
      <c r="N30" s="1122"/>
    </row>
    <row r="31" spans="2:14" ht="14.25" customHeight="1" x14ac:dyDescent="0.15">
      <c r="B31" s="512" t="s">
        <v>454</v>
      </c>
      <c r="C31" s="1124" t="s">
        <v>483</v>
      </c>
      <c r="D31" s="1125"/>
      <c r="E31" s="1126"/>
      <c r="F31" s="1121"/>
      <c r="G31" s="1121"/>
      <c r="H31" s="1123"/>
      <c r="I31" s="1124" t="s">
        <v>483</v>
      </c>
      <c r="J31" s="1125"/>
      <c r="K31" s="1126"/>
      <c r="L31" s="1121"/>
      <c r="M31" s="1121"/>
      <c r="N31" s="1122"/>
    </row>
    <row r="32" spans="2:14" ht="14.25" customHeight="1" x14ac:dyDescent="0.15">
      <c r="B32" s="511"/>
      <c r="C32" s="1124" t="s">
        <v>483</v>
      </c>
      <c r="D32" s="1125"/>
      <c r="E32" s="1126"/>
      <c r="F32" s="1121"/>
      <c r="G32" s="1121"/>
      <c r="H32" s="1123"/>
      <c r="I32" s="1124" t="s">
        <v>483</v>
      </c>
      <c r="J32" s="1125"/>
      <c r="K32" s="1126"/>
      <c r="L32" s="1121"/>
      <c r="M32" s="1121"/>
      <c r="N32" s="1122"/>
    </row>
    <row r="33" spans="2:14" ht="14.25" customHeight="1" x14ac:dyDescent="0.15">
      <c r="B33" s="511"/>
      <c r="C33" s="1124" t="s">
        <v>483</v>
      </c>
      <c r="D33" s="1125"/>
      <c r="E33" s="1126"/>
      <c r="F33" s="1121"/>
      <c r="G33" s="1121"/>
      <c r="H33" s="1123"/>
      <c r="I33" s="1124" t="s">
        <v>483</v>
      </c>
      <c r="J33" s="1125"/>
      <c r="K33" s="1126"/>
      <c r="L33" s="1121"/>
      <c r="M33" s="1121"/>
      <c r="N33" s="1122"/>
    </row>
    <row r="34" spans="2:14" ht="15.4" customHeight="1" thickBot="1" x14ac:dyDescent="0.2">
      <c r="B34" s="510"/>
      <c r="C34" s="1128"/>
      <c r="D34" s="1128"/>
      <c r="E34" s="1128"/>
      <c r="F34" s="1128"/>
      <c r="G34" s="1128"/>
      <c r="H34" s="1129"/>
      <c r="I34" s="1130" t="s">
        <v>463</v>
      </c>
      <c r="J34" s="1131"/>
      <c r="K34" s="1132"/>
      <c r="L34" s="1133"/>
      <c r="M34" s="1096"/>
      <c r="N34" s="1134"/>
    </row>
    <row r="35" spans="2:14" ht="14.25" customHeight="1" thickTop="1" x14ac:dyDescent="0.15">
      <c r="B35" s="513"/>
      <c r="C35" s="1137" t="s">
        <v>483</v>
      </c>
      <c r="D35" s="1138"/>
      <c r="E35" s="1139"/>
      <c r="F35" s="1140"/>
      <c r="G35" s="1140"/>
      <c r="H35" s="1141"/>
      <c r="I35" s="1137" t="s">
        <v>483</v>
      </c>
      <c r="J35" s="1138"/>
      <c r="K35" s="1139"/>
      <c r="L35" s="1140"/>
      <c r="M35" s="1140"/>
      <c r="N35" s="1142"/>
    </row>
    <row r="36" spans="2:14" ht="14.25" customHeight="1" x14ac:dyDescent="0.15">
      <c r="B36" s="511"/>
      <c r="C36" s="1124" t="s">
        <v>483</v>
      </c>
      <c r="D36" s="1125"/>
      <c r="E36" s="1126"/>
      <c r="F36" s="1121"/>
      <c r="G36" s="1121"/>
      <c r="H36" s="1123"/>
      <c r="I36" s="1124" t="s">
        <v>483</v>
      </c>
      <c r="J36" s="1125"/>
      <c r="K36" s="1126"/>
      <c r="L36" s="1121"/>
      <c r="M36" s="1121"/>
      <c r="N36" s="1122"/>
    </row>
    <row r="37" spans="2:14" ht="14.25" customHeight="1" x14ac:dyDescent="0.15">
      <c r="B37" s="511"/>
      <c r="C37" s="1124" t="s">
        <v>483</v>
      </c>
      <c r="D37" s="1125"/>
      <c r="E37" s="1126"/>
      <c r="F37" s="1121"/>
      <c r="G37" s="1121"/>
      <c r="H37" s="1123"/>
      <c r="I37" s="1124" t="s">
        <v>483</v>
      </c>
      <c r="J37" s="1125"/>
      <c r="K37" s="1126"/>
      <c r="L37" s="1121"/>
      <c r="M37" s="1121"/>
      <c r="N37" s="1122"/>
    </row>
    <row r="38" spans="2:14" ht="14.25" customHeight="1" x14ac:dyDescent="0.15">
      <c r="B38" s="511"/>
      <c r="C38" s="1124" t="s">
        <v>483</v>
      </c>
      <c r="D38" s="1125"/>
      <c r="E38" s="1126"/>
      <c r="F38" s="1121"/>
      <c r="G38" s="1121"/>
      <c r="H38" s="1123"/>
      <c r="I38" s="1124" t="s">
        <v>483</v>
      </c>
      <c r="J38" s="1125"/>
      <c r="K38" s="1126"/>
      <c r="L38" s="1121"/>
      <c r="M38" s="1121"/>
      <c r="N38" s="1122"/>
    </row>
    <row r="39" spans="2:14" ht="14.25" customHeight="1" x14ac:dyDescent="0.15">
      <c r="B39" s="1145"/>
      <c r="C39" s="1124" t="s">
        <v>483</v>
      </c>
      <c r="D39" s="1125"/>
      <c r="E39" s="1126"/>
      <c r="F39" s="1121"/>
      <c r="G39" s="1121"/>
      <c r="H39" s="1123"/>
      <c r="I39" s="1124" t="s">
        <v>483</v>
      </c>
      <c r="J39" s="1125"/>
      <c r="K39" s="1126"/>
      <c r="L39" s="1121"/>
      <c r="M39" s="1121"/>
      <c r="N39" s="1122"/>
    </row>
    <row r="40" spans="2:14" ht="14.25" customHeight="1" x14ac:dyDescent="0.15">
      <c r="B40" s="1145"/>
      <c r="C40" s="1124" t="s">
        <v>483</v>
      </c>
      <c r="D40" s="1125"/>
      <c r="E40" s="1126"/>
      <c r="F40" s="1121"/>
      <c r="G40" s="1121"/>
      <c r="H40" s="1123"/>
      <c r="I40" s="1124" t="s">
        <v>483</v>
      </c>
      <c r="J40" s="1125"/>
      <c r="K40" s="1126"/>
      <c r="L40" s="1121"/>
      <c r="M40" s="1121"/>
      <c r="N40" s="1122"/>
    </row>
    <row r="41" spans="2:14" ht="14.25" customHeight="1" x14ac:dyDescent="0.15">
      <c r="B41" s="1145"/>
      <c r="C41" s="1124" t="s">
        <v>483</v>
      </c>
      <c r="D41" s="1125"/>
      <c r="E41" s="1126"/>
      <c r="F41" s="1121"/>
      <c r="G41" s="1121"/>
      <c r="H41" s="1123"/>
      <c r="I41" s="1124" t="s">
        <v>483</v>
      </c>
      <c r="J41" s="1125"/>
      <c r="K41" s="1126"/>
      <c r="L41" s="1121"/>
      <c r="M41" s="1121"/>
      <c r="N41" s="1122"/>
    </row>
    <row r="42" spans="2:14" ht="14.25" customHeight="1" x14ac:dyDescent="0.15">
      <c r="B42" s="512" t="s">
        <v>454</v>
      </c>
      <c r="C42" s="1124" t="s">
        <v>483</v>
      </c>
      <c r="D42" s="1125"/>
      <c r="E42" s="1126"/>
      <c r="F42" s="1121"/>
      <c r="G42" s="1121"/>
      <c r="H42" s="1123"/>
      <c r="I42" s="1124" t="s">
        <v>483</v>
      </c>
      <c r="J42" s="1125"/>
      <c r="K42" s="1126"/>
      <c r="L42" s="1121"/>
      <c r="M42" s="1121"/>
      <c r="N42" s="1122"/>
    </row>
    <row r="43" spans="2:14" ht="14.25" customHeight="1" x14ac:dyDescent="0.15">
      <c r="B43" s="511"/>
      <c r="C43" s="1124" t="s">
        <v>483</v>
      </c>
      <c r="D43" s="1125"/>
      <c r="E43" s="1126"/>
      <c r="F43" s="1121"/>
      <c r="G43" s="1121"/>
      <c r="H43" s="1123"/>
      <c r="I43" s="1124" t="s">
        <v>483</v>
      </c>
      <c r="J43" s="1125"/>
      <c r="K43" s="1126"/>
      <c r="L43" s="1121"/>
      <c r="M43" s="1121"/>
      <c r="N43" s="1122"/>
    </row>
    <row r="44" spans="2:14" ht="14.25" customHeight="1" x14ac:dyDescent="0.15">
      <c r="B44" s="511"/>
      <c r="C44" s="1124" t="s">
        <v>483</v>
      </c>
      <c r="D44" s="1125"/>
      <c r="E44" s="1126"/>
      <c r="F44" s="1121"/>
      <c r="G44" s="1121"/>
      <c r="H44" s="1123"/>
      <c r="I44" s="1124" t="s">
        <v>483</v>
      </c>
      <c r="J44" s="1125"/>
      <c r="K44" s="1126"/>
      <c r="L44" s="1121"/>
      <c r="M44" s="1121"/>
      <c r="N44" s="1122"/>
    </row>
    <row r="45" spans="2:14" ht="15.4" customHeight="1" thickBot="1" x14ac:dyDescent="0.2">
      <c r="B45" s="510"/>
      <c r="C45" s="1128"/>
      <c r="D45" s="1128"/>
      <c r="E45" s="1128"/>
      <c r="F45" s="1128"/>
      <c r="G45" s="1128"/>
      <c r="H45" s="1129"/>
      <c r="I45" s="1130" t="s">
        <v>463</v>
      </c>
      <c r="J45" s="1131"/>
      <c r="K45" s="1132"/>
      <c r="L45" s="1133"/>
      <c r="M45" s="1096"/>
      <c r="N45" s="1134"/>
    </row>
    <row r="46" spans="2:14" ht="15.4" customHeight="1" thickTop="1" x14ac:dyDescent="0.15">
      <c r="B46" s="509"/>
      <c r="C46" s="509"/>
      <c r="D46" s="509"/>
      <c r="E46" s="509"/>
      <c r="F46" s="509"/>
      <c r="G46" s="509"/>
      <c r="H46" s="509"/>
      <c r="I46" s="1109" t="s">
        <v>464</v>
      </c>
      <c r="J46" s="1110"/>
      <c r="K46" s="1111"/>
      <c r="L46" s="1109"/>
      <c r="M46" s="1110"/>
      <c r="N46" s="1135"/>
    </row>
    <row r="47" spans="2:14" ht="15.4" customHeight="1" x14ac:dyDescent="0.15">
      <c r="B47" s="509"/>
      <c r="C47" s="509"/>
      <c r="D47" s="509"/>
      <c r="E47" s="509"/>
      <c r="F47" s="509"/>
      <c r="G47" s="509"/>
      <c r="H47" s="509"/>
      <c r="I47" s="1112"/>
      <c r="J47" s="1113"/>
      <c r="K47" s="1114"/>
      <c r="L47" s="1112"/>
      <c r="M47" s="1113"/>
      <c r="N47" s="1136"/>
    </row>
    <row r="48" spans="2:14" s="262" customFormat="1" ht="12" customHeight="1" x14ac:dyDescent="0.15">
      <c r="B48" s="499" t="s">
        <v>138</v>
      </c>
      <c r="C48" s="1108" t="s">
        <v>484</v>
      </c>
      <c r="D48" s="1108"/>
      <c r="E48" s="1108"/>
      <c r="F48" s="1108"/>
      <c r="G48" s="1108"/>
      <c r="H48" s="1108"/>
      <c r="I48" s="1108"/>
      <c r="J48" s="1108"/>
      <c r="K48" s="1108"/>
      <c r="L48" s="1108"/>
      <c r="M48" s="1108"/>
      <c r="N48" s="1108"/>
    </row>
    <row r="49" spans="2:14" s="496" customFormat="1" ht="12" customHeight="1" x14ac:dyDescent="0.15">
      <c r="B49" s="497" t="s">
        <v>138</v>
      </c>
      <c r="C49" s="1083" t="s">
        <v>466</v>
      </c>
      <c r="D49" s="1083"/>
      <c r="E49" s="1083"/>
      <c r="F49" s="1083"/>
      <c r="G49" s="1083"/>
      <c r="H49" s="1083"/>
      <c r="I49" s="1083"/>
      <c r="J49" s="1083"/>
      <c r="K49" s="1083"/>
      <c r="L49" s="1083"/>
      <c r="M49" s="1083"/>
      <c r="N49" s="1083"/>
    </row>
    <row r="50" spans="2:14" s="495" customFormat="1" ht="15.4" customHeight="1" x14ac:dyDescent="0.15"/>
    <row r="51" spans="2:14" ht="15.4" customHeight="1" thickBot="1" x14ac:dyDescent="0.2">
      <c r="B51" s="488" t="s">
        <v>485</v>
      </c>
    </row>
    <row r="52" spans="2:14" ht="15.4" customHeight="1" x14ac:dyDescent="0.15">
      <c r="B52" s="1084" t="s">
        <v>468</v>
      </c>
      <c r="C52" s="1085"/>
      <c r="D52" s="1085"/>
      <c r="E52" s="1086"/>
    </row>
    <row r="53" spans="2:14" ht="15.4" customHeight="1" thickBot="1" x14ac:dyDescent="0.2">
      <c r="B53" s="1087"/>
      <c r="C53" s="1088"/>
      <c r="D53" s="1088"/>
      <c r="E53" s="1089"/>
    </row>
    <row r="54" spans="2:14" ht="15.4" customHeight="1" x14ac:dyDescent="0.15">
      <c r="B54" s="1090"/>
      <c r="C54" s="1049"/>
      <c r="D54" s="1049"/>
      <c r="E54" s="1091" t="s">
        <v>469</v>
      </c>
      <c r="F54" s="1084" t="s">
        <v>470</v>
      </c>
      <c r="G54" s="1085"/>
      <c r="H54" s="1086"/>
      <c r="I54" s="1090" t="s">
        <v>471</v>
      </c>
      <c r="J54" s="1127" t="s">
        <v>486</v>
      </c>
      <c r="K54" s="1127"/>
      <c r="L54" s="1127"/>
      <c r="M54" s="1127"/>
    </row>
    <row r="55" spans="2:14" ht="15.4" customHeight="1" thickBot="1" x14ac:dyDescent="0.2">
      <c r="B55" s="1087"/>
      <c r="C55" s="1088"/>
      <c r="D55" s="1088"/>
      <c r="E55" s="1089"/>
      <c r="F55" s="1087"/>
      <c r="G55" s="1088"/>
      <c r="H55" s="1089"/>
      <c r="I55" s="1090"/>
      <c r="J55" s="1127"/>
      <c r="K55" s="1127"/>
      <c r="L55" s="1127"/>
      <c r="M55" s="1127"/>
    </row>
    <row r="56" spans="2:14" s="498" customFormat="1" ht="13.5" customHeight="1" x14ac:dyDescent="0.15"/>
    <row r="57" spans="2:14" s="496" customFormat="1" ht="12" customHeight="1" x14ac:dyDescent="0.15">
      <c r="B57" s="496" t="s">
        <v>473</v>
      </c>
    </row>
    <row r="58" spans="2:14" s="496" customFormat="1" ht="12" customHeight="1" x14ac:dyDescent="0.15">
      <c r="B58" s="497">
        <v>1</v>
      </c>
      <c r="C58" s="496" t="s">
        <v>474</v>
      </c>
    </row>
    <row r="59" spans="2:14" s="496" customFormat="1" ht="12" customHeight="1" x14ac:dyDescent="0.15">
      <c r="B59" s="497">
        <v>2</v>
      </c>
      <c r="C59" s="1082" t="s">
        <v>475</v>
      </c>
      <c r="D59" s="1082"/>
      <c r="E59" s="1082"/>
      <c r="F59" s="1082"/>
      <c r="G59" s="1082"/>
      <c r="H59" s="1082"/>
      <c r="I59" s="1082"/>
      <c r="J59" s="1082"/>
      <c r="K59" s="1082"/>
      <c r="L59" s="1082"/>
      <c r="M59" s="1082"/>
      <c r="N59" s="1082"/>
    </row>
    <row r="60" spans="2:14" s="496" customFormat="1" ht="12" customHeight="1" x14ac:dyDescent="0.15">
      <c r="C60" s="1082"/>
      <c r="D60" s="1082"/>
      <c r="E60" s="1082"/>
      <c r="F60" s="1082"/>
      <c r="G60" s="1082"/>
      <c r="H60" s="1082"/>
      <c r="I60" s="1082"/>
      <c r="J60" s="1082"/>
      <c r="K60" s="1082"/>
      <c r="L60" s="1082"/>
      <c r="M60" s="1082"/>
      <c r="N60" s="1082"/>
    </row>
    <row r="61" spans="2:14" s="495" customFormat="1" ht="15.4" customHeight="1" x14ac:dyDescent="0.15"/>
    <row r="62" spans="2:14" s="495" customFormat="1" ht="15.4" customHeight="1" x14ac:dyDescent="0.15"/>
    <row r="63" spans="2:14" s="495" customFormat="1" ht="15.4" customHeight="1" x14ac:dyDescent="0.15"/>
    <row r="64" spans="2:14" s="495" customFormat="1" ht="15.4" customHeight="1" x14ac:dyDescent="0.15"/>
    <row r="65" ht="15.4" customHeight="1" x14ac:dyDescent="0.15"/>
    <row r="66" ht="15.4" customHeight="1" x14ac:dyDescent="0.15"/>
    <row r="67" ht="15.4" customHeight="1" x14ac:dyDescent="0.15"/>
    <row r="68" ht="15.4" customHeight="1" x14ac:dyDescent="0.15"/>
    <row r="69" ht="15.4" customHeight="1" x14ac:dyDescent="0.15"/>
    <row r="70" ht="15.4" customHeight="1" x14ac:dyDescent="0.15"/>
    <row r="71" ht="15.4" customHeight="1" x14ac:dyDescent="0.15"/>
    <row r="72" ht="15.4" customHeight="1" x14ac:dyDescent="0.15"/>
    <row r="73" ht="15.4" customHeight="1" x14ac:dyDescent="0.15"/>
    <row r="74" ht="15.4" customHeight="1" x14ac:dyDescent="0.15"/>
    <row r="75" ht="15.4" customHeight="1" x14ac:dyDescent="0.15"/>
    <row r="76" ht="15.4" customHeight="1" x14ac:dyDescent="0.15"/>
    <row r="77" ht="15.4" customHeight="1" x14ac:dyDescent="0.15"/>
    <row r="78" ht="15.4" customHeight="1" x14ac:dyDescent="0.15"/>
    <row r="79" ht="15.4" customHeight="1" x14ac:dyDescent="0.15"/>
  </sheetData>
  <mergeCells count="160">
    <mergeCell ref="B39:B41"/>
    <mergeCell ref="D5:G5"/>
    <mergeCell ref="K8:N8"/>
    <mergeCell ref="E9:F9"/>
    <mergeCell ref="K9:N9"/>
    <mergeCell ref="I18:K18"/>
    <mergeCell ref="L18:N18"/>
    <mergeCell ref="L29:N29"/>
    <mergeCell ref="C35:E35"/>
    <mergeCell ref="L33:N33"/>
    <mergeCell ref="I36:K36"/>
    <mergeCell ref="I12:K12"/>
    <mergeCell ref="L12:N12"/>
    <mergeCell ref="L26:N26"/>
    <mergeCell ref="L28:N28"/>
    <mergeCell ref="I27:K27"/>
    <mergeCell ref="I28:K28"/>
    <mergeCell ref="I29:K29"/>
    <mergeCell ref="L27:N27"/>
    <mergeCell ref="L35:N35"/>
    <mergeCell ref="L31:N31"/>
    <mergeCell ref="I31:K31"/>
    <mergeCell ref="L32:N32"/>
    <mergeCell ref="L34:N34"/>
    <mergeCell ref="B3:N3"/>
    <mergeCell ref="B9:D9"/>
    <mergeCell ref="B7:N7"/>
    <mergeCell ref="B8:D8"/>
    <mergeCell ref="C20:E20"/>
    <mergeCell ref="C29:E29"/>
    <mergeCell ref="I23:K23"/>
    <mergeCell ref="L23:N23"/>
    <mergeCell ref="C25:E25"/>
    <mergeCell ref="B28:B30"/>
    <mergeCell ref="B5:C5"/>
    <mergeCell ref="F17:H17"/>
    <mergeCell ref="C16:E16"/>
    <mergeCell ref="F16:H16"/>
    <mergeCell ref="F20:H20"/>
    <mergeCell ref="F13:H13"/>
    <mergeCell ref="C15:E15"/>
    <mergeCell ref="F15:H15"/>
    <mergeCell ref="C18:E18"/>
    <mergeCell ref="C13:E13"/>
    <mergeCell ref="I5:J5"/>
    <mergeCell ref="K5:N5"/>
    <mergeCell ref="I17:K17"/>
    <mergeCell ref="L17:N17"/>
    <mergeCell ref="B11:N11"/>
    <mergeCell ref="I13:K13"/>
    <mergeCell ref="L13:N13"/>
    <mergeCell ref="C12:E12"/>
    <mergeCell ref="F12:H12"/>
    <mergeCell ref="L14:N14"/>
    <mergeCell ref="C14:E14"/>
    <mergeCell ref="F14:H14"/>
    <mergeCell ref="C17:E17"/>
    <mergeCell ref="I15:K15"/>
    <mergeCell ref="L15:N15"/>
    <mergeCell ref="B17:B19"/>
    <mergeCell ref="L19:N19"/>
    <mergeCell ref="L16:N16"/>
    <mergeCell ref="I16:K16"/>
    <mergeCell ref="I14:K14"/>
    <mergeCell ref="F18:H18"/>
    <mergeCell ref="C19:E19"/>
    <mergeCell ref="F19:H19"/>
    <mergeCell ref="I19:K19"/>
    <mergeCell ref="L22:N22"/>
    <mergeCell ref="F26:H26"/>
    <mergeCell ref="C27:E27"/>
    <mergeCell ref="F27:H27"/>
    <mergeCell ref="I26:K26"/>
    <mergeCell ref="C26:E26"/>
    <mergeCell ref="C28:E28"/>
    <mergeCell ref="C24:E24"/>
    <mergeCell ref="L24:N24"/>
    <mergeCell ref="L25:N25"/>
    <mergeCell ref="F35:H35"/>
    <mergeCell ref="C32:E32"/>
    <mergeCell ref="F32:H32"/>
    <mergeCell ref="C39:E39"/>
    <mergeCell ref="I39:K39"/>
    <mergeCell ref="F28:H28"/>
    <mergeCell ref="C23:H23"/>
    <mergeCell ref="C22:E22"/>
    <mergeCell ref="F22:H22"/>
    <mergeCell ref="I22:K22"/>
    <mergeCell ref="L20:N20"/>
    <mergeCell ref="L21:N21"/>
    <mergeCell ref="L30:N30"/>
    <mergeCell ref="I30:K30"/>
    <mergeCell ref="I32:K32"/>
    <mergeCell ref="I35:K35"/>
    <mergeCell ref="C33:E33"/>
    <mergeCell ref="F33:H33"/>
    <mergeCell ref="I33:K33"/>
    <mergeCell ref="I34:K34"/>
    <mergeCell ref="F30:H30"/>
    <mergeCell ref="F25:H25"/>
    <mergeCell ref="I25:K25"/>
    <mergeCell ref="F24:H24"/>
    <mergeCell ref="I24:K24"/>
    <mergeCell ref="F29:H29"/>
    <mergeCell ref="F31:H31"/>
    <mergeCell ref="C34:H34"/>
    <mergeCell ref="C30:E30"/>
    <mergeCell ref="C31:E31"/>
    <mergeCell ref="C21:E21"/>
    <mergeCell ref="F21:H21"/>
    <mergeCell ref="I21:K21"/>
    <mergeCell ref="I20:K20"/>
    <mergeCell ref="J54:M55"/>
    <mergeCell ref="B2:N2"/>
    <mergeCell ref="I44:K44"/>
    <mergeCell ref="I42:K42"/>
    <mergeCell ref="L42:N42"/>
    <mergeCell ref="C44:E44"/>
    <mergeCell ref="F44:H44"/>
    <mergeCell ref="L41:N41"/>
    <mergeCell ref="C59:N60"/>
    <mergeCell ref="C49:N49"/>
    <mergeCell ref="B52:E53"/>
    <mergeCell ref="B54:D55"/>
    <mergeCell ref="E54:E55"/>
    <mergeCell ref="F54:H55"/>
    <mergeCell ref="I54:I55"/>
    <mergeCell ref="C37:E37"/>
    <mergeCell ref="F37:H37"/>
    <mergeCell ref="C45:H45"/>
    <mergeCell ref="I45:K45"/>
    <mergeCell ref="L45:N45"/>
    <mergeCell ref="I46:K47"/>
    <mergeCell ref="L46:N47"/>
    <mergeCell ref="L43:N43"/>
    <mergeCell ref="C43:E43"/>
    <mergeCell ref="I43:K43"/>
    <mergeCell ref="I41:K41"/>
    <mergeCell ref="C42:E42"/>
    <mergeCell ref="F42:H42"/>
    <mergeCell ref="F39:H39"/>
    <mergeCell ref="C41:E41"/>
    <mergeCell ref="F41:H41"/>
    <mergeCell ref="C48:N48"/>
    <mergeCell ref="L44:N44"/>
    <mergeCell ref="F43:H43"/>
    <mergeCell ref="C40:E40"/>
    <mergeCell ref="L36:N36"/>
    <mergeCell ref="F40:H40"/>
    <mergeCell ref="C38:E38"/>
    <mergeCell ref="F38:H38"/>
    <mergeCell ref="L40:N40"/>
    <mergeCell ref="C36:E36"/>
    <mergeCell ref="I40:K40"/>
    <mergeCell ref="L39:N39"/>
    <mergeCell ref="L38:N38"/>
    <mergeCell ref="L37:N37"/>
    <mergeCell ref="F36:H36"/>
    <mergeCell ref="I37:K37"/>
    <mergeCell ref="I38:K38"/>
  </mergeCells>
  <phoneticPr fontId="2"/>
  <printOptions horizontalCentered="1" verticalCentered="1"/>
  <pageMargins left="0.39370078740157483" right="0.39370078740157483" top="0.59055118110236227" bottom="0.39370078740157483" header="0.27559055118110237" footer="0.43307086614173229"/>
  <pageSetup paperSize="9" scale="92" orientation="portrait" blackAndWhite="1" r:id="rId1"/>
  <headerFooter alignWithMargins="0">
    <oddHeader>&amp;R&amp;A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U66"/>
  <sheetViews>
    <sheetView view="pageBreakPreview" zoomScaleNormal="100" zoomScaleSheetLayoutView="100" workbookViewId="0">
      <selection activeCell="B1" sqref="B1"/>
    </sheetView>
  </sheetViews>
  <sheetFormatPr defaultColWidth="9.375" defaultRowHeight="13.5" x14ac:dyDescent="0.15"/>
  <cols>
    <col min="1" max="1" width="1.375" style="488" customWidth="1"/>
    <col min="2" max="2" width="7.875" style="488" customWidth="1"/>
    <col min="3" max="16" width="7.125" style="488" customWidth="1"/>
    <col min="17" max="17" width="1.625" style="488" customWidth="1"/>
    <col min="18" max="16384" width="9.375" style="488"/>
  </cols>
  <sheetData>
    <row r="1" spans="2:21" ht="15.4" customHeight="1" x14ac:dyDescent="0.15">
      <c r="Q1" s="490"/>
      <c r="R1" s="490"/>
      <c r="S1" s="490"/>
      <c r="T1" s="490"/>
      <c r="U1" s="490"/>
    </row>
    <row r="2" spans="2:21" ht="18" customHeight="1" x14ac:dyDescent="0.15">
      <c r="B2" s="1066" t="s">
        <v>487</v>
      </c>
      <c r="C2" s="1066"/>
      <c r="D2" s="1066"/>
      <c r="E2" s="1066"/>
      <c r="F2" s="1066"/>
      <c r="G2" s="1066"/>
      <c r="H2" s="1066"/>
      <c r="I2" s="1066"/>
      <c r="J2" s="1066"/>
      <c r="K2" s="1066"/>
      <c r="L2" s="1066"/>
      <c r="M2" s="1066"/>
      <c r="N2" s="1066"/>
      <c r="O2" s="1066"/>
      <c r="P2" s="1066"/>
      <c r="Q2" s="529"/>
    </row>
    <row r="3" spans="2:21" ht="18" customHeight="1" x14ac:dyDescent="0.15">
      <c r="B3" s="1049" t="s">
        <v>450</v>
      </c>
      <c r="C3" s="1049"/>
      <c r="D3" s="1049"/>
      <c r="E3" s="1049"/>
      <c r="F3" s="1049"/>
      <c r="G3" s="1049"/>
      <c r="H3" s="1049"/>
      <c r="I3" s="1049"/>
      <c r="J3" s="1049"/>
      <c r="K3" s="1049"/>
      <c r="L3" s="1049"/>
      <c r="M3" s="1049"/>
      <c r="N3" s="1049"/>
      <c r="O3" s="1049"/>
      <c r="P3" s="1049"/>
      <c r="Q3" s="529"/>
    </row>
    <row r="4" spans="2:21" x14ac:dyDescent="0.15">
      <c r="Q4" s="491"/>
    </row>
    <row r="5" spans="2:21" ht="19.5" customHeight="1" x14ac:dyDescent="0.15">
      <c r="B5" s="1067" t="s">
        <v>166</v>
      </c>
      <c r="C5" s="1067"/>
      <c r="D5" s="1045"/>
      <c r="E5" s="1045"/>
      <c r="F5" s="1045"/>
      <c r="G5" s="1045"/>
      <c r="H5" s="1045"/>
      <c r="I5" s="491"/>
      <c r="J5" s="1077" t="s">
        <v>451</v>
      </c>
      <c r="K5" s="1078"/>
      <c r="L5" s="1079"/>
      <c r="M5" s="1046"/>
      <c r="N5" s="1047"/>
      <c r="O5" s="1047"/>
      <c r="P5" s="1048"/>
      <c r="Q5" s="491"/>
    </row>
    <row r="6" spans="2:21" x14ac:dyDescent="0.15">
      <c r="B6" s="491"/>
      <c r="C6" s="491"/>
      <c r="D6" s="491"/>
      <c r="E6" s="491"/>
      <c r="F6" s="491"/>
      <c r="G6" s="491"/>
      <c r="H6" s="491"/>
      <c r="I6" s="491"/>
      <c r="J6" s="491"/>
      <c r="K6" s="491"/>
      <c r="L6" s="491"/>
      <c r="M6" s="491"/>
      <c r="N6" s="491"/>
      <c r="O6" s="491"/>
      <c r="P6" s="491"/>
      <c r="Q6" s="491"/>
    </row>
    <row r="7" spans="2:21" ht="15.4" customHeight="1" thickBot="1" x14ac:dyDescent="0.2">
      <c r="B7" s="1070" t="s">
        <v>479</v>
      </c>
      <c r="C7" s="1070"/>
      <c r="D7" s="1070"/>
      <c r="E7" s="1070"/>
      <c r="F7" s="1070"/>
      <c r="G7" s="1070"/>
      <c r="H7" s="1070"/>
      <c r="I7" s="1070"/>
      <c r="J7" s="1070"/>
      <c r="K7" s="1070"/>
      <c r="L7" s="1070"/>
      <c r="M7" s="1070"/>
      <c r="N7" s="1070"/>
      <c r="O7" s="1070"/>
      <c r="P7" s="1070"/>
    </row>
    <row r="8" spans="2:21" s="509" customFormat="1" ht="21.4" customHeight="1" thickBot="1" x14ac:dyDescent="0.2">
      <c r="B8" s="1149" t="s">
        <v>453</v>
      </c>
      <c r="C8" s="1150"/>
      <c r="D8" s="1151"/>
      <c r="E8" s="1167"/>
      <c r="F8" s="1166"/>
      <c r="G8" s="528" t="s">
        <v>454</v>
      </c>
      <c r="H8" s="1165"/>
      <c r="I8" s="1166"/>
      <c r="J8" s="528" t="s">
        <v>454</v>
      </c>
      <c r="K8" s="1165"/>
      <c r="L8" s="1166"/>
      <c r="M8" s="527" t="s">
        <v>454</v>
      </c>
      <c r="N8" s="1168" t="s">
        <v>455</v>
      </c>
      <c r="O8" s="1158"/>
      <c r="P8" s="1159"/>
    </row>
    <row r="9" spans="2:21" s="509" customFormat="1" ht="21.4" customHeight="1" thickTop="1" thickBot="1" x14ac:dyDescent="0.2">
      <c r="B9" s="1146" t="s">
        <v>456</v>
      </c>
      <c r="C9" s="1147"/>
      <c r="D9" s="1148"/>
      <c r="E9" s="1146"/>
      <c r="F9" s="1147"/>
      <c r="G9" s="1147"/>
      <c r="H9" s="1147"/>
      <c r="I9" s="1147"/>
      <c r="J9" s="1147"/>
      <c r="K9" s="1147"/>
      <c r="L9" s="1147"/>
      <c r="M9" s="1148"/>
      <c r="N9" s="1172"/>
      <c r="O9" s="1173"/>
      <c r="P9" s="1174"/>
    </row>
    <row r="11" spans="2:21" ht="15.4" customHeight="1" x14ac:dyDescent="0.15">
      <c r="B11" s="1070" t="s">
        <v>488</v>
      </c>
      <c r="C11" s="1070"/>
      <c r="D11" s="1070"/>
      <c r="E11" s="1070"/>
      <c r="F11" s="1070"/>
      <c r="G11" s="1070"/>
      <c r="H11" s="1070"/>
      <c r="I11" s="1070"/>
      <c r="J11" s="1070"/>
      <c r="K11" s="1070"/>
      <c r="L11" s="1070"/>
      <c r="M11" s="1070"/>
      <c r="N11" s="1070"/>
      <c r="O11" s="1070"/>
      <c r="P11" s="1070"/>
    </row>
    <row r="12" spans="2:21" ht="15.4" customHeight="1" thickBot="1" x14ac:dyDescent="0.2">
      <c r="B12" s="514" t="s">
        <v>453</v>
      </c>
      <c r="C12" s="1143" t="s">
        <v>482</v>
      </c>
      <c r="D12" s="1143"/>
      <c r="E12" s="1143"/>
      <c r="F12" s="1143" t="s">
        <v>459</v>
      </c>
      <c r="G12" s="1143"/>
      <c r="H12" s="1143"/>
      <c r="I12" s="1143"/>
      <c r="J12" s="1144" t="s">
        <v>489</v>
      </c>
      <c r="K12" s="1175"/>
      <c r="L12" s="1175"/>
      <c r="M12" s="1175"/>
      <c r="N12" s="1175"/>
      <c r="O12" s="1143" t="s">
        <v>490</v>
      </c>
      <c r="P12" s="1164"/>
    </row>
    <row r="13" spans="2:21" ht="14.25" customHeight="1" thickTop="1" x14ac:dyDescent="0.15">
      <c r="B13" s="513"/>
      <c r="C13" s="1140"/>
      <c r="D13" s="1140"/>
      <c r="E13" s="1140"/>
      <c r="F13" s="1140"/>
      <c r="G13" s="1140"/>
      <c r="H13" s="1140"/>
      <c r="I13" s="1140"/>
      <c r="J13" s="1109"/>
      <c r="K13" s="1110"/>
      <c r="L13" s="500" t="s">
        <v>388</v>
      </c>
      <c r="M13" s="1110"/>
      <c r="N13" s="1110"/>
      <c r="O13" s="1140"/>
      <c r="P13" s="1142"/>
    </row>
    <row r="14" spans="2:21" ht="14.25" customHeight="1" x14ac:dyDescent="0.15">
      <c r="B14" s="511"/>
      <c r="C14" s="1121"/>
      <c r="D14" s="1121"/>
      <c r="E14" s="1121"/>
      <c r="F14" s="1121"/>
      <c r="G14" s="1121"/>
      <c r="H14" s="1121"/>
      <c r="I14" s="1121"/>
      <c r="J14" s="1123"/>
      <c r="K14" s="1171"/>
      <c r="L14" s="526" t="s">
        <v>388</v>
      </c>
      <c r="M14" s="1171"/>
      <c r="N14" s="1171"/>
      <c r="O14" s="1121"/>
      <c r="P14" s="1122"/>
    </row>
    <row r="15" spans="2:21" ht="14.25" customHeight="1" x14ac:dyDescent="0.15">
      <c r="B15" s="511"/>
      <c r="C15" s="1121"/>
      <c r="D15" s="1121"/>
      <c r="E15" s="1121"/>
      <c r="F15" s="1121"/>
      <c r="G15" s="1121"/>
      <c r="H15" s="1121"/>
      <c r="I15" s="1121"/>
      <c r="J15" s="1123"/>
      <c r="K15" s="1171"/>
      <c r="L15" s="526" t="s">
        <v>388</v>
      </c>
      <c r="M15" s="1171"/>
      <c r="N15" s="1171"/>
      <c r="O15" s="1121"/>
      <c r="P15" s="1122"/>
    </row>
    <row r="16" spans="2:21" ht="14.25" customHeight="1" x14ac:dyDescent="0.15">
      <c r="B16" s="1145"/>
      <c r="C16" s="1121"/>
      <c r="D16" s="1121"/>
      <c r="E16" s="1121"/>
      <c r="F16" s="1121"/>
      <c r="G16" s="1121"/>
      <c r="H16" s="1121"/>
      <c r="I16" s="1121"/>
      <c r="J16" s="1123"/>
      <c r="K16" s="1171"/>
      <c r="L16" s="526" t="s">
        <v>388</v>
      </c>
      <c r="M16" s="1171"/>
      <c r="N16" s="1171"/>
      <c r="O16" s="1121"/>
      <c r="P16" s="1122"/>
    </row>
    <row r="17" spans="2:16" ht="14.25" customHeight="1" x14ac:dyDescent="0.15">
      <c r="B17" s="1145"/>
      <c r="C17" s="1121"/>
      <c r="D17" s="1121"/>
      <c r="E17" s="1121"/>
      <c r="F17" s="1121"/>
      <c r="G17" s="1121"/>
      <c r="H17" s="1121"/>
      <c r="I17" s="1121"/>
      <c r="J17" s="1123"/>
      <c r="K17" s="1171"/>
      <c r="L17" s="526" t="s">
        <v>388</v>
      </c>
      <c r="M17" s="1171"/>
      <c r="N17" s="1171"/>
      <c r="O17" s="1121"/>
      <c r="P17" s="1122"/>
    </row>
    <row r="18" spans="2:16" ht="14.25" customHeight="1" x14ac:dyDescent="0.15">
      <c r="B18" s="1145"/>
      <c r="C18" s="1121"/>
      <c r="D18" s="1121"/>
      <c r="E18" s="1121"/>
      <c r="F18" s="1121"/>
      <c r="G18" s="1121"/>
      <c r="H18" s="1121"/>
      <c r="I18" s="1121"/>
      <c r="J18" s="1123"/>
      <c r="K18" s="1171"/>
      <c r="L18" s="526" t="s">
        <v>388</v>
      </c>
      <c r="M18" s="1171"/>
      <c r="N18" s="1171"/>
      <c r="O18" s="1121"/>
      <c r="P18" s="1122"/>
    </row>
    <row r="19" spans="2:16" ht="14.25" customHeight="1" x14ac:dyDescent="0.15">
      <c r="B19" s="512" t="s">
        <v>454</v>
      </c>
      <c r="C19" s="1121"/>
      <c r="D19" s="1121"/>
      <c r="E19" s="1121"/>
      <c r="F19" s="1121"/>
      <c r="G19" s="1121"/>
      <c r="H19" s="1121"/>
      <c r="I19" s="1121"/>
      <c r="J19" s="1123"/>
      <c r="K19" s="1171"/>
      <c r="L19" s="526" t="s">
        <v>388</v>
      </c>
      <c r="M19" s="1171"/>
      <c r="N19" s="1171"/>
      <c r="O19" s="1121"/>
      <c r="P19" s="1122"/>
    </row>
    <row r="20" spans="2:16" ht="14.25" customHeight="1" x14ac:dyDescent="0.15">
      <c r="B20" s="511"/>
      <c r="C20" s="1143"/>
      <c r="D20" s="1143"/>
      <c r="E20" s="1143"/>
      <c r="F20" s="1143"/>
      <c r="G20" s="1143"/>
      <c r="H20" s="1143"/>
      <c r="I20" s="1143"/>
      <c r="J20" s="1123"/>
      <c r="K20" s="1171"/>
      <c r="L20" s="526" t="s">
        <v>388</v>
      </c>
      <c r="M20" s="1171"/>
      <c r="N20" s="1171"/>
      <c r="O20" s="1121"/>
      <c r="P20" s="1122"/>
    </row>
    <row r="21" spans="2:16" ht="15.4" customHeight="1" thickBot="1" x14ac:dyDescent="0.2">
      <c r="B21" s="510"/>
      <c r="C21" s="1129"/>
      <c r="D21" s="1169"/>
      <c r="E21" s="1169"/>
      <c r="F21" s="1169"/>
      <c r="G21" s="1169"/>
      <c r="H21" s="1169"/>
      <c r="I21" s="1170"/>
      <c r="J21" s="1133" t="s">
        <v>491</v>
      </c>
      <c r="K21" s="1096"/>
      <c r="L21" s="1096"/>
      <c r="M21" s="1096"/>
      <c r="N21" s="1097"/>
      <c r="O21" s="1133"/>
      <c r="P21" s="1134"/>
    </row>
    <row r="22" spans="2:16" ht="14.25" customHeight="1" thickTop="1" x14ac:dyDescent="0.15">
      <c r="B22" s="513"/>
      <c r="C22" s="1140"/>
      <c r="D22" s="1140"/>
      <c r="E22" s="1140"/>
      <c r="F22" s="1140"/>
      <c r="G22" s="1140"/>
      <c r="H22" s="1140"/>
      <c r="I22" s="1140"/>
      <c r="J22" s="1109"/>
      <c r="K22" s="1110"/>
      <c r="L22" s="500" t="s">
        <v>388</v>
      </c>
      <c r="M22" s="1110"/>
      <c r="N22" s="1110"/>
      <c r="O22" s="1140"/>
      <c r="P22" s="1142"/>
    </row>
    <row r="23" spans="2:16" ht="14.25" customHeight="1" x14ac:dyDescent="0.15">
      <c r="B23" s="511"/>
      <c r="C23" s="1121"/>
      <c r="D23" s="1121"/>
      <c r="E23" s="1121"/>
      <c r="F23" s="1121"/>
      <c r="G23" s="1121"/>
      <c r="H23" s="1121"/>
      <c r="I23" s="1121"/>
      <c r="J23" s="1123"/>
      <c r="K23" s="1171"/>
      <c r="L23" s="526" t="s">
        <v>388</v>
      </c>
      <c r="M23" s="1171"/>
      <c r="N23" s="1171"/>
      <c r="O23" s="1121"/>
      <c r="P23" s="1122"/>
    </row>
    <row r="24" spans="2:16" ht="14.25" customHeight="1" x14ac:dyDescent="0.15">
      <c r="B24" s="511"/>
      <c r="C24" s="1121"/>
      <c r="D24" s="1121"/>
      <c r="E24" s="1121"/>
      <c r="F24" s="1121"/>
      <c r="G24" s="1121"/>
      <c r="H24" s="1121"/>
      <c r="I24" s="1121"/>
      <c r="J24" s="1123"/>
      <c r="K24" s="1171"/>
      <c r="L24" s="526" t="s">
        <v>388</v>
      </c>
      <c r="M24" s="1171"/>
      <c r="N24" s="1171"/>
      <c r="O24" s="1121"/>
      <c r="P24" s="1122"/>
    </row>
    <row r="25" spans="2:16" ht="14.25" customHeight="1" x14ac:dyDescent="0.15">
      <c r="B25" s="1145"/>
      <c r="C25" s="1121"/>
      <c r="D25" s="1121"/>
      <c r="E25" s="1121"/>
      <c r="F25" s="1121"/>
      <c r="G25" s="1121"/>
      <c r="H25" s="1121"/>
      <c r="I25" s="1121"/>
      <c r="J25" s="1123"/>
      <c r="K25" s="1171"/>
      <c r="L25" s="526" t="s">
        <v>388</v>
      </c>
      <c r="M25" s="1171"/>
      <c r="N25" s="1171"/>
      <c r="O25" s="1121"/>
      <c r="P25" s="1122"/>
    </row>
    <row r="26" spans="2:16" ht="14.25" customHeight="1" x14ac:dyDescent="0.15">
      <c r="B26" s="1145"/>
      <c r="C26" s="1121"/>
      <c r="D26" s="1121"/>
      <c r="E26" s="1121"/>
      <c r="F26" s="1121"/>
      <c r="G26" s="1121"/>
      <c r="H26" s="1121"/>
      <c r="I26" s="1121"/>
      <c r="J26" s="1123"/>
      <c r="K26" s="1171"/>
      <c r="L26" s="526" t="s">
        <v>388</v>
      </c>
      <c r="M26" s="1171"/>
      <c r="N26" s="1171"/>
      <c r="O26" s="1121"/>
      <c r="P26" s="1122"/>
    </row>
    <row r="27" spans="2:16" ht="14.25" customHeight="1" x14ac:dyDescent="0.15">
      <c r="B27" s="1145"/>
      <c r="C27" s="1121"/>
      <c r="D27" s="1121"/>
      <c r="E27" s="1121"/>
      <c r="F27" s="1121"/>
      <c r="G27" s="1121"/>
      <c r="H27" s="1121"/>
      <c r="I27" s="1121"/>
      <c r="J27" s="1123"/>
      <c r="K27" s="1171"/>
      <c r="L27" s="526" t="s">
        <v>388</v>
      </c>
      <c r="M27" s="1171"/>
      <c r="N27" s="1171"/>
      <c r="O27" s="1121"/>
      <c r="P27" s="1122"/>
    </row>
    <row r="28" spans="2:16" ht="14.25" customHeight="1" x14ac:dyDescent="0.15">
      <c r="B28" s="512" t="s">
        <v>454</v>
      </c>
      <c r="C28" s="1121"/>
      <c r="D28" s="1121"/>
      <c r="E28" s="1121"/>
      <c r="F28" s="1121"/>
      <c r="G28" s="1121"/>
      <c r="H28" s="1121"/>
      <c r="I28" s="1121"/>
      <c r="J28" s="1123"/>
      <c r="K28" s="1171"/>
      <c r="L28" s="526" t="s">
        <v>388</v>
      </c>
      <c r="M28" s="1171"/>
      <c r="N28" s="1171"/>
      <c r="O28" s="1121"/>
      <c r="P28" s="1122"/>
    </row>
    <row r="29" spans="2:16" ht="14.25" customHeight="1" x14ac:dyDescent="0.15">
      <c r="B29" s="511"/>
      <c r="C29" s="1143"/>
      <c r="D29" s="1143"/>
      <c r="E29" s="1143"/>
      <c r="F29" s="1143"/>
      <c r="G29" s="1143"/>
      <c r="H29" s="1143"/>
      <c r="I29" s="1143"/>
      <c r="J29" s="1123"/>
      <c r="K29" s="1171"/>
      <c r="L29" s="526" t="s">
        <v>388</v>
      </c>
      <c r="M29" s="1171"/>
      <c r="N29" s="1171"/>
      <c r="O29" s="1121"/>
      <c r="P29" s="1122"/>
    </row>
    <row r="30" spans="2:16" ht="15.4" customHeight="1" thickBot="1" x14ac:dyDescent="0.2">
      <c r="B30" s="510"/>
      <c r="C30" s="1129"/>
      <c r="D30" s="1169"/>
      <c r="E30" s="1169"/>
      <c r="F30" s="1169"/>
      <c r="G30" s="1169"/>
      <c r="H30" s="1169"/>
      <c r="I30" s="1170"/>
      <c r="J30" s="1133" t="s">
        <v>491</v>
      </c>
      <c r="K30" s="1096"/>
      <c r="L30" s="1096"/>
      <c r="M30" s="1096"/>
      <c r="N30" s="1097"/>
      <c r="O30" s="1133"/>
      <c r="P30" s="1134"/>
    </row>
    <row r="31" spans="2:16" ht="14.25" customHeight="1" thickTop="1" x14ac:dyDescent="0.15">
      <c r="B31" s="513"/>
      <c r="C31" s="1140"/>
      <c r="D31" s="1140"/>
      <c r="E31" s="1140"/>
      <c r="F31" s="1140"/>
      <c r="G31" s="1140"/>
      <c r="H31" s="1140"/>
      <c r="I31" s="1140"/>
      <c r="J31" s="1109"/>
      <c r="K31" s="1110"/>
      <c r="L31" s="500" t="s">
        <v>388</v>
      </c>
      <c r="M31" s="1110"/>
      <c r="N31" s="1110"/>
      <c r="O31" s="1140"/>
      <c r="P31" s="1142"/>
    </row>
    <row r="32" spans="2:16" ht="14.25" customHeight="1" x14ac:dyDescent="0.15">
      <c r="B32" s="511"/>
      <c r="C32" s="1121"/>
      <c r="D32" s="1121"/>
      <c r="E32" s="1121"/>
      <c r="F32" s="1121"/>
      <c r="G32" s="1121"/>
      <c r="H32" s="1121"/>
      <c r="I32" s="1121"/>
      <c r="J32" s="1123"/>
      <c r="K32" s="1171"/>
      <c r="L32" s="526" t="s">
        <v>388</v>
      </c>
      <c r="M32" s="1171"/>
      <c r="N32" s="1171"/>
      <c r="O32" s="1121"/>
      <c r="P32" s="1122"/>
    </row>
    <row r="33" spans="2:16" ht="14.25" customHeight="1" x14ac:dyDescent="0.15">
      <c r="B33" s="511"/>
      <c r="C33" s="1121"/>
      <c r="D33" s="1121"/>
      <c r="E33" s="1121"/>
      <c r="F33" s="1121"/>
      <c r="G33" s="1121"/>
      <c r="H33" s="1121"/>
      <c r="I33" s="1121"/>
      <c r="J33" s="1123"/>
      <c r="K33" s="1171"/>
      <c r="L33" s="526" t="s">
        <v>388</v>
      </c>
      <c r="M33" s="1171"/>
      <c r="N33" s="1171"/>
      <c r="O33" s="1121"/>
      <c r="P33" s="1122"/>
    </row>
    <row r="34" spans="2:16" ht="14.25" customHeight="1" x14ac:dyDescent="0.15">
      <c r="B34" s="1145"/>
      <c r="C34" s="1121"/>
      <c r="D34" s="1121"/>
      <c r="E34" s="1121"/>
      <c r="F34" s="1121"/>
      <c r="G34" s="1121"/>
      <c r="H34" s="1121"/>
      <c r="I34" s="1121"/>
      <c r="J34" s="1123"/>
      <c r="K34" s="1171"/>
      <c r="L34" s="526" t="s">
        <v>388</v>
      </c>
      <c r="M34" s="1171"/>
      <c r="N34" s="1171"/>
      <c r="O34" s="1121"/>
      <c r="P34" s="1122"/>
    </row>
    <row r="35" spans="2:16" ht="14.25" customHeight="1" x14ac:dyDescent="0.15">
      <c r="B35" s="1145"/>
      <c r="C35" s="1121"/>
      <c r="D35" s="1121"/>
      <c r="E35" s="1121"/>
      <c r="F35" s="1121"/>
      <c r="G35" s="1121"/>
      <c r="H35" s="1121"/>
      <c r="I35" s="1121"/>
      <c r="J35" s="1123"/>
      <c r="K35" s="1171"/>
      <c r="L35" s="526" t="s">
        <v>388</v>
      </c>
      <c r="M35" s="1171"/>
      <c r="N35" s="1171"/>
      <c r="O35" s="1121"/>
      <c r="P35" s="1122"/>
    </row>
    <row r="36" spans="2:16" ht="14.25" customHeight="1" x14ac:dyDescent="0.15">
      <c r="B36" s="1145"/>
      <c r="C36" s="1121"/>
      <c r="D36" s="1121"/>
      <c r="E36" s="1121"/>
      <c r="F36" s="1121"/>
      <c r="G36" s="1121"/>
      <c r="H36" s="1121"/>
      <c r="I36" s="1121"/>
      <c r="J36" s="1123"/>
      <c r="K36" s="1171"/>
      <c r="L36" s="526" t="s">
        <v>388</v>
      </c>
      <c r="M36" s="1171"/>
      <c r="N36" s="1171"/>
      <c r="O36" s="1121"/>
      <c r="P36" s="1122"/>
    </row>
    <row r="37" spans="2:16" ht="14.25" customHeight="1" x14ac:dyDescent="0.15">
      <c r="B37" s="512" t="s">
        <v>454</v>
      </c>
      <c r="C37" s="1121"/>
      <c r="D37" s="1121"/>
      <c r="E37" s="1121"/>
      <c r="F37" s="1121"/>
      <c r="G37" s="1121"/>
      <c r="H37" s="1121"/>
      <c r="I37" s="1121"/>
      <c r="J37" s="1123"/>
      <c r="K37" s="1171"/>
      <c r="L37" s="526" t="s">
        <v>388</v>
      </c>
      <c r="M37" s="1171"/>
      <c r="N37" s="1171"/>
      <c r="O37" s="1121"/>
      <c r="P37" s="1122"/>
    </row>
    <row r="38" spans="2:16" ht="14.25" customHeight="1" x14ac:dyDescent="0.15">
      <c r="B38" s="511"/>
      <c r="C38" s="1143"/>
      <c r="D38" s="1143"/>
      <c r="E38" s="1143"/>
      <c r="F38" s="1143"/>
      <c r="G38" s="1143"/>
      <c r="H38" s="1143"/>
      <c r="I38" s="1143"/>
      <c r="J38" s="1123"/>
      <c r="K38" s="1171"/>
      <c r="L38" s="526" t="s">
        <v>388</v>
      </c>
      <c r="M38" s="1171"/>
      <c r="N38" s="1171"/>
      <c r="O38" s="1121"/>
      <c r="P38" s="1122"/>
    </row>
    <row r="39" spans="2:16" ht="15.4" customHeight="1" thickBot="1" x14ac:dyDescent="0.2">
      <c r="B39" s="510"/>
      <c r="C39" s="1129"/>
      <c r="D39" s="1169"/>
      <c r="E39" s="1169"/>
      <c r="F39" s="1169"/>
      <c r="G39" s="1169"/>
      <c r="H39" s="1169"/>
      <c r="I39" s="1170"/>
      <c r="J39" s="1133" t="s">
        <v>491</v>
      </c>
      <c r="K39" s="1096"/>
      <c r="L39" s="1096"/>
      <c r="M39" s="1096"/>
      <c r="N39" s="1097"/>
      <c r="O39" s="1133"/>
      <c r="P39" s="1134"/>
    </row>
    <row r="40" spans="2:16" ht="11.25" customHeight="1" thickTop="1" x14ac:dyDescent="0.15">
      <c r="B40" s="509"/>
      <c r="C40" s="509"/>
      <c r="D40" s="509"/>
      <c r="E40" s="509"/>
      <c r="F40" s="509"/>
      <c r="G40" s="509"/>
      <c r="H40" s="509"/>
      <c r="I40" s="509"/>
      <c r="J40" s="1109" t="s">
        <v>464</v>
      </c>
      <c r="K40" s="1110"/>
      <c r="L40" s="1110"/>
      <c r="M40" s="1110"/>
      <c r="N40" s="1111"/>
      <c r="O40" s="1109"/>
      <c r="P40" s="1135"/>
    </row>
    <row r="41" spans="2:16" ht="11.25" customHeight="1" x14ac:dyDescent="0.15">
      <c r="B41" s="509"/>
      <c r="C41" s="509"/>
      <c r="D41" s="509"/>
      <c r="E41" s="509"/>
      <c r="F41" s="509"/>
      <c r="G41" s="509"/>
      <c r="H41" s="509"/>
      <c r="I41" s="509"/>
      <c r="J41" s="1112"/>
      <c r="K41" s="1113"/>
      <c r="L41" s="1113"/>
      <c r="M41" s="1113"/>
      <c r="N41" s="1114"/>
      <c r="O41" s="1112"/>
      <c r="P41" s="1136"/>
    </row>
    <row r="42" spans="2:16" s="262" customFormat="1" ht="12" customHeight="1" x14ac:dyDescent="0.15">
      <c r="B42" s="499" t="s">
        <v>138</v>
      </c>
      <c r="C42" s="1108" t="s">
        <v>484</v>
      </c>
      <c r="D42" s="1108"/>
      <c r="E42" s="1108"/>
      <c r="F42" s="1108"/>
      <c r="G42" s="1108"/>
      <c r="H42" s="1108"/>
      <c r="I42" s="1108"/>
      <c r="J42" s="1108"/>
      <c r="K42" s="1108"/>
      <c r="L42" s="1108"/>
      <c r="M42" s="1108"/>
      <c r="N42" s="1108"/>
      <c r="O42" s="1108"/>
      <c r="P42" s="1108"/>
    </row>
    <row r="43" spans="2:16" s="496" customFormat="1" ht="12" customHeight="1" x14ac:dyDescent="0.15">
      <c r="B43" s="497" t="s">
        <v>138</v>
      </c>
      <c r="C43" s="1083" t="s">
        <v>466</v>
      </c>
      <c r="D43" s="1083"/>
      <c r="E43" s="1083"/>
      <c r="F43" s="1083"/>
      <c r="G43" s="1083"/>
      <c r="H43" s="1083"/>
      <c r="I43" s="1083"/>
      <c r="J43" s="1083"/>
      <c r="K43" s="1083"/>
      <c r="L43" s="1083"/>
      <c r="M43" s="1083"/>
      <c r="N43" s="1083"/>
      <c r="O43" s="1083"/>
      <c r="P43" s="1083"/>
    </row>
    <row r="44" spans="2:16" s="495" customFormat="1" ht="7.5" customHeight="1" x14ac:dyDescent="0.15"/>
    <row r="45" spans="2:16" ht="15.4" customHeight="1" thickBot="1" x14ac:dyDescent="0.2">
      <c r="B45" s="488" t="s">
        <v>492</v>
      </c>
    </row>
    <row r="46" spans="2:16" ht="11.25" customHeight="1" x14ac:dyDescent="0.15">
      <c r="B46" s="1084" t="s">
        <v>468</v>
      </c>
      <c r="C46" s="1085"/>
      <c r="D46" s="1085"/>
      <c r="E46" s="1086"/>
    </row>
    <row r="47" spans="2:16" ht="11.25" customHeight="1" thickBot="1" x14ac:dyDescent="0.2">
      <c r="B47" s="1087"/>
      <c r="C47" s="1088"/>
      <c r="D47" s="1088"/>
      <c r="E47" s="1089"/>
    </row>
    <row r="48" spans="2:16" ht="11.25" customHeight="1" x14ac:dyDescent="0.15">
      <c r="B48" s="1090"/>
      <c r="C48" s="1049"/>
      <c r="D48" s="1049"/>
      <c r="E48" s="1091" t="s">
        <v>469</v>
      </c>
      <c r="F48" s="1084" t="s">
        <v>470</v>
      </c>
      <c r="G48" s="1085"/>
      <c r="H48" s="1086"/>
      <c r="I48" s="1090" t="s">
        <v>471</v>
      </c>
      <c r="J48" s="1176" t="s">
        <v>493</v>
      </c>
      <c r="K48" s="1176"/>
      <c r="L48" s="1176"/>
      <c r="M48" s="1176"/>
      <c r="N48" s="1176"/>
      <c r="O48" s="1176"/>
    </row>
    <row r="49" spans="2:16" ht="11.25" customHeight="1" thickBot="1" x14ac:dyDescent="0.2">
      <c r="B49" s="1087"/>
      <c r="C49" s="1088"/>
      <c r="D49" s="1088"/>
      <c r="E49" s="1089"/>
      <c r="F49" s="1087"/>
      <c r="G49" s="1088"/>
      <c r="H49" s="1089"/>
      <c r="I49" s="1090"/>
      <c r="J49" s="1176"/>
      <c r="K49" s="1176"/>
      <c r="L49" s="1176"/>
      <c r="M49" s="1176"/>
      <c r="N49" s="1176"/>
      <c r="O49" s="1176"/>
    </row>
    <row r="50" spans="2:16" s="498" customFormat="1" ht="7.5" customHeight="1" x14ac:dyDescent="0.15"/>
    <row r="51" spans="2:16" s="496" customFormat="1" ht="12" customHeight="1" x14ac:dyDescent="0.15">
      <c r="B51" s="496" t="s">
        <v>473</v>
      </c>
    </row>
    <row r="52" spans="2:16" s="496" customFormat="1" ht="12" customHeight="1" x14ac:dyDescent="0.15">
      <c r="B52" s="497">
        <v>1</v>
      </c>
      <c r="C52" s="496" t="s">
        <v>474</v>
      </c>
    </row>
    <row r="53" spans="2:16" s="496" customFormat="1" ht="12" customHeight="1" x14ac:dyDescent="0.15">
      <c r="B53" s="497">
        <v>2</v>
      </c>
      <c r="C53" s="1082" t="s">
        <v>475</v>
      </c>
      <c r="D53" s="1082"/>
      <c r="E53" s="1082"/>
      <c r="F53" s="1082"/>
      <c r="G53" s="1082"/>
      <c r="H53" s="1082"/>
      <c r="I53" s="1082"/>
      <c r="J53" s="1082"/>
      <c r="K53" s="1082"/>
      <c r="L53" s="1082"/>
      <c r="M53" s="1082"/>
      <c r="N53" s="1082"/>
      <c r="O53" s="1082"/>
      <c r="P53" s="1082"/>
    </row>
    <row r="54" spans="2:16" s="496" customFormat="1" ht="12" customHeight="1" x14ac:dyDescent="0.15">
      <c r="C54" s="1082"/>
      <c r="D54" s="1082"/>
      <c r="E54" s="1082"/>
      <c r="F54" s="1082"/>
      <c r="G54" s="1082"/>
      <c r="H54" s="1082"/>
      <c r="I54" s="1082"/>
      <c r="J54" s="1082"/>
      <c r="K54" s="1082"/>
      <c r="L54" s="1082"/>
      <c r="M54" s="1082"/>
      <c r="N54" s="1082"/>
      <c r="O54" s="1082"/>
      <c r="P54" s="1082"/>
    </row>
    <row r="55" spans="2:16" s="496" customFormat="1" ht="12" customHeight="1" x14ac:dyDescent="0.15">
      <c r="B55" s="497">
        <v>3</v>
      </c>
      <c r="C55" s="496" t="s">
        <v>494</v>
      </c>
    </row>
    <row r="56" spans="2:16" s="496" customFormat="1" ht="12" customHeight="1" x14ac:dyDescent="0.15">
      <c r="C56" s="525" t="s">
        <v>495</v>
      </c>
    </row>
    <row r="57" spans="2:16" s="496" customFormat="1" ht="12" customHeight="1" x14ac:dyDescent="0.15">
      <c r="B57" s="497">
        <v>4</v>
      </c>
      <c r="C57" s="1082" t="s">
        <v>496</v>
      </c>
      <c r="D57" s="1082"/>
      <c r="E57" s="1082"/>
      <c r="F57" s="1082"/>
      <c r="G57" s="1082"/>
      <c r="H57" s="1082"/>
      <c r="I57" s="1082"/>
      <c r="J57" s="1082"/>
      <c r="K57" s="1082"/>
      <c r="L57" s="1082"/>
      <c r="M57" s="1082"/>
      <c r="N57" s="1082"/>
      <c r="O57" s="1082"/>
      <c r="P57" s="1082"/>
    </row>
    <row r="58" spans="2:16" s="496" customFormat="1" ht="12" customHeight="1" x14ac:dyDescent="0.15">
      <c r="C58" s="1082"/>
      <c r="D58" s="1082"/>
      <c r="E58" s="1082"/>
      <c r="F58" s="1082"/>
      <c r="G58" s="1082"/>
      <c r="H58" s="1082"/>
      <c r="I58" s="1082"/>
      <c r="J58" s="1082"/>
      <c r="K58" s="1082"/>
      <c r="L58" s="1082"/>
      <c r="M58" s="1082"/>
      <c r="N58" s="1082"/>
      <c r="O58" s="1082"/>
      <c r="P58" s="1082"/>
    </row>
    <row r="59" spans="2:16" s="495" customFormat="1" ht="10.9" customHeight="1" x14ac:dyDescent="0.15"/>
    <row r="60" spans="2:16" ht="15.4" customHeight="1" x14ac:dyDescent="0.15"/>
    <row r="61" spans="2:16" ht="15.4" customHeight="1" x14ac:dyDescent="0.15"/>
    <row r="62" spans="2:16" ht="15.4" customHeight="1" x14ac:dyDescent="0.15"/>
    <row r="63" spans="2:16" ht="15.4" customHeight="1" x14ac:dyDescent="0.15"/>
    <row r="64" spans="2:16" ht="15.4" customHeight="1" x14ac:dyDescent="0.15"/>
    <row r="65" ht="15.4" customHeight="1" x14ac:dyDescent="0.15"/>
    <row r="66" ht="15.4" customHeight="1" x14ac:dyDescent="0.15"/>
  </sheetData>
  <mergeCells count="166">
    <mergeCell ref="J48:O49"/>
    <mergeCell ref="M35:N35"/>
    <mergeCell ref="O35:P35"/>
    <mergeCell ref="O32:P32"/>
    <mergeCell ref="M32:N32"/>
    <mergeCell ref="J40:N41"/>
    <mergeCell ref="O40:P41"/>
    <mergeCell ref="M34:N34"/>
    <mergeCell ref="O34:P34"/>
    <mergeCell ref="O36:P36"/>
    <mergeCell ref="O37:P37"/>
    <mergeCell ref="O39:P39"/>
    <mergeCell ref="M36:N36"/>
    <mergeCell ref="M37:N37"/>
    <mergeCell ref="O29:P29"/>
    <mergeCell ref="M33:N33"/>
    <mergeCell ref="O33:P33"/>
    <mergeCell ref="M31:N31"/>
    <mergeCell ref="M22:N22"/>
    <mergeCell ref="C28:E28"/>
    <mergeCell ref="F28:I28"/>
    <mergeCell ref="J28:K28"/>
    <mergeCell ref="M28:N28"/>
    <mergeCell ref="F27:I27"/>
    <mergeCell ref="J27:K27"/>
    <mergeCell ref="O31:P31"/>
    <mergeCell ref="J30:N30"/>
    <mergeCell ref="O30:P30"/>
    <mergeCell ref="M29:N29"/>
    <mergeCell ref="M26:N26"/>
    <mergeCell ref="O26:P26"/>
    <mergeCell ref="M27:N27"/>
    <mergeCell ref="O28:P28"/>
    <mergeCell ref="O27:P27"/>
    <mergeCell ref="C17:E17"/>
    <mergeCell ref="F17:I17"/>
    <mergeCell ref="J17:K17"/>
    <mergeCell ref="J16:K16"/>
    <mergeCell ref="C19:E19"/>
    <mergeCell ref="O19:P19"/>
    <mergeCell ref="C18:E18"/>
    <mergeCell ref="F18:I18"/>
    <mergeCell ref="F19:I19"/>
    <mergeCell ref="J19:K19"/>
    <mergeCell ref="O16:P16"/>
    <mergeCell ref="M17:N17"/>
    <mergeCell ref="O17:P17"/>
    <mergeCell ref="M19:N19"/>
    <mergeCell ref="M18:N18"/>
    <mergeCell ref="O18:P18"/>
    <mergeCell ref="J18:K18"/>
    <mergeCell ref="C14:E14"/>
    <mergeCell ref="F14:I14"/>
    <mergeCell ref="C16:E16"/>
    <mergeCell ref="F16:I16"/>
    <mergeCell ref="C15:E15"/>
    <mergeCell ref="M16:N16"/>
    <mergeCell ref="B11:P11"/>
    <mergeCell ref="C12:E12"/>
    <mergeCell ref="F12:I12"/>
    <mergeCell ref="J12:N12"/>
    <mergeCell ref="O12:P12"/>
    <mergeCell ref="O13:P13"/>
    <mergeCell ref="M13:N13"/>
    <mergeCell ref="O15:P15"/>
    <mergeCell ref="J14:K14"/>
    <mergeCell ref="F13:I13"/>
    <mergeCell ref="J13:K13"/>
    <mergeCell ref="C13:E13"/>
    <mergeCell ref="M14:N14"/>
    <mergeCell ref="O14:P14"/>
    <mergeCell ref="F15:I15"/>
    <mergeCell ref="J15:K15"/>
    <mergeCell ref="M15:N15"/>
    <mergeCell ref="C20:E20"/>
    <mergeCell ref="F20:I20"/>
    <mergeCell ref="J20:K20"/>
    <mergeCell ref="M20:N20"/>
    <mergeCell ref="O25:P25"/>
    <mergeCell ref="F23:I23"/>
    <mergeCell ref="C24:E24"/>
    <mergeCell ref="C22:E22"/>
    <mergeCell ref="C23:E23"/>
    <mergeCell ref="J23:K23"/>
    <mergeCell ref="C25:E25"/>
    <mergeCell ref="F25:I25"/>
    <mergeCell ref="J25:K25"/>
    <mergeCell ref="M25:N25"/>
    <mergeCell ref="O20:P20"/>
    <mergeCell ref="M23:N23"/>
    <mergeCell ref="O23:P23"/>
    <mergeCell ref="O22:P22"/>
    <mergeCell ref="O21:P21"/>
    <mergeCell ref="C21:I21"/>
    <mergeCell ref="F22:I22"/>
    <mergeCell ref="J21:N21"/>
    <mergeCell ref="O24:P24"/>
    <mergeCell ref="M24:N24"/>
    <mergeCell ref="F35:I35"/>
    <mergeCell ref="J35:K35"/>
    <mergeCell ref="C33:E33"/>
    <mergeCell ref="F33:I33"/>
    <mergeCell ref="J33:K33"/>
    <mergeCell ref="J22:K22"/>
    <mergeCell ref="C26:E26"/>
    <mergeCell ref="F26:I26"/>
    <mergeCell ref="J26:K26"/>
    <mergeCell ref="F24:I24"/>
    <mergeCell ref="J24:K24"/>
    <mergeCell ref="C31:E31"/>
    <mergeCell ref="J31:K31"/>
    <mergeCell ref="F31:I31"/>
    <mergeCell ref="C32:E32"/>
    <mergeCell ref="C30:I30"/>
    <mergeCell ref="C29:E29"/>
    <mergeCell ref="F29:I29"/>
    <mergeCell ref="J29:K29"/>
    <mergeCell ref="C27:E27"/>
    <mergeCell ref="B2:P2"/>
    <mergeCell ref="J5:L5"/>
    <mergeCell ref="M5:P5"/>
    <mergeCell ref="B5:C5"/>
    <mergeCell ref="D5:H5"/>
    <mergeCell ref="B3:P3"/>
    <mergeCell ref="C57:P58"/>
    <mergeCell ref="B46:E47"/>
    <mergeCell ref="B48:D49"/>
    <mergeCell ref="E48:E49"/>
    <mergeCell ref="F48:H49"/>
    <mergeCell ref="I48:I49"/>
    <mergeCell ref="C53:P54"/>
    <mergeCell ref="F32:I32"/>
    <mergeCell ref="J32:K32"/>
    <mergeCell ref="F37:I37"/>
    <mergeCell ref="J37:K37"/>
    <mergeCell ref="J39:N39"/>
    <mergeCell ref="C36:E36"/>
    <mergeCell ref="F36:I36"/>
    <mergeCell ref="J36:K36"/>
    <mergeCell ref="H8:I8"/>
    <mergeCell ref="B34:B36"/>
    <mergeCell ref="C42:P42"/>
    <mergeCell ref="B25:B27"/>
    <mergeCell ref="B7:P7"/>
    <mergeCell ref="C43:P43"/>
    <mergeCell ref="B9:D9"/>
    <mergeCell ref="E9:G9"/>
    <mergeCell ref="H9:J9"/>
    <mergeCell ref="K9:M9"/>
    <mergeCell ref="B8:D8"/>
    <mergeCell ref="K8:L8"/>
    <mergeCell ref="E8:F8"/>
    <mergeCell ref="N8:P8"/>
    <mergeCell ref="C39:I39"/>
    <mergeCell ref="C38:E38"/>
    <mergeCell ref="F38:I38"/>
    <mergeCell ref="J38:K38"/>
    <mergeCell ref="M38:N38"/>
    <mergeCell ref="O38:P38"/>
    <mergeCell ref="C37:E37"/>
    <mergeCell ref="C34:E34"/>
    <mergeCell ref="F34:I34"/>
    <mergeCell ref="J34:K34"/>
    <mergeCell ref="C35:E35"/>
    <mergeCell ref="B16:B18"/>
    <mergeCell ref="N9:P9"/>
  </mergeCells>
  <phoneticPr fontId="2"/>
  <printOptions horizontalCentered="1" verticalCentered="1"/>
  <pageMargins left="0.39370078740157483" right="0.39370078740157483" top="0.59055118110236227" bottom="0.39370078740157483" header="0.27559055118110237" footer="0.43307086614173229"/>
  <pageSetup paperSize="9" scale="87" orientation="portrait" blackAndWhite="1" r:id="rId1"/>
  <headerFooter alignWithMargins="0">
    <oddHeader>&amp;R&amp;A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P121"/>
  <sheetViews>
    <sheetView view="pageBreakPreview" zoomScaleNormal="100" zoomScaleSheetLayoutView="100" workbookViewId="0">
      <selection activeCell="B1" sqref="B1"/>
    </sheetView>
  </sheetViews>
  <sheetFormatPr defaultColWidth="9.375" defaultRowHeight="13.5" x14ac:dyDescent="0.15"/>
  <cols>
    <col min="1" max="1" width="1" style="488" customWidth="1"/>
    <col min="2" max="2" width="7" style="488" customWidth="1"/>
    <col min="3" max="5" width="6.5" style="488" customWidth="1"/>
    <col min="6" max="9" width="6.625" style="488" customWidth="1"/>
    <col min="10" max="12" width="7.5" style="488" customWidth="1"/>
    <col min="13" max="14" width="6.625" style="488" customWidth="1"/>
    <col min="15" max="15" width="17.375" style="488" customWidth="1"/>
    <col min="16" max="16" width="1.375" style="488" customWidth="1"/>
    <col min="17" max="17" width="5.75" style="488" customWidth="1"/>
    <col min="18" max="16384" width="9.375" style="488"/>
  </cols>
  <sheetData>
    <row r="1" spans="2:16" ht="7.5" customHeight="1" x14ac:dyDescent="0.15"/>
    <row r="2" spans="2:16" ht="18" customHeight="1" x14ac:dyDescent="0.15">
      <c r="B2" s="1049" t="s">
        <v>497</v>
      </c>
      <c r="C2" s="1049"/>
      <c r="D2" s="1049"/>
      <c r="E2" s="1049"/>
      <c r="F2" s="1049"/>
      <c r="G2" s="1049"/>
      <c r="H2" s="1049"/>
      <c r="I2" s="1049"/>
      <c r="J2" s="1049"/>
      <c r="K2" s="1049"/>
      <c r="L2" s="1049"/>
      <c r="M2" s="1049"/>
      <c r="N2" s="1049"/>
      <c r="O2" s="1049"/>
    </row>
    <row r="3" spans="2:16" ht="18" customHeight="1" x14ac:dyDescent="0.15">
      <c r="B3" s="1049" t="s">
        <v>498</v>
      </c>
      <c r="C3" s="1049"/>
      <c r="D3" s="1049"/>
      <c r="E3" s="1049"/>
      <c r="F3" s="1049"/>
      <c r="G3" s="1049"/>
      <c r="H3" s="1049"/>
      <c r="I3" s="1049"/>
      <c r="J3" s="1049"/>
      <c r="K3" s="1049"/>
      <c r="L3" s="1049"/>
      <c r="M3" s="1049"/>
      <c r="N3" s="1049"/>
      <c r="O3" s="1049"/>
    </row>
    <row r="4" spans="2:16" ht="7.5" customHeight="1" x14ac:dyDescent="0.15">
      <c r="B4" s="491"/>
      <c r="C4" s="491"/>
      <c r="D4" s="491"/>
      <c r="E4" s="491"/>
      <c r="F4" s="491"/>
      <c r="G4" s="491"/>
      <c r="H4" s="491"/>
      <c r="I4" s="491"/>
      <c r="J4" s="491"/>
      <c r="K4" s="491"/>
      <c r="L4" s="491"/>
      <c r="M4" s="491"/>
      <c r="N4" s="491"/>
      <c r="O4" s="491"/>
      <c r="P4" s="491"/>
    </row>
    <row r="5" spans="2:16" ht="18" customHeight="1" x14ac:dyDescent="0.15">
      <c r="B5" s="1067" t="s">
        <v>166</v>
      </c>
      <c r="C5" s="1067"/>
      <c r="D5" s="1045"/>
      <c r="E5" s="1045"/>
      <c r="F5" s="1045"/>
      <c r="G5" s="1045"/>
      <c r="H5" s="1045"/>
      <c r="I5" s="491"/>
      <c r="J5" s="1077" t="s">
        <v>451</v>
      </c>
      <c r="K5" s="1078"/>
      <c r="L5" s="1079"/>
      <c r="M5" s="1046"/>
      <c r="N5" s="1047"/>
      <c r="O5" s="1048"/>
      <c r="P5" s="491"/>
    </row>
    <row r="6" spans="2:16" ht="7.5" customHeight="1" x14ac:dyDescent="0.15">
      <c r="B6" s="491"/>
      <c r="C6" s="491"/>
      <c r="D6" s="491"/>
      <c r="E6" s="491"/>
      <c r="F6" s="491"/>
      <c r="G6" s="491"/>
      <c r="H6" s="491"/>
      <c r="I6" s="491"/>
      <c r="J6" s="491"/>
      <c r="K6" s="491"/>
      <c r="L6" s="491"/>
      <c r="M6" s="491"/>
      <c r="N6" s="491"/>
      <c r="O6" s="491"/>
      <c r="P6" s="491"/>
    </row>
    <row r="7" spans="2:16" ht="13.5" customHeight="1" thickBot="1" x14ac:dyDescent="0.2">
      <c r="B7" s="1186" t="s">
        <v>499</v>
      </c>
      <c r="C7" s="1186"/>
      <c r="D7" s="1186"/>
      <c r="E7" s="1186"/>
      <c r="F7" s="1186"/>
      <c r="G7" s="1186"/>
      <c r="H7" s="1186"/>
      <c r="I7" s="1186"/>
      <c r="J7" s="1186"/>
      <c r="K7" s="1186"/>
      <c r="L7" s="1186"/>
      <c r="M7" s="1186"/>
      <c r="N7" s="1186"/>
      <c r="O7" s="1070"/>
    </row>
    <row r="8" spans="2:16" ht="15.4" customHeight="1" x14ac:dyDescent="0.15">
      <c r="B8" s="1067" t="s">
        <v>453</v>
      </c>
      <c r="C8" s="1067"/>
      <c r="D8" s="492" t="s">
        <v>500</v>
      </c>
      <c r="E8" s="492" t="s">
        <v>501</v>
      </c>
      <c r="F8" s="492" t="s">
        <v>502</v>
      </c>
      <c r="G8" s="492" t="s">
        <v>503</v>
      </c>
      <c r="H8" s="492" t="s">
        <v>504</v>
      </c>
      <c r="I8" s="492" t="s">
        <v>505</v>
      </c>
      <c r="J8" s="492" t="s">
        <v>506</v>
      </c>
      <c r="K8" s="492" t="s">
        <v>507</v>
      </c>
      <c r="L8" s="492" t="s">
        <v>508</v>
      </c>
      <c r="M8" s="492" t="s">
        <v>509</v>
      </c>
      <c r="N8" s="493" t="s">
        <v>510</v>
      </c>
      <c r="O8" s="533" t="s">
        <v>511</v>
      </c>
    </row>
    <row r="9" spans="2:16" ht="18" customHeight="1" thickBot="1" x14ac:dyDescent="0.2">
      <c r="B9" s="1067" t="s">
        <v>456</v>
      </c>
      <c r="C9" s="1067"/>
      <c r="D9" s="532"/>
      <c r="E9" s="532"/>
      <c r="F9" s="532"/>
      <c r="G9" s="532"/>
      <c r="H9" s="532"/>
      <c r="I9" s="532"/>
      <c r="J9" s="532"/>
      <c r="K9" s="532"/>
      <c r="L9" s="532"/>
      <c r="M9" s="532"/>
      <c r="N9" s="531"/>
      <c r="O9" s="530"/>
    </row>
    <row r="10" spans="2:16" ht="7.5" customHeight="1" x14ac:dyDescent="0.15"/>
    <row r="11" spans="2:16" ht="13.5" customHeight="1" thickBot="1" x14ac:dyDescent="0.2">
      <c r="B11" s="1070" t="s">
        <v>512</v>
      </c>
      <c r="C11" s="1070"/>
      <c r="D11" s="1070"/>
      <c r="E11" s="1070"/>
      <c r="F11" s="1070"/>
      <c r="G11" s="1070"/>
      <c r="H11" s="1070"/>
      <c r="I11" s="1070"/>
      <c r="J11" s="1070"/>
      <c r="K11" s="1070"/>
      <c r="L11" s="1070"/>
      <c r="M11" s="1070"/>
      <c r="N11" s="1070"/>
      <c r="O11" s="1070"/>
    </row>
    <row r="12" spans="2:16" ht="15.4" customHeight="1" thickTop="1" thickBot="1" x14ac:dyDescent="0.2">
      <c r="B12" s="591" t="s">
        <v>453</v>
      </c>
      <c r="C12" s="1184" t="s">
        <v>458</v>
      </c>
      <c r="D12" s="1184"/>
      <c r="E12" s="1184"/>
      <c r="F12" s="1184" t="s">
        <v>459</v>
      </c>
      <c r="G12" s="1184"/>
      <c r="H12" s="1184"/>
      <c r="I12" s="1184"/>
      <c r="J12" s="1184" t="s">
        <v>460</v>
      </c>
      <c r="K12" s="1184"/>
      <c r="L12" s="1184"/>
      <c r="M12" s="1184" t="s">
        <v>461</v>
      </c>
      <c r="N12" s="1184"/>
      <c r="O12" s="1187"/>
    </row>
    <row r="13" spans="2:16" ht="14.25" customHeight="1" thickTop="1" x14ac:dyDescent="0.15">
      <c r="B13" s="1177" t="s">
        <v>500</v>
      </c>
      <c r="C13" s="1140" t="s">
        <v>462</v>
      </c>
      <c r="D13" s="1140"/>
      <c r="E13" s="1140"/>
      <c r="F13" s="1140"/>
      <c r="G13" s="1140"/>
      <c r="H13" s="1140"/>
      <c r="I13" s="1140"/>
      <c r="J13" s="1140"/>
      <c r="K13" s="1140"/>
      <c r="L13" s="1140"/>
      <c r="M13" s="1140"/>
      <c r="N13" s="1140"/>
      <c r="O13" s="1142"/>
    </row>
    <row r="14" spans="2:16" ht="14.25" customHeight="1" x14ac:dyDescent="0.15">
      <c r="B14" s="1178"/>
      <c r="C14" s="1121" t="s">
        <v>462</v>
      </c>
      <c r="D14" s="1121"/>
      <c r="E14" s="1121"/>
      <c r="F14" s="1121"/>
      <c r="G14" s="1121"/>
      <c r="H14" s="1121"/>
      <c r="I14" s="1121"/>
      <c r="J14" s="1121"/>
      <c r="K14" s="1121"/>
      <c r="L14" s="1121"/>
      <c r="M14" s="1121"/>
      <c r="N14" s="1121"/>
      <c r="O14" s="1122"/>
    </row>
    <row r="15" spans="2:16" ht="14.25" customHeight="1" x14ac:dyDescent="0.15">
      <c r="B15" s="1178"/>
      <c r="C15" s="1121" t="s">
        <v>462</v>
      </c>
      <c r="D15" s="1121"/>
      <c r="E15" s="1121"/>
      <c r="F15" s="1121"/>
      <c r="G15" s="1121"/>
      <c r="H15" s="1121"/>
      <c r="I15" s="1121"/>
      <c r="J15" s="1121"/>
      <c r="K15" s="1121"/>
      <c r="L15" s="1121"/>
      <c r="M15" s="1121"/>
      <c r="N15" s="1121"/>
      <c r="O15" s="1122"/>
    </row>
    <row r="16" spans="2:16" ht="14.25" customHeight="1" x14ac:dyDescent="0.15">
      <c r="B16" s="1178"/>
      <c r="C16" s="1121" t="s">
        <v>462</v>
      </c>
      <c r="D16" s="1121"/>
      <c r="E16" s="1121"/>
      <c r="F16" s="1121"/>
      <c r="G16" s="1121"/>
      <c r="H16" s="1121"/>
      <c r="I16" s="1121"/>
      <c r="J16" s="1121"/>
      <c r="K16" s="1121"/>
      <c r="L16" s="1121"/>
      <c r="M16" s="1121"/>
      <c r="N16" s="1121"/>
      <c r="O16" s="1122"/>
    </row>
    <row r="17" spans="2:15" ht="14.25" customHeight="1" x14ac:dyDescent="0.15">
      <c r="B17" s="1178"/>
      <c r="C17" s="1121" t="s">
        <v>462</v>
      </c>
      <c r="D17" s="1121"/>
      <c r="E17" s="1121"/>
      <c r="F17" s="1121"/>
      <c r="G17" s="1121"/>
      <c r="H17" s="1121"/>
      <c r="I17" s="1121"/>
      <c r="J17" s="1121"/>
      <c r="K17" s="1121"/>
      <c r="L17" s="1121"/>
      <c r="M17" s="1121"/>
      <c r="N17" s="1121"/>
      <c r="O17" s="1122"/>
    </row>
    <row r="18" spans="2:15" ht="14.25" customHeight="1" x14ac:dyDescent="0.15">
      <c r="B18" s="1178"/>
      <c r="C18" s="1143" t="s">
        <v>462</v>
      </c>
      <c r="D18" s="1143"/>
      <c r="E18" s="1143"/>
      <c r="F18" s="1143"/>
      <c r="G18" s="1143"/>
      <c r="H18" s="1143"/>
      <c r="I18" s="1143"/>
      <c r="J18" s="1121"/>
      <c r="K18" s="1121"/>
      <c r="L18" s="1121"/>
      <c r="M18" s="1121"/>
      <c r="N18" s="1121"/>
      <c r="O18" s="1122"/>
    </row>
    <row r="19" spans="2:15" ht="14.25" customHeight="1" thickBot="1" x14ac:dyDescent="0.2">
      <c r="B19" s="1179"/>
      <c r="C19" s="1180"/>
      <c r="D19" s="1181"/>
      <c r="E19" s="1181"/>
      <c r="F19" s="1181"/>
      <c r="G19" s="1181"/>
      <c r="H19" s="1181"/>
      <c r="I19" s="1182"/>
      <c r="J19" s="1096" t="s">
        <v>513</v>
      </c>
      <c r="K19" s="1096"/>
      <c r="L19" s="1097"/>
      <c r="M19" s="1133"/>
      <c r="N19" s="1096"/>
      <c r="O19" s="1134"/>
    </row>
    <row r="20" spans="2:15" ht="14.25" customHeight="1" thickTop="1" x14ac:dyDescent="0.15">
      <c r="B20" s="1177" t="s">
        <v>514</v>
      </c>
      <c r="C20" s="1140" t="s">
        <v>462</v>
      </c>
      <c r="D20" s="1140"/>
      <c r="E20" s="1140"/>
      <c r="F20" s="1140"/>
      <c r="G20" s="1140"/>
      <c r="H20" s="1140"/>
      <c r="I20" s="1140"/>
      <c r="J20" s="1140"/>
      <c r="K20" s="1140"/>
      <c r="L20" s="1140"/>
      <c r="M20" s="1140"/>
      <c r="N20" s="1140"/>
      <c r="O20" s="1142"/>
    </row>
    <row r="21" spans="2:15" ht="14.25" customHeight="1" x14ac:dyDescent="0.15">
      <c r="B21" s="1178"/>
      <c r="C21" s="1121" t="s">
        <v>462</v>
      </c>
      <c r="D21" s="1121"/>
      <c r="E21" s="1121"/>
      <c r="F21" s="1121"/>
      <c r="G21" s="1121"/>
      <c r="H21" s="1121"/>
      <c r="I21" s="1121"/>
      <c r="J21" s="1121"/>
      <c r="K21" s="1121"/>
      <c r="L21" s="1121"/>
      <c r="M21" s="1121"/>
      <c r="N21" s="1121"/>
      <c r="O21" s="1122"/>
    </row>
    <row r="22" spans="2:15" ht="14.25" customHeight="1" x14ac:dyDescent="0.15">
      <c r="B22" s="1178"/>
      <c r="C22" s="1121" t="s">
        <v>462</v>
      </c>
      <c r="D22" s="1121"/>
      <c r="E22" s="1121"/>
      <c r="F22" s="1121"/>
      <c r="G22" s="1121"/>
      <c r="H22" s="1121"/>
      <c r="I22" s="1121"/>
      <c r="J22" s="1121"/>
      <c r="K22" s="1121"/>
      <c r="L22" s="1121"/>
      <c r="M22" s="1121"/>
      <c r="N22" s="1121"/>
      <c r="O22" s="1122"/>
    </row>
    <row r="23" spans="2:15" ht="14.25" customHeight="1" x14ac:dyDescent="0.15">
      <c r="B23" s="1178"/>
      <c r="C23" s="1121" t="s">
        <v>462</v>
      </c>
      <c r="D23" s="1121"/>
      <c r="E23" s="1121"/>
      <c r="F23" s="1121"/>
      <c r="G23" s="1121"/>
      <c r="H23" s="1121"/>
      <c r="I23" s="1121"/>
      <c r="J23" s="1121"/>
      <c r="K23" s="1121"/>
      <c r="L23" s="1121"/>
      <c r="M23" s="1121"/>
      <c r="N23" s="1121"/>
      <c r="O23" s="1122"/>
    </row>
    <row r="24" spans="2:15" ht="14.25" customHeight="1" x14ac:dyDescent="0.15">
      <c r="B24" s="1178"/>
      <c r="C24" s="1121" t="s">
        <v>462</v>
      </c>
      <c r="D24" s="1121"/>
      <c r="E24" s="1121"/>
      <c r="F24" s="1121"/>
      <c r="G24" s="1121"/>
      <c r="H24" s="1121"/>
      <c r="I24" s="1121"/>
      <c r="J24" s="1121"/>
      <c r="K24" s="1121"/>
      <c r="L24" s="1121"/>
      <c r="M24" s="1121"/>
      <c r="N24" s="1121"/>
      <c r="O24" s="1122"/>
    </row>
    <row r="25" spans="2:15" ht="14.25" customHeight="1" x14ac:dyDescent="0.15">
      <c r="B25" s="1178"/>
      <c r="C25" s="1143" t="s">
        <v>462</v>
      </c>
      <c r="D25" s="1143"/>
      <c r="E25" s="1143"/>
      <c r="F25" s="1143"/>
      <c r="G25" s="1143"/>
      <c r="H25" s="1143"/>
      <c r="I25" s="1143"/>
      <c r="J25" s="1121"/>
      <c r="K25" s="1121"/>
      <c r="L25" s="1121"/>
      <c r="M25" s="1121"/>
      <c r="N25" s="1121"/>
      <c r="O25" s="1122"/>
    </row>
    <row r="26" spans="2:15" ht="14.25" customHeight="1" thickBot="1" x14ac:dyDescent="0.2">
      <c r="B26" s="1179"/>
      <c r="C26" s="1180"/>
      <c r="D26" s="1181"/>
      <c r="E26" s="1181"/>
      <c r="F26" s="1181"/>
      <c r="G26" s="1181"/>
      <c r="H26" s="1181"/>
      <c r="I26" s="1182"/>
      <c r="J26" s="1096" t="s">
        <v>515</v>
      </c>
      <c r="K26" s="1096"/>
      <c r="L26" s="1097"/>
      <c r="M26" s="1133"/>
      <c r="N26" s="1096"/>
      <c r="O26" s="1134"/>
    </row>
    <row r="27" spans="2:15" ht="14.25" customHeight="1" thickTop="1" x14ac:dyDescent="0.15">
      <c r="B27" s="1177" t="s">
        <v>516</v>
      </c>
      <c r="C27" s="1140" t="s">
        <v>462</v>
      </c>
      <c r="D27" s="1140"/>
      <c r="E27" s="1140"/>
      <c r="F27" s="1140"/>
      <c r="G27" s="1140"/>
      <c r="H27" s="1140"/>
      <c r="I27" s="1140"/>
      <c r="J27" s="1140"/>
      <c r="K27" s="1140"/>
      <c r="L27" s="1140"/>
      <c r="M27" s="1140"/>
      <c r="N27" s="1140"/>
      <c r="O27" s="1142"/>
    </row>
    <row r="28" spans="2:15" ht="14.25" customHeight="1" x14ac:dyDescent="0.15">
      <c r="B28" s="1178"/>
      <c r="C28" s="1121" t="s">
        <v>462</v>
      </c>
      <c r="D28" s="1121"/>
      <c r="E28" s="1121"/>
      <c r="F28" s="1121"/>
      <c r="G28" s="1121"/>
      <c r="H28" s="1121"/>
      <c r="I28" s="1121"/>
      <c r="J28" s="1121"/>
      <c r="K28" s="1121"/>
      <c r="L28" s="1121"/>
      <c r="M28" s="1121"/>
      <c r="N28" s="1121"/>
      <c r="O28" s="1122"/>
    </row>
    <row r="29" spans="2:15" ht="14.25" customHeight="1" x14ac:dyDescent="0.15">
      <c r="B29" s="1178"/>
      <c r="C29" s="1121" t="s">
        <v>462</v>
      </c>
      <c r="D29" s="1121"/>
      <c r="E29" s="1121"/>
      <c r="F29" s="1121"/>
      <c r="G29" s="1121"/>
      <c r="H29" s="1121"/>
      <c r="I29" s="1121"/>
      <c r="J29" s="1121"/>
      <c r="K29" s="1121"/>
      <c r="L29" s="1121"/>
      <c r="M29" s="1121"/>
      <c r="N29" s="1121"/>
      <c r="O29" s="1122"/>
    </row>
    <row r="30" spans="2:15" ht="14.25" customHeight="1" x14ac:dyDescent="0.15">
      <c r="B30" s="1178"/>
      <c r="C30" s="1121" t="s">
        <v>462</v>
      </c>
      <c r="D30" s="1121"/>
      <c r="E30" s="1121"/>
      <c r="F30" s="1121"/>
      <c r="G30" s="1121"/>
      <c r="H30" s="1121"/>
      <c r="I30" s="1121"/>
      <c r="J30" s="1121"/>
      <c r="K30" s="1121"/>
      <c r="L30" s="1121"/>
      <c r="M30" s="1121"/>
      <c r="N30" s="1121"/>
      <c r="O30" s="1122"/>
    </row>
    <row r="31" spans="2:15" ht="14.25" customHeight="1" x14ac:dyDescent="0.15">
      <c r="B31" s="1178"/>
      <c r="C31" s="1121" t="s">
        <v>462</v>
      </c>
      <c r="D31" s="1121"/>
      <c r="E31" s="1121"/>
      <c r="F31" s="1121"/>
      <c r="G31" s="1121"/>
      <c r="H31" s="1121"/>
      <c r="I31" s="1121"/>
      <c r="J31" s="1121"/>
      <c r="K31" s="1121"/>
      <c r="L31" s="1121"/>
      <c r="M31" s="1121"/>
      <c r="N31" s="1121"/>
      <c r="O31" s="1122"/>
    </row>
    <row r="32" spans="2:15" ht="14.25" customHeight="1" x14ac:dyDescent="0.15">
      <c r="B32" s="1178"/>
      <c r="C32" s="1143" t="s">
        <v>462</v>
      </c>
      <c r="D32" s="1143"/>
      <c r="E32" s="1143"/>
      <c r="F32" s="1143"/>
      <c r="G32" s="1143"/>
      <c r="H32" s="1143"/>
      <c r="I32" s="1143"/>
      <c r="J32" s="1121"/>
      <c r="K32" s="1121"/>
      <c r="L32" s="1121"/>
      <c r="M32" s="1121"/>
      <c r="N32" s="1121"/>
      <c r="O32" s="1122"/>
    </row>
    <row r="33" spans="2:15" ht="14.25" customHeight="1" thickBot="1" x14ac:dyDescent="0.2">
      <c r="B33" s="1179"/>
      <c r="C33" s="1180"/>
      <c r="D33" s="1181"/>
      <c r="E33" s="1181"/>
      <c r="F33" s="1181"/>
      <c r="G33" s="1181"/>
      <c r="H33" s="1181"/>
      <c r="I33" s="1182"/>
      <c r="J33" s="1096" t="s">
        <v>517</v>
      </c>
      <c r="K33" s="1096"/>
      <c r="L33" s="1097"/>
      <c r="M33" s="1133"/>
      <c r="N33" s="1096"/>
      <c r="O33" s="1134"/>
    </row>
    <row r="34" spans="2:15" ht="14.25" customHeight="1" thickTop="1" x14ac:dyDescent="0.15">
      <c r="B34" s="1177" t="s">
        <v>518</v>
      </c>
      <c r="C34" s="1140" t="s">
        <v>462</v>
      </c>
      <c r="D34" s="1140"/>
      <c r="E34" s="1140"/>
      <c r="F34" s="1140"/>
      <c r="G34" s="1140"/>
      <c r="H34" s="1140"/>
      <c r="I34" s="1140"/>
      <c r="J34" s="1140"/>
      <c r="K34" s="1140"/>
      <c r="L34" s="1140"/>
      <c r="M34" s="1140"/>
      <c r="N34" s="1140"/>
      <c r="O34" s="1142"/>
    </row>
    <row r="35" spans="2:15" ht="14.25" customHeight="1" x14ac:dyDescent="0.15">
      <c r="B35" s="1178"/>
      <c r="C35" s="1121" t="s">
        <v>462</v>
      </c>
      <c r="D35" s="1121"/>
      <c r="E35" s="1121"/>
      <c r="F35" s="1121"/>
      <c r="G35" s="1121"/>
      <c r="H35" s="1121"/>
      <c r="I35" s="1121"/>
      <c r="J35" s="1121"/>
      <c r="K35" s="1121"/>
      <c r="L35" s="1121"/>
      <c r="M35" s="1121"/>
      <c r="N35" s="1121"/>
      <c r="O35" s="1122"/>
    </row>
    <row r="36" spans="2:15" ht="14.25" customHeight="1" x14ac:dyDescent="0.15">
      <c r="B36" s="1178"/>
      <c r="C36" s="1121" t="s">
        <v>462</v>
      </c>
      <c r="D36" s="1121"/>
      <c r="E36" s="1121"/>
      <c r="F36" s="1121"/>
      <c r="G36" s="1121"/>
      <c r="H36" s="1121"/>
      <c r="I36" s="1121"/>
      <c r="J36" s="1121"/>
      <c r="K36" s="1121"/>
      <c r="L36" s="1121"/>
      <c r="M36" s="1121"/>
      <c r="N36" s="1121"/>
      <c r="O36" s="1122"/>
    </row>
    <row r="37" spans="2:15" ht="14.25" customHeight="1" x14ac:dyDescent="0.15">
      <c r="B37" s="1178"/>
      <c r="C37" s="1121" t="s">
        <v>462</v>
      </c>
      <c r="D37" s="1121"/>
      <c r="E37" s="1121"/>
      <c r="F37" s="1121"/>
      <c r="G37" s="1121"/>
      <c r="H37" s="1121"/>
      <c r="I37" s="1121"/>
      <c r="J37" s="1121"/>
      <c r="K37" s="1121"/>
      <c r="L37" s="1121"/>
      <c r="M37" s="1121"/>
      <c r="N37" s="1121"/>
      <c r="O37" s="1122"/>
    </row>
    <row r="38" spans="2:15" ht="14.25" customHeight="1" x14ac:dyDescent="0.15">
      <c r="B38" s="1178"/>
      <c r="C38" s="1121" t="s">
        <v>462</v>
      </c>
      <c r="D38" s="1121"/>
      <c r="E38" s="1121"/>
      <c r="F38" s="1121"/>
      <c r="G38" s="1121"/>
      <c r="H38" s="1121"/>
      <c r="I38" s="1121"/>
      <c r="J38" s="1121"/>
      <c r="K38" s="1121"/>
      <c r="L38" s="1121"/>
      <c r="M38" s="1121"/>
      <c r="N38" s="1121"/>
      <c r="O38" s="1122"/>
    </row>
    <row r="39" spans="2:15" ht="14.25" customHeight="1" x14ac:dyDescent="0.15">
      <c r="B39" s="1178"/>
      <c r="C39" s="1143" t="s">
        <v>462</v>
      </c>
      <c r="D39" s="1143"/>
      <c r="E39" s="1143"/>
      <c r="F39" s="1143"/>
      <c r="G39" s="1143"/>
      <c r="H39" s="1143"/>
      <c r="I39" s="1143"/>
      <c r="J39" s="1121"/>
      <c r="K39" s="1121"/>
      <c r="L39" s="1121"/>
      <c r="M39" s="1121"/>
      <c r="N39" s="1121"/>
      <c r="O39" s="1122"/>
    </row>
    <row r="40" spans="2:15" ht="14.25" customHeight="1" thickBot="1" x14ac:dyDescent="0.2">
      <c r="B40" s="1179"/>
      <c r="C40" s="1180"/>
      <c r="D40" s="1181"/>
      <c r="E40" s="1181"/>
      <c r="F40" s="1181"/>
      <c r="G40" s="1181"/>
      <c r="H40" s="1181"/>
      <c r="I40" s="1182"/>
      <c r="J40" s="1096" t="s">
        <v>519</v>
      </c>
      <c r="K40" s="1096"/>
      <c r="L40" s="1097"/>
      <c r="M40" s="1133"/>
      <c r="N40" s="1096"/>
      <c r="O40" s="1134"/>
    </row>
    <row r="41" spans="2:15" ht="14.25" customHeight="1" thickTop="1" x14ac:dyDescent="0.15">
      <c r="B41" s="1177" t="s">
        <v>520</v>
      </c>
      <c r="C41" s="1140" t="s">
        <v>462</v>
      </c>
      <c r="D41" s="1140"/>
      <c r="E41" s="1140"/>
      <c r="F41" s="1140"/>
      <c r="G41" s="1140"/>
      <c r="H41" s="1140"/>
      <c r="I41" s="1140"/>
      <c r="J41" s="1140"/>
      <c r="K41" s="1140"/>
      <c r="L41" s="1140"/>
      <c r="M41" s="1140"/>
      <c r="N41" s="1140"/>
      <c r="O41" s="1142"/>
    </row>
    <row r="42" spans="2:15" ht="14.25" customHeight="1" x14ac:dyDescent="0.15">
      <c r="B42" s="1178"/>
      <c r="C42" s="1121" t="s">
        <v>462</v>
      </c>
      <c r="D42" s="1121"/>
      <c r="E42" s="1121"/>
      <c r="F42" s="1121"/>
      <c r="G42" s="1121"/>
      <c r="H42" s="1121"/>
      <c r="I42" s="1121"/>
      <c r="J42" s="1121"/>
      <c r="K42" s="1121"/>
      <c r="L42" s="1121"/>
      <c r="M42" s="1121"/>
      <c r="N42" s="1121"/>
      <c r="O42" s="1122"/>
    </row>
    <row r="43" spans="2:15" ht="14.25" customHeight="1" x14ac:dyDescent="0.15">
      <c r="B43" s="1178"/>
      <c r="C43" s="1121" t="s">
        <v>462</v>
      </c>
      <c r="D43" s="1121"/>
      <c r="E43" s="1121"/>
      <c r="F43" s="1121"/>
      <c r="G43" s="1121"/>
      <c r="H43" s="1121"/>
      <c r="I43" s="1121"/>
      <c r="J43" s="1121"/>
      <c r="K43" s="1121"/>
      <c r="L43" s="1121"/>
      <c r="M43" s="1121"/>
      <c r="N43" s="1121"/>
      <c r="O43" s="1122"/>
    </row>
    <row r="44" spans="2:15" ht="14.25" customHeight="1" x14ac:dyDescent="0.15">
      <c r="B44" s="1178"/>
      <c r="C44" s="1121" t="s">
        <v>462</v>
      </c>
      <c r="D44" s="1121"/>
      <c r="E44" s="1121"/>
      <c r="F44" s="1121"/>
      <c r="G44" s="1121"/>
      <c r="H44" s="1121"/>
      <c r="I44" s="1121"/>
      <c r="J44" s="1121"/>
      <c r="K44" s="1121"/>
      <c r="L44" s="1121"/>
      <c r="M44" s="1121"/>
      <c r="N44" s="1121"/>
      <c r="O44" s="1122"/>
    </row>
    <row r="45" spans="2:15" ht="14.25" customHeight="1" x14ac:dyDescent="0.15">
      <c r="B45" s="1178"/>
      <c r="C45" s="1121" t="s">
        <v>462</v>
      </c>
      <c r="D45" s="1121"/>
      <c r="E45" s="1121"/>
      <c r="F45" s="1121"/>
      <c r="G45" s="1121"/>
      <c r="H45" s="1121"/>
      <c r="I45" s="1121"/>
      <c r="J45" s="1121"/>
      <c r="K45" s="1121"/>
      <c r="L45" s="1121"/>
      <c r="M45" s="1121"/>
      <c r="N45" s="1121"/>
      <c r="O45" s="1122"/>
    </row>
    <row r="46" spans="2:15" ht="14.25" customHeight="1" x14ac:dyDescent="0.15">
      <c r="B46" s="1178"/>
      <c r="C46" s="1143" t="s">
        <v>462</v>
      </c>
      <c r="D46" s="1143"/>
      <c r="E46" s="1143"/>
      <c r="F46" s="1143"/>
      <c r="G46" s="1143"/>
      <c r="H46" s="1143"/>
      <c r="I46" s="1143"/>
      <c r="J46" s="1121"/>
      <c r="K46" s="1121"/>
      <c r="L46" s="1121"/>
      <c r="M46" s="1121"/>
      <c r="N46" s="1121"/>
      <c r="O46" s="1122"/>
    </row>
    <row r="47" spans="2:15" ht="14.25" customHeight="1" thickBot="1" x14ac:dyDescent="0.2">
      <c r="B47" s="1179"/>
      <c r="C47" s="1180"/>
      <c r="D47" s="1181"/>
      <c r="E47" s="1181"/>
      <c r="F47" s="1181"/>
      <c r="G47" s="1181"/>
      <c r="H47" s="1181"/>
      <c r="I47" s="1182"/>
      <c r="J47" s="1096" t="s">
        <v>521</v>
      </c>
      <c r="K47" s="1096"/>
      <c r="L47" s="1097"/>
      <c r="M47" s="1133"/>
      <c r="N47" s="1096"/>
      <c r="O47" s="1134"/>
    </row>
    <row r="48" spans="2:15" ht="14.25" customHeight="1" thickTop="1" x14ac:dyDescent="0.15">
      <c r="B48" s="1188" t="s">
        <v>522</v>
      </c>
      <c r="C48" s="1183" t="s">
        <v>462</v>
      </c>
      <c r="D48" s="1183"/>
      <c r="E48" s="1183"/>
      <c r="F48" s="1183"/>
      <c r="G48" s="1183"/>
      <c r="H48" s="1183"/>
      <c r="I48" s="1183"/>
      <c r="J48" s="1183"/>
      <c r="K48" s="1183"/>
      <c r="L48" s="1183"/>
      <c r="M48" s="1183"/>
      <c r="N48" s="1183"/>
      <c r="O48" s="1185"/>
    </row>
    <row r="49" spans="2:15" ht="14.25" customHeight="1" x14ac:dyDescent="0.15">
      <c r="B49" s="1178"/>
      <c r="C49" s="1121" t="s">
        <v>462</v>
      </c>
      <c r="D49" s="1121"/>
      <c r="E49" s="1121"/>
      <c r="F49" s="1121"/>
      <c r="G49" s="1121"/>
      <c r="H49" s="1121"/>
      <c r="I49" s="1121"/>
      <c r="J49" s="1121"/>
      <c r="K49" s="1121"/>
      <c r="L49" s="1121"/>
      <c r="M49" s="1121"/>
      <c r="N49" s="1121"/>
      <c r="O49" s="1122"/>
    </row>
    <row r="50" spans="2:15" ht="14.25" customHeight="1" x14ac:dyDescent="0.15">
      <c r="B50" s="1178"/>
      <c r="C50" s="1121" t="s">
        <v>462</v>
      </c>
      <c r="D50" s="1121"/>
      <c r="E50" s="1121"/>
      <c r="F50" s="1121"/>
      <c r="G50" s="1121"/>
      <c r="H50" s="1121"/>
      <c r="I50" s="1121"/>
      <c r="J50" s="1121"/>
      <c r="K50" s="1121"/>
      <c r="L50" s="1121"/>
      <c r="M50" s="1121"/>
      <c r="N50" s="1121"/>
      <c r="O50" s="1122"/>
    </row>
    <row r="51" spans="2:15" ht="14.25" customHeight="1" x14ac:dyDescent="0.15">
      <c r="B51" s="1178"/>
      <c r="C51" s="1121" t="s">
        <v>462</v>
      </c>
      <c r="D51" s="1121"/>
      <c r="E51" s="1121"/>
      <c r="F51" s="1121"/>
      <c r="G51" s="1121"/>
      <c r="H51" s="1121"/>
      <c r="I51" s="1121"/>
      <c r="J51" s="1121"/>
      <c r="K51" s="1121"/>
      <c r="L51" s="1121"/>
      <c r="M51" s="1121"/>
      <c r="N51" s="1121"/>
      <c r="O51" s="1122"/>
    </row>
    <row r="52" spans="2:15" ht="14.25" customHeight="1" x14ac:dyDescent="0.15">
      <c r="B52" s="1178"/>
      <c r="C52" s="1121" t="s">
        <v>462</v>
      </c>
      <c r="D52" s="1121"/>
      <c r="E52" s="1121"/>
      <c r="F52" s="1121"/>
      <c r="G52" s="1121"/>
      <c r="H52" s="1121"/>
      <c r="I52" s="1121"/>
      <c r="J52" s="1121"/>
      <c r="K52" s="1121"/>
      <c r="L52" s="1121"/>
      <c r="M52" s="1121"/>
      <c r="N52" s="1121"/>
      <c r="O52" s="1122"/>
    </row>
    <row r="53" spans="2:15" ht="14.25" customHeight="1" x14ac:dyDescent="0.15">
      <c r="B53" s="1178"/>
      <c r="C53" s="1143" t="s">
        <v>462</v>
      </c>
      <c r="D53" s="1143"/>
      <c r="E53" s="1143"/>
      <c r="F53" s="1143"/>
      <c r="G53" s="1143"/>
      <c r="H53" s="1143"/>
      <c r="I53" s="1143"/>
      <c r="J53" s="1121"/>
      <c r="K53" s="1121"/>
      <c r="L53" s="1121"/>
      <c r="M53" s="1121"/>
      <c r="N53" s="1121"/>
      <c r="O53" s="1122"/>
    </row>
    <row r="54" spans="2:15" ht="14.25" customHeight="1" thickBot="1" x14ac:dyDescent="0.2">
      <c r="B54" s="1179"/>
      <c r="C54" s="1180"/>
      <c r="D54" s="1181"/>
      <c r="E54" s="1181"/>
      <c r="F54" s="1181"/>
      <c r="G54" s="1181"/>
      <c r="H54" s="1181"/>
      <c r="I54" s="1182"/>
      <c r="J54" s="1096" t="s">
        <v>523</v>
      </c>
      <c r="K54" s="1096"/>
      <c r="L54" s="1097"/>
      <c r="M54" s="1133"/>
      <c r="N54" s="1096"/>
      <c r="O54" s="1134"/>
    </row>
    <row r="55" spans="2:15" ht="14.25" customHeight="1" thickTop="1" x14ac:dyDescent="0.15">
      <c r="B55" s="586"/>
      <c r="C55" s="590"/>
      <c r="D55" s="590"/>
      <c r="E55" s="590"/>
      <c r="F55" s="590"/>
      <c r="G55" s="590"/>
      <c r="H55" s="590"/>
      <c r="I55" s="590"/>
      <c r="J55" s="586"/>
      <c r="K55" s="586"/>
      <c r="L55" s="586"/>
      <c r="M55" s="586"/>
      <c r="N55" s="586"/>
      <c r="O55" s="586"/>
    </row>
    <row r="56" spans="2:15" ht="14.25" thickBot="1" x14ac:dyDescent="0.2">
      <c r="B56" s="509"/>
      <c r="C56" s="509"/>
      <c r="D56" s="509"/>
      <c r="E56" s="509"/>
      <c r="F56" s="509"/>
      <c r="G56" s="509"/>
      <c r="H56" s="509"/>
      <c r="I56" s="509"/>
      <c r="J56" s="509"/>
      <c r="K56" s="509"/>
      <c r="L56" s="509"/>
      <c r="M56" s="509"/>
      <c r="N56" s="509"/>
      <c r="O56" s="509"/>
    </row>
    <row r="57" spans="2:15" ht="15.4" customHeight="1" thickTop="1" thickBot="1" x14ac:dyDescent="0.2">
      <c r="B57" s="591" t="s">
        <v>453</v>
      </c>
      <c r="C57" s="1184" t="s">
        <v>458</v>
      </c>
      <c r="D57" s="1184"/>
      <c r="E57" s="1184"/>
      <c r="F57" s="1184" t="s">
        <v>459</v>
      </c>
      <c r="G57" s="1184"/>
      <c r="H57" s="1184"/>
      <c r="I57" s="1184"/>
      <c r="J57" s="1184" t="s">
        <v>460</v>
      </c>
      <c r="K57" s="1184"/>
      <c r="L57" s="1184"/>
      <c r="M57" s="1184" t="s">
        <v>461</v>
      </c>
      <c r="N57" s="1184"/>
      <c r="O57" s="1187"/>
    </row>
    <row r="58" spans="2:15" ht="14.25" customHeight="1" thickTop="1" x14ac:dyDescent="0.15">
      <c r="B58" s="1177" t="s">
        <v>524</v>
      </c>
      <c r="C58" s="1183" t="s">
        <v>462</v>
      </c>
      <c r="D58" s="1183"/>
      <c r="E58" s="1183"/>
      <c r="F58" s="1140"/>
      <c r="G58" s="1140"/>
      <c r="H58" s="1140"/>
      <c r="I58" s="1140"/>
      <c r="J58" s="1140"/>
      <c r="K58" s="1140"/>
      <c r="L58" s="1140"/>
      <c r="M58" s="1140"/>
      <c r="N58" s="1140"/>
      <c r="O58" s="1142"/>
    </row>
    <row r="59" spans="2:15" ht="14.25" customHeight="1" x14ac:dyDescent="0.15">
      <c r="B59" s="1178"/>
      <c r="C59" s="1121" t="s">
        <v>462</v>
      </c>
      <c r="D59" s="1121"/>
      <c r="E59" s="1121"/>
      <c r="F59" s="1121"/>
      <c r="G59" s="1121"/>
      <c r="H59" s="1121"/>
      <c r="I59" s="1121"/>
      <c r="J59" s="1121"/>
      <c r="K59" s="1121"/>
      <c r="L59" s="1121"/>
      <c r="M59" s="1121"/>
      <c r="N59" s="1121"/>
      <c r="O59" s="1122"/>
    </row>
    <row r="60" spans="2:15" ht="14.25" customHeight="1" x14ac:dyDescent="0.15">
      <c r="B60" s="1178"/>
      <c r="C60" s="1121" t="s">
        <v>462</v>
      </c>
      <c r="D60" s="1121"/>
      <c r="E60" s="1121"/>
      <c r="F60" s="1121"/>
      <c r="G60" s="1121"/>
      <c r="H60" s="1121"/>
      <c r="I60" s="1121"/>
      <c r="J60" s="1121"/>
      <c r="K60" s="1121"/>
      <c r="L60" s="1121"/>
      <c r="M60" s="1121"/>
      <c r="N60" s="1121"/>
      <c r="O60" s="1122"/>
    </row>
    <row r="61" spans="2:15" ht="14.25" customHeight="1" x14ac:dyDescent="0.15">
      <c r="B61" s="1178"/>
      <c r="C61" s="1121" t="s">
        <v>462</v>
      </c>
      <c r="D61" s="1121"/>
      <c r="E61" s="1121"/>
      <c r="F61" s="1121"/>
      <c r="G61" s="1121"/>
      <c r="H61" s="1121"/>
      <c r="I61" s="1121"/>
      <c r="J61" s="1121"/>
      <c r="K61" s="1121"/>
      <c r="L61" s="1121"/>
      <c r="M61" s="1121"/>
      <c r="N61" s="1121"/>
      <c r="O61" s="1122"/>
    </row>
    <row r="62" spans="2:15" ht="14.25" customHeight="1" x14ac:dyDescent="0.15">
      <c r="B62" s="1178"/>
      <c r="C62" s="1121" t="s">
        <v>462</v>
      </c>
      <c r="D62" s="1121"/>
      <c r="E62" s="1121"/>
      <c r="F62" s="1121"/>
      <c r="G62" s="1121"/>
      <c r="H62" s="1121"/>
      <c r="I62" s="1121"/>
      <c r="J62" s="1121"/>
      <c r="K62" s="1121"/>
      <c r="L62" s="1121"/>
      <c r="M62" s="1121"/>
      <c r="N62" s="1121"/>
      <c r="O62" s="1122"/>
    </row>
    <row r="63" spans="2:15" ht="14.25" customHeight="1" x14ac:dyDescent="0.15">
      <c r="B63" s="1178"/>
      <c r="C63" s="1143" t="s">
        <v>462</v>
      </c>
      <c r="D63" s="1143"/>
      <c r="E63" s="1143"/>
      <c r="F63" s="1143"/>
      <c r="G63" s="1143"/>
      <c r="H63" s="1143"/>
      <c r="I63" s="1143"/>
      <c r="J63" s="1121"/>
      <c r="K63" s="1121"/>
      <c r="L63" s="1121"/>
      <c r="M63" s="1121"/>
      <c r="N63" s="1121"/>
      <c r="O63" s="1122"/>
    </row>
    <row r="64" spans="2:15" ht="14.25" customHeight="1" thickBot="1" x14ac:dyDescent="0.2">
      <c r="B64" s="1179"/>
      <c r="C64" s="1180"/>
      <c r="D64" s="1181"/>
      <c r="E64" s="1181"/>
      <c r="F64" s="1181"/>
      <c r="G64" s="1181"/>
      <c r="H64" s="1181"/>
      <c r="I64" s="1182"/>
      <c r="J64" s="1096" t="s">
        <v>525</v>
      </c>
      <c r="K64" s="1096"/>
      <c r="L64" s="1097"/>
      <c r="M64" s="1133"/>
      <c r="N64" s="1096"/>
      <c r="O64" s="1134"/>
    </row>
    <row r="65" spans="2:15" ht="14.25" customHeight="1" thickTop="1" x14ac:dyDescent="0.15">
      <c r="B65" s="1177" t="s">
        <v>526</v>
      </c>
      <c r="C65" s="1183" t="s">
        <v>462</v>
      </c>
      <c r="D65" s="1183"/>
      <c r="E65" s="1183"/>
      <c r="F65" s="1140"/>
      <c r="G65" s="1140"/>
      <c r="H65" s="1140"/>
      <c r="I65" s="1140"/>
      <c r="J65" s="1140"/>
      <c r="K65" s="1140"/>
      <c r="L65" s="1140"/>
      <c r="M65" s="1140"/>
      <c r="N65" s="1140"/>
      <c r="O65" s="1142"/>
    </row>
    <row r="66" spans="2:15" ht="14.25" customHeight="1" x14ac:dyDescent="0.15">
      <c r="B66" s="1178"/>
      <c r="C66" s="1121" t="s">
        <v>462</v>
      </c>
      <c r="D66" s="1121"/>
      <c r="E66" s="1121"/>
      <c r="F66" s="1121"/>
      <c r="G66" s="1121"/>
      <c r="H66" s="1121"/>
      <c r="I66" s="1121"/>
      <c r="J66" s="1121"/>
      <c r="K66" s="1121"/>
      <c r="L66" s="1121"/>
      <c r="M66" s="1121"/>
      <c r="N66" s="1121"/>
      <c r="O66" s="1122"/>
    </row>
    <row r="67" spans="2:15" ht="14.25" customHeight="1" x14ac:dyDescent="0.15">
      <c r="B67" s="1178"/>
      <c r="C67" s="1121" t="s">
        <v>462</v>
      </c>
      <c r="D67" s="1121"/>
      <c r="E67" s="1121"/>
      <c r="F67" s="1121"/>
      <c r="G67" s="1121"/>
      <c r="H67" s="1121"/>
      <c r="I67" s="1121"/>
      <c r="J67" s="1121"/>
      <c r="K67" s="1121"/>
      <c r="L67" s="1121"/>
      <c r="M67" s="1121"/>
      <c r="N67" s="1121"/>
      <c r="O67" s="1122"/>
    </row>
    <row r="68" spans="2:15" ht="14.25" customHeight="1" x14ac:dyDescent="0.15">
      <c r="B68" s="1178"/>
      <c r="C68" s="1121" t="s">
        <v>462</v>
      </c>
      <c r="D68" s="1121"/>
      <c r="E68" s="1121"/>
      <c r="F68" s="1121"/>
      <c r="G68" s="1121"/>
      <c r="H68" s="1121"/>
      <c r="I68" s="1121"/>
      <c r="J68" s="1121"/>
      <c r="K68" s="1121"/>
      <c r="L68" s="1121"/>
      <c r="M68" s="1121"/>
      <c r="N68" s="1121"/>
      <c r="O68" s="1122"/>
    </row>
    <row r="69" spans="2:15" ht="14.25" customHeight="1" x14ac:dyDescent="0.15">
      <c r="B69" s="1178"/>
      <c r="C69" s="1121" t="s">
        <v>462</v>
      </c>
      <c r="D69" s="1121"/>
      <c r="E69" s="1121"/>
      <c r="F69" s="1121"/>
      <c r="G69" s="1121"/>
      <c r="H69" s="1121"/>
      <c r="I69" s="1121"/>
      <c r="J69" s="1121"/>
      <c r="K69" s="1121"/>
      <c r="L69" s="1121"/>
      <c r="M69" s="1121"/>
      <c r="N69" s="1121"/>
      <c r="O69" s="1122"/>
    </row>
    <row r="70" spans="2:15" ht="14.25" customHeight="1" x14ac:dyDescent="0.15">
      <c r="B70" s="1178"/>
      <c r="C70" s="1143" t="s">
        <v>462</v>
      </c>
      <c r="D70" s="1143"/>
      <c r="E70" s="1143"/>
      <c r="F70" s="1143"/>
      <c r="G70" s="1143"/>
      <c r="H70" s="1143"/>
      <c r="I70" s="1143"/>
      <c r="J70" s="1121"/>
      <c r="K70" s="1121"/>
      <c r="L70" s="1121"/>
      <c r="M70" s="1121"/>
      <c r="N70" s="1121"/>
      <c r="O70" s="1122"/>
    </row>
    <row r="71" spans="2:15" ht="14.25" customHeight="1" thickBot="1" x14ac:dyDescent="0.2">
      <c r="B71" s="1179"/>
      <c r="C71" s="1180"/>
      <c r="D71" s="1181"/>
      <c r="E71" s="1181"/>
      <c r="F71" s="1181"/>
      <c r="G71" s="1181"/>
      <c r="H71" s="1181"/>
      <c r="I71" s="1182"/>
      <c r="J71" s="1096" t="s">
        <v>527</v>
      </c>
      <c r="K71" s="1096"/>
      <c r="L71" s="1097"/>
      <c r="M71" s="1133"/>
      <c r="N71" s="1096"/>
      <c r="O71" s="1134"/>
    </row>
    <row r="72" spans="2:15" ht="14.25" customHeight="1" thickTop="1" x14ac:dyDescent="0.15">
      <c r="B72" s="1177" t="s">
        <v>528</v>
      </c>
      <c r="C72" s="1183" t="s">
        <v>462</v>
      </c>
      <c r="D72" s="1183"/>
      <c r="E72" s="1183"/>
      <c r="F72" s="1140"/>
      <c r="G72" s="1140"/>
      <c r="H72" s="1140"/>
      <c r="I72" s="1140"/>
      <c r="J72" s="1140"/>
      <c r="K72" s="1140"/>
      <c r="L72" s="1140"/>
      <c r="M72" s="1140"/>
      <c r="N72" s="1140"/>
      <c r="O72" s="1142"/>
    </row>
    <row r="73" spans="2:15" ht="14.25" customHeight="1" x14ac:dyDescent="0.15">
      <c r="B73" s="1178"/>
      <c r="C73" s="1121" t="s">
        <v>462</v>
      </c>
      <c r="D73" s="1121"/>
      <c r="E73" s="1121"/>
      <c r="F73" s="1121"/>
      <c r="G73" s="1121"/>
      <c r="H73" s="1121"/>
      <c r="I73" s="1121"/>
      <c r="J73" s="1121"/>
      <c r="K73" s="1121"/>
      <c r="L73" s="1121"/>
      <c r="M73" s="1121"/>
      <c r="N73" s="1121"/>
      <c r="O73" s="1122"/>
    </row>
    <row r="74" spans="2:15" ht="14.25" customHeight="1" x14ac:dyDescent="0.15">
      <c r="B74" s="1178"/>
      <c r="C74" s="1121" t="s">
        <v>462</v>
      </c>
      <c r="D74" s="1121"/>
      <c r="E74" s="1121"/>
      <c r="F74" s="1121"/>
      <c r="G74" s="1121"/>
      <c r="H74" s="1121"/>
      <c r="I74" s="1121"/>
      <c r="J74" s="1121"/>
      <c r="K74" s="1121"/>
      <c r="L74" s="1121"/>
      <c r="M74" s="1121"/>
      <c r="N74" s="1121"/>
      <c r="O74" s="1122"/>
    </row>
    <row r="75" spans="2:15" ht="14.25" customHeight="1" x14ac:dyDescent="0.15">
      <c r="B75" s="1178"/>
      <c r="C75" s="1121" t="s">
        <v>462</v>
      </c>
      <c r="D75" s="1121"/>
      <c r="E75" s="1121"/>
      <c r="F75" s="1121"/>
      <c r="G75" s="1121"/>
      <c r="H75" s="1121"/>
      <c r="I75" s="1121"/>
      <c r="J75" s="1121"/>
      <c r="K75" s="1121"/>
      <c r="L75" s="1121"/>
      <c r="M75" s="1121"/>
      <c r="N75" s="1121"/>
      <c r="O75" s="1122"/>
    </row>
    <row r="76" spans="2:15" ht="14.25" customHeight="1" x14ac:dyDescent="0.15">
      <c r="B76" s="1178"/>
      <c r="C76" s="1121" t="s">
        <v>462</v>
      </c>
      <c r="D76" s="1121"/>
      <c r="E76" s="1121"/>
      <c r="F76" s="1121"/>
      <c r="G76" s="1121"/>
      <c r="H76" s="1121"/>
      <c r="I76" s="1121"/>
      <c r="J76" s="1121"/>
      <c r="K76" s="1121"/>
      <c r="L76" s="1121"/>
      <c r="M76" s="1121"/>
      <c r="N76" s="1121"/>
      <c r="O76" s="1122"/>
    </row>
    <row r="77" spans="2:15" ht="14.25" customHeight="1" x14ac:dyDescent="0.15">
      <c r="B77" s="1178"/>
      <c r="C77" s="1143" t="s">
        <v>462</v>
      </c>
      <c r="D77" s="1143"/>
      <c r="E77" s="1143"/>
      <c r="F77" s="1143"/>
      <c r="G77" s="1143"/>
      <c r="H77" s="1143"/>
      <c r="I77" s="1143"/>
      <c r="J77" s="1121"/>
      <c r="K77" s="1121"/>
      <c r="L77" s="1121"/>
      <c r="M77" s="1121"/>
      <c r="N77" s="1121"/>
      <c r="O77" s="1122"/>
    </row>
    <row r="78" spans="2:15" ht="14.25" customHeight="1" thickBot="1" x14ac:dyDescent="0.2">
      <c r="B78" s="1179"/>
      <c r="C78" s="1180"/>
      <c r="D78" s="1181"/>
      <c r="E78" s="1181"/>
      <c r="F78" s="1181"/>
      <c r="G78" s="1181"/>
      <c r="H78" s="1181"/>
      <c r="I78" s="1182"/>
      <c r="J78" s="1096" t="s">
        <v>529</v>
      </c>
      <c r="K78" s="1096"/>
      <c r="L78" s="1097"/>
      <c r="M78" s="1133"/>
      <c r="N78" s="1096"/>
      <c r="O78" s="1134"/>
    </row>
    <row r="79" spans="2:15" ht="14.25" customHeight="1" thickTop="1" x14ac:dyDescent="0.15">
      <c r="B79" s="1177" t="s">
        <v>530</v>
      </c>
      <c r="C79" s="1183" t="s">
        <v>462</v>
      </c>
      <c r="D79" s="1183"/>
      <c r="E79" s="1183"/>
      <c r="F79" s="1140"/>
      <c r="G79" s="1140"/>
      <c r="H79" s="1140"/>
      <c r="I79" s="1140"/>
      <c r="J79" s="1140"/>
      <c r="K79" s="1140"/>
      <c r="L79" s="1140"/>
      <c r="M79" s="1140"/>
      <c r="N79" s="1140"/>
      <c r="O79" s="1142"/>
    </row>
    <row r="80" spans="2:15" ht="14.25" customHeight="1" x14ac:dyDescent="0.15">
      <c r="B80" s="1178"/>
      <c r="C80" s="1121" t="s">
        <v>462</v>
      </c>
      <c r="D80" s="1121"/>
      <c r="E80" s="1121"/>
      <c r="F80" s="1121"/>
      <c r="G80" s="1121"/>
      <c r="H80" s="1121"/>
      <c r="I80" s="1121"/>
      <c r="J80" s="1121"/>
      <c r="K80" s="1121"/>
      <c r="L80" s="1121"/>
      <c r="M80" s="1121"/>
      <c r="N80" s="1121"/>
      <c r="O80" s="1122"/>
    </row>
    <row r="81" spans="2:15" ht="14.25" customHeight="1" x14ac:dyDescent="0.15">
      <c r="B81" s="1178"/>
      <c r="C81" s="1121" t="s">
        <v>462</v>
      </c>
      <c r="D81" s="1121"/>
      <c r="E81" s="1121"/>
      <c r="F81" s="1121"/>
      <c r="G81" s="1121"/>
      <c r="H81" s="1121"/>
      <c r="I81" s="1121"/>
      <c r="J81" s="1121"/>
      <c r="K81" s="1121"/>
      <c r="L81" s="1121"/>
      <c r="M81" s="1121"/>
      <c r="N81" s="1121"/>
      <c r="O81" s="1122"/>
    </row>
    <row r="82" spans="2:15" ht="14.25" customHeight="1" x14ac:dyDescent="0.15">
      <c r="B82" s="1178"/>
      <c r="C82" s="1121" t="s">
        <v>462</v>
      </c>
      <c r="D82" s="1121"/>
      <c r="E82" s="1121"/>
      <c r="F82" s="1121"/>
      <c r="G82" s="1121"/>
      <c r="H82" s="1121"/>
      <c r="I82" s="1121"/>
      <c r="J82" s="1121"/>
      <c r="K82" s="1121"/>
      <c r="L82" s="1121"/>
      <c r="M82" s="1121"/>
      <c r="N82" s="1121"/>
      <c r="O82" s="1122"/>
    </row>
    <row r="83" spans="2:15" ht="14.25" customHeight="1" x14ac:dyDescent="0.15">
      <c r="B83" s="1178"/>
      <c r="C83" s="1121" t="s">
        <v>462</v>
      </c>
      <c r="D83" s="1121"/>
      <c r="E83" s="1121"/>
      <c r="F83" s="1121"/>
      <c r="G83" s="1121"/>
      <c r="H83" s="1121"/>
      <c r="I83" s="1121"/>
      <c r="J83" s="1121"/>
      <c r="K83" s="1121"/>
      <c r="L83" s="1121"/>
      <c r="M83" s="1121"/>
      <c r="N83" s="1121"/>
      <c r="O83" s="1122"/>
    </row>
    <row r="84" spans="2:15" ht="14.25" customHeight="1" x14ac:dyDescent="0.15">
      <c r="B84" s="1178"/>
      <c r="C84" s="1143" t="s">
        <v>462</v>
      </c>
      <c r="D84" s="1143"/>
      <c r="E84" s="1143"/>
      <c r="F84" s="1143"/>
      <c r="G84" s="1143"/>
      <c r="H84" s="1143"/>
      <c r="I84" s="1143"/>
      <c r="J84" s="1121"/>
      <c r="K84" s="1121"/>
      <c r="L84" s="1121"/>
      <c r="M84" s="1121"/>
      <c r="N84" s="1121"/>
      <c r="O84" s="1122"/>
    </row>
    <row r="85" spans="2:15" ht="14.25" customHeight="1" thickBot="1" x14ac:dyDescent="0.2">
      <c r="B85" s="1179"/>
      <c r="C85" s="1180"/>
      <c r="D85" s="1181"/>
      <c r="E85" s="1181"/>
      <c r="F85" s="1181"/>
      <c r="G85" s="1181"/>
      <c r="H85" s="1181"/>
      <c r="I85" s="1182"/>
      <c r="J85" s="1096" t="s">
        <v>531</v>
      </c>
      <c r="K85" s="1096"/>
      <c r="L85" s="1097"/>
      <c r="M85" s="1133"/>
      <c r="N85" s="1096"/>
      <c r="O85" s="1134"/>
    </row>
    <row r="86" spans="2:15" ht="14.25" customHeight="1" thickTop="1" x14ac:dyDescent="0.15">
      <c r="B86" s="1188" t="s">
        <v>532</v>
      </c>
      <c r="C86" s="1183" t="s">
        <v>462</v>
      </c>
      <c r="D86" s="1183"/>
      <c r="E86" s="1183"/>
      <c r="F86" s="1183"/>
      <c r="G86" s="1183"/>
      <c r="H86" s="1183"/>
      <c r="I86" s="1183"/>
      <c r="J86" s="1183"/>
      <c r="K86" s="1183"/>
      <c r="L86" s="1183"/>
      <c r="M86" s="1183"/>
      <c r="N86" s="1183"/>
      <c r="O86" s="1185"/>
    </row>
    <row r="87" spans="2:15" ht="14.25" customHeight="1" x14ac:dyDescent="0.15">
      <c r="B87" s="1178"/>
      <c r="C87" s="1121" t="s">
        <v>462</v>
      </c>
      <c r="D87" s="1121"/>
      <c r="E87" s="1121"/>
      <c r="F87" s="1121"/>
      <c r="G87" s="1121"/>
      <c r="H87" s="1121"/>
      <c r="I87" s="1121"/>
      <c r="J87" s="1121"/>
      <c r="K87" s="1121"/>
      <c r="L87" s="1121"/>
      <c r="M87" s="1121"/>
      <c r="N87" s="1121"/>
      <c r="O87" s="1122"/>
    </row>
    <row r="88" spans="2:15" ht="14.25" customHeight="1" x14ac:dyDescent="0.15">
      <c r="B88" s="1178"/>
      <c r="C88" s="1121" t="s">
        <v>462</v>
      </c>
      <c r="D88" s="1121"/>
      <c r="E88" s="1121"/>
      <c r="F88" s="1121"/>
      <c r="G88" s="1121"/>
      <c r="H88" s="1121"/>
      <c r="I88" s="1121"/>
      <c r="J88" s="1121"/>
      <c r="K88" s="1121"/>
      <c r="L88" s="1121"/>
      <c r="M88" s="1121"/>
      <c r="N88" s="1121"/>
      <c r="O88" s="1122"/>
    </row>
    <row r="89" spans="2:15" ht="14.25" customHeight="1" x14ac:dyDescent="0.15">
      <c r="B89" s="1178"/>
      <c r="C89" s="1121" t="s">
        <v>462</v>
      </c>
      <c r="D89" s="1121"/>
      <c r="E89" s="1121"/>
      <c r="F89" s="1121"/>
      <c r="G89" s="1121"/>
      <c r="H89" s="1121"/>
      <c r="I89" s="1121"/>
      <c r="J89" s="1121"/>
      <c r="K89" s="1121"/>
      <c r="L89" s="1121"/>
      <c r="M89" s="1121"/>
      <c r="N89" s="1121"/>
      <c r="O89" s="1122"/>
    </row>
    <row r="90" spans="2:15" ht="14.25" customHeight="1" x14ac:dyDescent="0.15">
      <c r="B90" s="1178"/>
      <c r="C90" s="1121" t="s">
        <v>462</v>
      </c>
      <c r="D90" s="1121"/>
      <c r="E90" s="1121"/>
      <c r="F90" s="1121"/>
      <c r="G90" s="1121"/>
      <c r="H90" s="1121"/>
      <c r="I90" s="1121"/>
      <c r="J90" s="1121"/>
      <c r="K90" s="1121"/>
      <c r="L90" s="1121"/>
      <c r="M90" s="1121"/>
      <c r="N90" s="1121"/>
      <c r="O90" s="1122"/>
    </row>
    <row r="91" spans="2:15" ht="14.25" customHeight="1" x14ac:dyDescent="0.15">
      <c r="B91" s="1178"/>
      <c r="C91" s="1143" t="s">
        <v>462</v>
      </c>
      <c r="D91" s="1143"/>
      <c r="E91" s="1143"/>
      <c r="F91" s="1143"/>
      <c r="G91" s="1143"/>
      <c r="H91" s="1143"/>
      <c r="I91" s="1143"/>
      <c r="J91" s="1121"/>
      <c r="K91" s="1121"/>
      <c r="L91" s="1121"/>
      <c r="M91" s="1121"/>
      <c r="N91" s="1121"/>
      <c r="O91" s="1122"/>
    </row>
    <row r="92" spans="2:15" ht="14.25" customHeight="1" thickBot="1" x14ac:dyDescent="0.2">
      <c r="B92" s="1179"/>
      <c r="C92" s="1180"/>
      <c r="D92" s="1181"/>
      <c r="E92" s="1181"/>
      <c r="F92" s="1181"/>
      <c r="G92" s="1181"/>
      <c r="H92" s="1181"/>
      <c r="I92" s="1182"/>
      <c r="J92" s="1096" t="s">
        <v>533</v>
      </c>
      <c r="K92" s="1096"/>
      <c r="L92" s="1097"/>
      <c r="M92" s="1133"/>
      <c r="N92" s="1096"/>
      <c r="O92" s="1134"/>
    </row>
    <row r="93" spans="2:15" ht="15.4" customHeight="1" thickTop="1" x14ac:dyDescent="0.15">
      <c r="B93" s="509"/>
      <c r="C93" s="509"/>
      <c r="D93" s="509"/>
      <c r="E93" s="509"/>
      <c r="F93" s="509"/>
      <c r="G93" s="509"/>
      <c r="H93" s="509"/>
      <c r="I93" s="509"/>
      <c r="J93" s="1189" t="s">
        <v>534</v>
      </c>
      <c r="K93" s="1110"/>
      <c r="L93" s="1111"/>
      <c r="M93" s="1109"/>
      <c r="N93" s="1110"/>
      <c r="O93" s="1135"/>
    </row>
    <row r="94" spans="2:15" ht="15.4" customHeight="1" x14ac:dyDescent="0.15">
      <c r="B94" s="509"/>
      <c r="C94" s="509"/>
      <c r="D94" s="509"/>
      <c r="E94" s="509"/>
      <c r="F94" s="509"/>
      <c r="G94" s="509"/>
      <c r="H94" s="509"/>
      <c r="I94" s="509"/>
      <c r="J94" s="1112"/>
      <c r="K94" s="1113"/>
      <c r="L94" s="1114"/>
      <c r="M94" s="1112"/>
      <c r="N94" s="1113"/>
      <c r="O94" s="1136"/>
    </row>
    <row r="95" spans="2:15" s="496" customFormat="1" ht="13.5" customHeight="1" x14ac:dyDescent="0.15">
      <c r="B95" s="497" t="s">
        <v>138</v>
      </c>
      <c r="C95" s="1083" t="s">
        <v>535</v>
      </c>
      <c r="D95" s="1083"/>
      <c r="E95" s="1083"/>
      <c r="F95" s="1083"/>
      <c r="G95" s="1083"/>
      <c r="H95" s="1083"/>
      <c r="I95" s="1083"/>
      <c r="J95" s="1083"/>
      <c r="K95" s="1083"/>
      <c r="L95" s="1083"/>
      <c r="M95" s="1083"/>
      <c r="N95" s="1083"/>
      <c r="O95" s="1083"/>
    </row>
    <row r="96" spans="2:15" s="262" customFormat="1" ht="13.5" customHeight="1" x14ac:dyDescent="0.15">
      <c r="B96" s="499" t="s">
        <v>138</v>
      </c>
      <c r="C96" s="1108" t="s">
        <v>484</v>
      </c>
      <c r="D96" s="1108"/>
      <c r="E96" s="1108"/>
      <c r="F96" s="1108"/>
      <c r="G96" s="1108"/>
      <c r="H96" s="1108"/>
      <c r="I96" s="1108"/>
      <c r="J96" s="1108"/>
      <c r="K96" s="1108"/>
      <c r="L96" s="1108"/>
      <c r="M96" s="1108"/>
      <c r="N96" s="1108"/>
      <c r="O96" s="1108"/>
    </row>
    <row r="97" spans="2:15" s="498" customFormat="1" ht="13.5" customHeight="1" x14ac:dyDescent="0.15"/>
    <row r="98" spans="2:15" ht="15.4" customHeight="1" thickBot="1" x14ac:dyDescent="0.2">
      <c r="B98" s="488" t="s">
        <v>467</v>
      </c>
    </row>
    <row r="99" spans="2:15" ht="15.4" customHeight="1" x14ac:dyDescent="0.15">
      <c r="B99" s="1084" t="s">
        <v>468</v>
      </c>
      <c r="C99" s="1085"/>
      <c r="D99" s="1085"/>
      <c r="E99" s="1086"/>
    </row>
    <row r="100" spans="2:15" ht="15.4" customHeight="1" thickBot="1" x14ac:dyDescent="0.2">
      <c r="B100" s="1087"/>
      <c r="C100" s="1088"/>
      <c r="D100" s="1088"/>
      <c r="E100" s="1089"/>
    </row>
    <row r="101" spans="2:15" ht="15.4" customHeight="1" x14ac:dyDescent="0.15">
      <c r="B101" s="1090"/>
      <c r="C101" s="1049"/>
      <c r="D101" s="1049"/>
      <c r="E101" s="1091" t="s">
        <v>469</v>
      </c>
      <c r="F101" s="1084" t="s">
        <v>470</v>
      </c>
      <c r="G101" s="1085"/>
      <c r="H101" s="1086"/>
      <c r="I101" s="1090" t="s">
        <v>471</v>
      </c>
      <c r="J101" s="1107" t="s">
        <v>472</v>
      </c>
      <c r="K101" s="1107"/>
      <c r="L101" s="1107"/>
      <c r="M101" s="1107"/>
      <c r="N101" s="1107"/>
      <c r="O101" s="1107"/>
    </row>
    <row r="102" spans="2:15" ht="15.4" customHeight="1" thickBot="1" x14ac:dyDescent="0.2">
      <c r="B102" s="1087"/>
      <c r="C102" s="1088"/>
      <c r="D102" s="1088"/>
      <c r="E102" s="1089"/>
      <c r="F102" s="1087"/>
      <c r="G102" s="1088"/>
      <c r="H102" s="1089"/>
      <c r="I102" s="1090"/>
      <c r="J102" s="1107"/>
      <c r="K102" s="1107"/>
      <c r="L102" s="1107"/>
      <c r="M102" s="1107"/>
      <c r="N102" s="1107"/>
      <c r="O102" s="1107"/>
    </row>
    <row r="103" spans="2:15" s="498" customFormat="1" ht="13.5" customHeight="1" x14ac:dyDescent="0.15">
      <c r="J103" s="1107"/>
      <c r="K103" s="1107"/>
      <c r="L103" s="1107"/>
      <c r="M103" s="1107"/>
      <c r="N103" s="1107"/>
      <c r="O103" s="1107"/>
    </row>
    <row r="104" spans="2:15" s="496" customFormat="1" ht="13.5" customHeight="1" x14ac:dyDescent="0.15">
      <c r="B104" s="496" t="s">
        <v>473</v>
      </c>
      <c r="J104" s="1107"/>
      <c r="K104" s="1107"/>
      <c r="L104" s="1107"/>
      <c r="M104" s="1107"/>
      <c r="N104" s="1107"/>
      <c r="O104" s="1107"/>
    </row>
    <row r="105" spans="2:15" s="496" customFormat="1" ht="13.5" customHeight="1" x14ac:dyDescent="0.15">
      <c r="B105" s="497">
        <v>1</v>
      </c>
      <c r="C105" s="496" t="s">
        <v>536</v>
      </c>
    </row>
    <row r="106" spans="2:15" s="496" customFormat="1" ht="13.5" customHeight="1" x14ac:dyDescent="0.15">
      <c r="B106" s="497">
        <v>2</v>
      </c>
      <c r="C106" s="496" t="s">
        <v>537</v>
      </c>
    </row>
    <row r="107" spans="2:15" ht="15.4" customHeight="1" x14ac:dyDescent="0.15"/>
    <row r="108" spans="2:15" ht="15.4" customHeight="1" x14ac:dyDescent="0.15"/>
    <row r="109" spans="2:15" ht="15.4" customHeight="1" x14ac:dyDescent="0.15"/>
    <row r="110" spans="2:15" ht="15.4" customHeight="1" x14ac:dyDescent="0.15"/>
    <row r="111" spans="2:15" ht="15.4" customHeight="1" x14ac:dyDescent="0.15"/>
    <row r="112" spans="2:15" ht="15.4" customHeight="1" x14ac:dyDescent="0.15"/>
    <row r="113" ht="15.4" customHeight="1" x14ac:dyDescent="0.15"/>
    <row r="114" ht="15.4" customHeight="1" x14ac:dyDescent="0.15"/>
    <row r="115" ht="15.4" customHeight="1" x14ac:dyDescent="0.15"/>
    <row r="116" ht="15.4" customHeight="1" x14ac:dyDescent="0.15"/>
    <row r="117" ht="15.4" customHeight="1" x14ac:dyDescent="0.15"/>
    <row r="118" ht="15.4" customHeight="1" x14ac:dyDescent="0.15"/>
    <row r="119" ht="15.4" customHeight="1" x14ac:dyDescent="0.15"/>
    <row r="120" ht="15.4" customHeight="1" x14ac:dyDescent="0.15"/>
    <row r="121" ht="15.4" customHeight="1" x14ac:dyDescent="0.15"/>
  </sheetData>
  <mergeCells count="336">
    <mergeCell ref="C96:O96"/>
    <mergeCell ref="J101:O104"/>
    <mergeCell ref="C92:I92"/>
    <mergeCell ref="J93:L94"/>
    <mergeCell ref="M93:O94"/>
    <mergeCell ref="E101:E102"/>
    <mergeCell ref="B101:D102"/>
    <mergeCell ref="J92:L92"/>
    <mergeCell ref="J90:L90"/>
    <mergeCell ref="I101:I102"/>
    <mergeCell ref="C95:O95"/>
    <mergeCell ref="J91:L91"/>
    <mergeCell ref="F101:H102"/>
    <mergeCell ref="B99:E100"/>
    <mergeCell ref="C91:E91"/>
    <mergeCell ref="B86:B92"/>
    <mergeCell ref="C89:E89"/>
    <mergeCell ref="C88:E88"/>
    <mergeCell ref="F88:I88"/>
    <mergeCell ref="C86:E86"/>
    <mergeCell ref="F86:I86"/>
    <mergeCell ref="F91:I91"/>
    <mergeCell ref="C80:E80"/>
    <mergeCell ref="F80:I80"/>
    <mergeCell ref="F81:I81"/>
    <mergeCell ref="F79:I79"/>
    <mergeCell ref="C76:E76"/>
    <mergeCell ref="F76:I76"/>
    <mergeCell ref="C90:E90"/>
    <mergeCell ref="M92:O92"/>
    <mergeCell ref="F87:I87"/>
    <mergeCell ref="J87:L87"/>
    <mergeCell ref="M87:O87"/>
    <mergeCell ref="J88:L88"/>
    <mergeCell ref="C87:E87"/>
    <mergeCell ref="M89:O89"/>
    <mergeCell ref="F89:I89"/>
    <mergeCell ref="J89:L89"/>
    <mergeCell ref="F82:I82"/>
    <mergeCell ref="F90:I90"/>
    <mergeCell ref="C85:I85"/>
    <mergeCell ref="C84:E84"/>
    <mergeCell ref="F84:I84"/>
    <mergeCell ref="C81:E81"/>
    <mergeCell ref="C82:E82"/>
    <mergeCell ref="C83:E83"/>
    <mergeCell ref="J34:L34"/>
    <mergeCell ref="M34:O34"/>
    <mergeCell ref="M44:O44"/>
    <mergeCell ref="J41:L41"/>
    <mergeCell ref="C75:E75"/>
    <mergeCell ref="F75:I75"/>
    <mergeCell ref="C74:E74"/>
    <mergeCell ref="F74:I74"/>
    <mergeCell ref="J61:L61"/>
    <mergeCell ref="J62:L62"/>
    <mergeCell ref="J64:L64"/>
    <mergeCell ref="J65:L65"/>
    <mergeCell ref="J69:L69"/>
    <mergeCell ref="J70:L70"/>
    <mergeCell ref="J71:L71"/>
    <mergeCell ref="M65:O65"/>
    <mergeCell ref="M64:O64"/>
    <mergeCell ref="M68:O68"/>
    <mergeCell ref="J63:L63"/>
    <mergeCell ref="J40:L40"/>
    <mergeCell ref="M40:O40"/>
    <mergeCell ref="C45:E45"/>
    <mergeCell ref="M35:O35"/>
    <mergeCell ref="M42:O42"/>
    <mergeCell ref="J35:L35"/>
    <mergeCell ref="J43:L43"/>
    <mergeCell ref="M27:O27"/>
    <mergeCell ref="C28:E28"/>
    <mergeCell ref="F31:I31"/>
    <mergeCell ref="M32:O32"/>
    <mergeCell ref="J29:L29"/>
    <mergeCell ref="J33:L33"/>
    <mergeCell ref="J31:L31"/>
    <mergeCell ref="M31:O31"/>
    <mergeCell ref="F28:I28"/>
    <mergeCell ref="J39:L39"/>
    <mergeCell ref="C42:E42"/>
    <mergeCell ref="M39:O39"/>
    <mergeCell ref="F42:I42"/>
    <mergeCell ref="J38:L38"/>
    <mergeCell ref="M38:O38"/>
    <mergeCell ref="J36:L36"/>
    <mergeCell ref="M36:O36"/>
    <mergeCell ref="J37:L37"/>
    <mergeCell ref="M37:O37"/>
    <mergeCell ref="M43:O43"/>
    <mergeCell ref="J42:L42"/>
    <mergeCell ref="C36:E36"/>
    <mergeCell ref="M14:O14"/>
    <mergeCell ref="F18:I18"/>
    <mergeCell ref="F13:I13"/>
    <mergeCell ref="J22:L22"/>
    <mergeCell ref="J13:L13"/>
    <mergeCell ref="M13:O13"/>
    <mergeCell ref="F22:I22"/>
    <mergeCell ref="M26:O26"/>
    <mergeCell ref="J25:L25"/>
    <mergeCell ref="M25:O25"/>
    <mergeCell ref="M24:O24"/>
    <mergeCell ref="J26:L26"/>
    <mergeCell ref="J23:L23"/>
    <mergeCell ref="M23:O23"/>
    <mergeCell ref="J20:L20"/>
    <mergeCell ref="M20:O20"/>
    <mergeCell ref="F21:I21"/>
    <mergeCell ref="J21:L21"/>
    <mergeCell ref="M21:O21"/>
    <mergeCell ref="M22:O22"/>
    <mergeCell ref="M15:O15"/>
    <mergeCell ref="J16:L16"/>
    <mergeCell ref="M16:O16"/>
    <mergeCell ref="F24:I24"/>
    <mergeCell ref="C13:E13"/>
    <mergeCell ref="J15:L15"/>
    <mergeCell ref="B20:B26"/>
    <mergeCell ref="C20:E20"/>
    <mergeCell ref="F20:I20"/>
    <mergeCell ref="C21:E21"/>
    <mergeCell ref="C22:E22"/>
    <mergeCell ref="B13:B19"/>
    <mergeCell ref="J18:L18"/>
    <mergeCell ref="J19:L19"/>
    <mergeCell ref="J17:L17"/>
    <mergeCell ref="C19:I19"/>
    <mergeCell ref="F17:I17"/>
    <mergeCell ref="C18:E18"/>
    <mergeCell ref="J24:L24"/>
    <mergeCell ref="C14:E14"/>
    <mergeCell ref="C16:E16"/>
    <mergeCell ref="F16:I16"/>
    <mergeCell ref="F14:I14"/>
    <mergeCell ref="C23:E23"/>
    <mergeCell ref="J14:L14"/>
    <mergeCell ref="C15:E15"/>
    <mergeCell ref="F15:I15"/>
    <mergeCell ref="C24:E24"/>
    <mergeCell ref="B48:B54"/>
    <mergeCell ref="C48:E48"/>
    <mergeCell ref="M54:O54"/>
    <mergeCell ref="J51:L51"/>
    <mergeCell ref="B41:B47"/>
    <mergeCell ref="C41:E41"/>
    <mergeCell ref="F41:I41"/>
    <mergeCell ref="C44:E44"/>
    <mergeCell ref="F44:I44"/>
    <mergeCell ref="J46:L46"/>
    <mergeCell ref="M46:O46"/>
    <mergeCell ref="J52:L52"/>
    <mergeCell ref="M41:O41"/>
    <mergeCell ref="C43:E43"/>
    <mergeCell ref="F43:I43"/>
    <mergeCell ref="C46:E46"/>
    <mergeCell ref="F46:I46"/>
    <mergeCell ref="F45:I45"/>
    <mergeCell ref="J45:L45"/>
    <mergeCell ref="M45:O45"/>
    <mergeCell ref="J44:L44"/>
    <mergeCell ref="M48:O48"/>
    <mergeCell ref="J48:L48"/>
    <mergeCell ref="C47:I47"/>
    <mergeCell ref="J57:L57"/>
    <mergeCell ref="M57:O57"/>
    <mergeCell ref="J60:L60"/>
    <mergeCell ref="F49:I49"/>
    <mergeCell ref="C49:E49"/>
    <mergeCell ref="C50:E50"/>
    <mergeCell ref="C51:E51"/>
    <mergeCell ref="F51:I51"/>
    <mergeCell ref="F48:I48"/>
    <mergeCell ref="C64:I64"/>
    <mergeCell ref="C63:E63"/>
    <mergeCell ref="F63:I63"/>
    <mergeCell ref="F62:I62"/>
    <mergeCell ref="C61:E61"/>
    <mergeCell ref="F61:I61"/>
    <mergeCell ref="M58:O58"/>
    <mergeCell ref="J59:L59"/>
    <mergeCell ref="M59:O59"/>
    <mergeCell ref="J58:L58"/>
    <mergeCell ref="M61:O61"/>
    <mergeCell ref="M62:O62"/>
    <mergeCell ref="M63:O63"/>
    <mergeCell ref="J81:L81"/>
    <mergeCell ref="M83:O83"/>
    <mergeCell ref="J76:L76"/>
    <mergeCell ref="M74:O74"/>
    <mergeCell ref="J78:L78"/>
    <mergeCell ref="M78:O78"/>
    <mergeCell ref="M76:O76"/>
    <mergeCell ref="M79:O79"/>
    <mergeCell ref="J79:L79"/>
    <mergeCell ref="J82:L82"/>
    <mergeCell ref="B2:O2"/>
    <mergeCell ref="B5:C5"/>
    <mergeCell ref="D5:H5"/>
    <mergeCell ref="J5:L5"/>
    <mergeCell ref="M5:O5"/>
    <mergeCell ref="B7:O7"/>
    <mergeCell ref="B3:O3"/>
    <mergeCell ref="C35:E35"/>
    <mergeCell ref="F35:I35"/>
    <mergeCell ref="B27:B33"/>
    <mergeCell ref="F27:I27"/>
    <mergeCell ref="C30:E30"/>
    <mergeCell ref="C32:E32"/>
    <mergeCell ref="F32:I32"/>
    <mergeCell ref="C25:E25"/>
    <mergeCell ref="F25:I25"/>
    <mergeCell ref="B8:C8"/>
    <mergeCell ref="B9:C9"/>
    <mergeCell ref="B11:O11"/>
    <mergeCell ref="C12:E12"/>
    <mergeCell ref="F12:I12"/>
    <mergeCell ref="J12:L12"/>
    <mergeCell ref="M12:O12"/>
    <mergeCell ref="F23:I23"/>
    <mergeCell ref="C26:I26"/>
    <mergeCell ref="B34:B40"/>
    <mergeCell ref="C34:E34"/>
    <mergeCell ref="F34:I34"/>
    <mergeCell ref="C37:E37"/>
    <mergeCell ref="F37:I37"/>
    <mergeCell ref="C17:E17"/>
    <mergeCell ref="C27:E27"/>
    <mergeCell ref="C29:E29"/>
    <mergeCell ref="F29:I29"/>
    <mergeCell ref="F30:I30"/>
    <mergeCell ref="C33:I33"/>
    <mergeCell ref="C39:E39"/>
    <mergeCell ref="F39:I39"/>
    <mergeCell ref="C38:E38"/>
    <mergeCell ref="F38:I38"/>
    <mergeCell ref="C40:I40"/>
    <mergeCell ref="F36:I36"/>
    <mergeCell ref="M18:O18"/>
    <mergeCell ref="M19:O19"/>
    <mergeCell ref="M17:O17"/>
    <mergeCell ref="C31:E31"/>
    <mergeCell ref="M50:O50"/>
    <mergeCell ref="J50:L50"/>
    <mergeCell ref="J49:L49"/>
    <mergeCell ref="M49:O49"/>
    <mergeCell ref="J54:L54"/>
    <mergeCell ref="F52:I52"/>
    <mergeCell ref="F50:I50"/>
    <mergeCell ref="C54:I54"/>
    <mergeCell ref="C53:E53"/>
    <mergeCell ref="F53:I53"/>
    <mergeCell ref="J47:L47"/>
    <mergeCell ref="M47:O47"/>
    <mergeCell ref="M33:O33"/>
    <mergeCell ref="J28:L28"/>
    <mergeCell ref="M28:O28"/>
    <mergeCell ref="M30:O30"/>
    <mergeCell ref="M29:O29"/>
    <mergeCell ref="J27:L27"/>
    <mergeCell ref="J32:L32"/>
    <mergeCell ref="J30:L30"/>
    <mergeCell ref="F83:I83"/>
    <mergeCell ref="F57:I57"/>
    <mergeCell ref="J75:L75"/>
    <mergeCell ref="J73:L73"/>
    <mergeCell ref="M91:O91"/>
    <mergeCell ref="M82:O82"/>
    <mergeCell ref="J77:L77"/>
    <mergeCell ref="M77:O77"/>
    <mergeCell ref="M81:O81"/>
    <mergeCell ref="M90:O90"/>
    <mergeCell ref="J84:L84"/>
    <mergeCell ref="J86:L86"/>
    <mergeCell ref="M86:O86"/>
    <mergeCell ref="M84:O84"/>
    <mergeCell ref="F58:I58"/>
    <mergeCell ref="F60:I60"/>
    <mergeCell ref="F59:I59"/>
    <mergeCell ref="M75:O75"/>
    <mergeCell ref="M88:O88"/>
    <mergeCell ref="J80:L80"/>
    <mergeCell ref="M80:O80"/>
    <mergeCell ref="J83:L83"/>
    <mergeCell ref="J85:L85"/>
    <mergeCell ref="M85:O85"/>
    <mergeCell ref="B79:B85"/>
    <mergeCell ref="C79:E79"/>
    <mergeCell ref="J53:L53"/>
    <mergeCell ref="F73:I73"/>
    <mergeCell ref="B72:B78"/>
    <mergeCell ref="C72:E72"/>
    <mergeCell ref="F72:I72"/>
    <mergeCell ref="C65:E65"/>
    <mergeCell ref="F65:I65"/>
    <mergeCell ref="C68:E68"/>
    <mergeCell ref="F68:I68"/>
    <mergeCell ref="C67:E67"/>
    <mergeCell ref="C66:E66"/>
    <mergeCell ref="F66:I66"/>
    <mergeCell ref="C62:E62"/>
    <mergeCell ref="C57:E57"/>
    <mergeCell ref="B58:B64"/>
    <mergeCell ref="C58:E58"/>
    <mergeCell ref="C77:E77"/>
    <mergeCell ref="F77:I77"/>
    <mergeCell ref="C73:E73"/>
    <mergeCell ref="J72:L72"/>
    <mergeCell ref="J74:L74"/>
    <mergeCell ref="C78:I78"/>
    <mergeCell ref="B65:B71"/>
    <mergeCell ref="C69:E69"/>
    <mergeCell ref="F69:I69"/>
    <mergeCell ref="F67:I67"/>
    <mergeCell ref="M53:O53"/>
    <mergeCell ref="M51:O51"/>
    <mergeCell ref="M73:O73"/>
    <mergeCell ref="C52:E52"/>
    <mergeCell ref="C60:E60"/>
    <mergeCell ref="C59:E59"/>
    <mergeCell ref="J67:L67"/>
    <mergeCell ref="M67:O67"/>
    <mergeCell ref="J68:L68"/>
    <mergeCell ref="M69:O69"/>
    <mergeCell ref="M71:O71"/>
    <mergeCell ref="J66:L66"/>
    <mergeCell ref="M66:O66"/>
    <mergeCell ref="M70:O70"/>
    <mergeCell ref="M52:O52"/>
    <mergeCell ref="C71:I71"/>
    <mergeCell ref="C70:E70"/>
    <mergeCell ref="F70:I70"/>
    <mergeCell ref="M72:O72"/>
    <mergeCell ref="M60:O60"/>
  </mergeCells>
  <phoneticPr fontId="2"/>
  <printOptions horizontalCentered="1" verticalCentered="1"/>
  <pageMargins left="0.39370078740157483" right="0.39370078740157483" top="0.59055118110236227" bottom="0.39370078740157483" header="0.27559055118110237" footer="0.43307086614173229"/>
  <pageSetup paperSize="9" scale="88" orientation="portrait" blackAndWhite="1" r:id="rId1"/>
  <headerFooter alignWithMargins="0">
    <oddHeader>&amp;R&amp;A</oddHeader>
  </headerFooter>
  <rowBreaks count="1" manualBreakCount="1">
    <brk id="55" max="1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S156"/>
  <sheetViews>
    <sheetView view="pageBreakPreview" topLeftCell="A54" zoomScaleNormal="100" zoomScaleSheetLayoutView="100" workbookViewId="0">
      <selection activeCell="N6" sqref="N6"/>
    </sheetView>
  </sheetViews>
  <sheetFormatPr defaultColWidth="9.375" defaultRowHeight="13.5" x14ac:dyDescent="0.15"/>
  <cols>
    <col min="1" max="1" width="1.875" style="488" customWidth="1"/>
    <col min="2" max="18" width="5.75" style="488" customWidth="1"/>
    <col min="19" max="19" width="1.625" style="488" customWidth="1"/>
    <col min="20" max="16384" width="9.375" style="488"/>
  </cols>
  <sheetData>
    <row r="1" spans="2:19" ht="15.4" customHeight="1" x14ac:dyDescent="0.15">
      <c r="R1" s="494"/>
    </row>
    <row r="2" spans="2:19" ht="18" customHeight="1" x14ac:dyDescent="0.15">
      <c r="B2" s="1049" t="s">
        <v>538</v>
      </c>
      <c r="C2" s="1049"/>
      <c r="D2" s="1049"/>
      <c r="E2" s="1049"/>
      <c r="F2" s="1049"/>
      <c r="G2" s="1049"/>
      <c r="H2" s="1049"/>
      <c r="I2" s="1049"/>
      <c r="J2" s="1049"/>
      <c r="K2" s="1049"/>
      <c r="L2" s="1049"/>
      <c r="M2" s="1049"/>
      <c r="N2" s="1049"/>
      <c r="O2" s="1049"/>
      <c r="P2" s="1049"/>
      <c r="Q2" s="1049"/>
      <c r="R2" s="1049"/>
      <c r="S2" s="529"/>
    </row>
    <row r="3" spans="2:19" ht="18" customHeight="1" x14ac:dyDescent="0.15">
      <c r="B3" s="1049" t="s">
        <v>498</v>
      </c>
      <c r="C3" s="1049"/>
      <c r="D3" s="1049"/>
      <c r="E3" s="1049"/>
      <c r="F3" s="1049"/>
      <c r="G3" s="1049"/>
      <c r="H3" s="1049"/>
      <c r="I3" s="1049"/>
      <c r="J3" s="1049"/>
      <c r="K3" s="1049"/>
      <c r="L3" s="1049"/>
      <c r="M3" s="1049"/>
      <c r="N3" s="1049"/>
      <c r="O3" s="1049"/>
      <c r="P3" s="1049"/>
      <c r="Q3" s="1049"/>
      <c r="R3" s="1049"/>
      <c r="S3" s="529"/>
    </row>
    <row r="4" spans="2:19" x14ac:dyDescent="0.15">
      <c r="B4" s="491"/>
      <c r="C4" s="491"/>
      <c r="D4" s="491"/>
      <c r="E4" s="491"/>
      <c r="F4" s="491"/>
      <c r="G4" s="491"/>
      <c r="H4" s="491"/>
      <c r="I4" s="491"/>
      <c r="J4" s="491"/>
      <c r="K4" s="491"/>
      <c r="L4" s="491"/>
      <c r="M4" s="491"/>
      <c r="N4" s="491"/>
      <c r="O4" s="491"/>
      <c r="P4" s="491"/>
      <c r="Q4" s="491"/>
      <c r="R4" s="491"/>
      <c r="S4" s="491"/>
    </row>
    <row r="5" spans="2:19" ht="22.5" customHeight="1" x14ac:dyDescent="0.15">
      <c r="B5" s="1077" t="s">
        <v>166</v>
      </c>
      <c r="C5" s="1079"/>
      <c r="D5" s="1046"/>
      <c r="E5" s="1047"/>
      <c r="F5" s="1047"/>
      <c r="G5" s="1047"/>
      <c r="H5" s="1048"/>
      <c r="J5" s="1077" t="s">
        <v>451</v>
      </c>
      <c r="K5" s="1078"/>
      <c r="L5" s="1079"/>
      <c r="M5" s="1046"/>
      <c r="N5" s="1047"/>
      <c r="O5" s="1047"/>
      <c r="P5" s="1047"/>
      <c r="Q5" s="1047"/>
      <c r="R5" s="1048"/>
      <c r="S5" s="491"/>
    </row>
    <row r="6" spans="2:19" ht="5.45" customHeight="1" x14ac:dyDescent="0.15">
      <c r="S6" s="491"/>
    </row>
    <row r="7" spans="2:19" ht="15.4" customHeight="1" thickBot="1" x14ac:dyDescent="0.2">
      <c r="B7" s="1186" t="s">
        <v>539</v>
      </c>
      <c r="C7" s="1186"/>
      <c r="D7" s="1186"/>
      <c r="E7" s="1186"/>
      <c r="F7" s="1186"/>
      <c r="G7" s="1186"/>
      <c r="H7" s="1186"/>
      <c r="I7" s="1186"/>
      <c r="J7" s="1186"/>
      <c r="K7" s="1186"/>
      <c r="L7" s="1186"/>
      <c r="M7" s="1186"/>
      <c r="N7" s="1186"/>
      <c r="O7" s="1186"/>
      <c r="P7" s="1070"/>
      <c r="Q7" s="1070"/>
      <c r="R7" s="1070"/>
    </row>
    <row r="8" spans="2:19" ht="18" customHeight="1" x14ac:dyDescent="0.15">
      <c r="B8" s="1067" t="s">
        <v>453</v>
      </c>
      <c r="C8" s="1067"/>
      <c r="D8" s="492" t="s">
        <v>500</v>
      </c>
      <c r="E8" s="492" t="s">
        <v>501</v>
      </c>
      <c r="F8" s="492" t="s">
        <v>502</v>
      </c>
      <c r="G8" s="492" t="s">
        <v>503</v>
      </c>
      <c r="H8" s="492" t="s">
        <v>504</v>
      </c>
      <c r="I8" s="492" t="s">
        <v>505</v>
      </c>
      <c r="J8" s="492" t="s">
        <v>506</v>
      </c>
      <c r="K8" s="492" t="s">
        <v>507</v>
      </c>
      <c r="L8" s="492" t="s">
        <v>508</v>
      </c>
      <c r="M8" s="492" t="s">
        <v>509</v>
      </c>
      <c r="N8" s="493" t="s">
        <v>510</v>
      </c>
      <c r="O8" s="1191" t="s">
        <v>511</v>
      </c>
      <c r="P8" s="1192"/>
      <c r="Q8" s="1192"/>
      <c r="R8" s="1193"/>
    </row>
    <row r="9" spans="2:19" ht="18" customHeight="1" thickBot="1" x14ac:dyDescent="0.2">
      <c r="B9" s="1067" t="s">
        <v>456</v>
      </c>
      <c r="C9" s="1067"/>
      <c r="D9" s="532"/>
      <c r="E9" s="532"/>
      <c r="F9" s="532"/>
      <c r="G9" s="532"/>
      <c r="H9" s="532"/>
      <c r="I9" s="532"/>
      <c r="J9" s="532"/>
      <c r="K9" s="532"/>
      <c r="L9" s="532"/>
      <c r="M9" s="532"/>
      <c r="N9" s="531"/>
      <c r="O9" s="1194"/>
      <c r="P9" s="1195"/>
      <c r="Q9" s="1195"/>
      <c r="R9" s="1196"/>
    </row>
    <row r="11" spans="2:19" ht="15.4" customHeight="1" x14ac:dyDescent="0.15">
      <c r="B11" s="1186" t="s">
        <v>540</v>
      </c>
      <c r="C11" s="1186"/>
      <c r="D11" s="1186"/>
      <c r="E11" s="1186"/>
      <c r="F11" s="1186"/>
      <c r="G11" s="1186"/>
      <c r="H11" s="1186"/>
      <c r="I11" s="1186"/>
      <c r="J11" s="1186"/>
      <c r="K11" s="1186"/>
      <c r="L11" s="1186"/>
      <c r="M11" s="1186"/>
      <c r="N11" s="1186"/>
      <c r="O11" s="1186"/>
      <c r="P11" s="1186"/>
      <c r="Q11" s="1186"/>
      <c r="R11" s="1186"/>
    </row>
    <row r="12" spans="2:19" ht="15.4" customHeight="1" thickBot="1" x14ac:dyDescent="0.2">
      <c r="B12" s="536" t="s">
        <v>453</v>
      </c>
      <c r="C12" s="1190" t="s">
        <v>482</v>
      </c>
      <c r="D12" s="1190"/>
      <c r="E12" s="1190"/>
      <c r="F12" s="1200" t="s">
        <v>423</v>
      </c>
      <c r="G12" s="1201"/>
      <c r="H12" s="1201"/>
      <c r="I12" s="1201"/>
      <c r="J12" s="1202"/>
      <c r="K12" s="1190" t="s">
        <v>482</v>
      </c>
      <c r="L12" s="1190"/>
      <c r="M12" s="1190"/>
      <c r="N12" s="1200" t="s">
        <v>423</v>
      </c>
      <c r="O12" s="1201"/>
      <c r="P12" s="1201"/>
      <c r="Q12" s="1201"/>
      <c r="R12" s="1202"/>
    </row>
    <row r="13" spans="2:19" ht="14.25" customHeight="1" thickTop="1" x14ac:dyDescent="0.15">
      <c r="B13" s="1217" t="s">
        <v>500</v>
      </c>
      <c r="C13" s="1203" t="s">
        <v>483</v>
      </c>
      <c r="D13" s="1204"/>
      <c r="E13" s="1205"/>
      <c r="F13" s="1214"/>
      <c r="G13" s="1215"/>
      <c r="H13" s="1215"/>
      <c r="I13" s="1215"/>
      <c r="J13" s="1216"/>
      <c r="K13" s="1203" t="s">
        <v>483</v>
      </c>
      <c r="L13" s="1204"/>
      <c r="M13" s="1205"/>
      <c r="N13" s="1214"/>
      <c r="O13" s="1215"/>
      <c r="P13" s="1215"/>
      <c r="Q13" s="1215"/>
      <c r="R13" s="1216"/>
    </row>
    <row r="14" spans="2:19" ht="14.25" customHeight="1" x14ac:dyDescent="0.15">
      <c r="B14" s="1218"/>
      <c r="C14" s="1206" t="s">
        <v>483</v>
      </c>
      <c r="D14" s="1207"/>
      <c r="E14" s="1208"/>
      <c r="F14" s="1197"/>
      <c r="G14" s="1198"/>
      <c r="H14" s="1198"/>
      <c r="I14" s="1198"/>
      <c r="J14" s="1199"/>
      <c r="K14" s="1206" t="s">
        <v>483</v>
      </c>
      <c r="L14" s="1207"/>
      <c r="M14" s="1208"/>
      <c r="N14" s="1197"/>
      <c r="O14" s="1198"/>
      <c r="P14" s="1198"/>
      <c r="Q14" s="1198"/>
      <c r="R14" s="1199"/>
    </row>
    <row r="15" spans="2:19" ht="14.25" customHeight="1" x14ac:dyDescent="0.15">
      <c r="B15" s="1218"/>
      <c r="C15" s="1206" t="s">
        <v>483</v>
      </c>
      <c r="D15" s="1207"/>
      <c r="E15" s="1208"/>
      <c r="F15" s="1197"/>
      <c r="G15" s="1198"/>
      <c r="H15" s="1198"/>
      <c r="I15" s="1198"/>
      <c r="J15" s="1199"/>
      <c r="K15" s="1206" t="s">
        <v>483</v>
      </c>
      <c r="L15" s="1207"/>
      <c r="M15" s="1208"/>
      <c r="N15" s="1197"/>
      <c r="O15" s="1198"/>
      <c r="P15" s="1198"/>
      <c r="Q15" s="1198"/>
      <c r="R15" s="1199"/>
    </row>
    <row r="16" spans="2:19" ht="14.25" customHeight="1" x14ac:dyDescent="0.15">
      <c r="B16" s="1218"/>
      <c r="C16" s="1206" t="s">
        <v>483</v>
      </c>
      <c r="D16" s="1207"/>
      <c r="E16" s="1208"/>
      <c r="F16" s="1197"/>
      <c r="G16" s="1198"/>
      <c r="H16" s="1198"/>
      <c r="I16" s="1198"/>
      <c r="J16" s="1199"/>
      <c r="K16" s="1206" t="s">
        <v>483</v>
      </c>
      <c r="L16" s="1207"/>
      <c r="M16" s="1208"/>
      <c r="N16" s="1197"/>
      <c r="O16" s="1198"/>
      <c r="P16" s="1198"/>
      <c r="Q16" s="1198"/>
      <c r="R16" s="1199"/>
    </row>
    <row r="17" spans="2:18" ht="14.25" customHeight="1" x14ac:dyDescent="0.15">
      <c r="B17" s="1218"/>
      <c r="C17" s="1206" t="s">
        <v>483</v>
      </c>
      <c r="D17" s="1207"/>
      <c r="E17" s="1208"/>
      <c r="F17" s="1197"/>
      <c r="G17" s="1198"/>
      <c r="H17" s="1198"/>
      <c r="I17" s="1198"/>
      <c r="J17" s="1199"/>
      <c r="K17" s="1206" t="s">
        <v>483</v>
      </c>
      <c r="L17" s="1207"/>
      <c r="M17" s="1208"/>
      <c r="N17" s="1197"/>
      <c r="O17" s="1198"/>
      <c r="P17" s="1198"/>
      <c r="Q17" s="1198"/>
      <c r="R17" s="1199"/>
    </row>
    <row r="18" spans="2:18" ht="14.25" customHeight="1" x14ac:dyDescent="0.15">
      <c r="B18" s="1218"/>
      <c r="C18" s="1206" t="s">
        <v>483</v>
      </c>
      <c r="D18" s="1207"/>
      <c r="E18" s="1208"/>
      <c r="F18" s="1197"/>
      <c r="G18" s="1198"/>
      <c r="H18" s="1198"/>
      <c r="I18" s="1198"/>
      <c r="J18" s="1199"/>
      <c r="K18" s="1206" t="s">
        <v>483</v>
      </c>
      <c r="L18" s="1207"/>
      <c r="M18" s="1208"/>
      <c r="N18" s="1197"/>
      <c r="O18" s="1198"/>
      <c r="P18" s="1198"/>
      <c r="Q18" s="1198"/>
      <c r="R18" s="1199"/>
    </row>
    <row r="19" spans="2:18" ht="14.25" customHeight="1" x14ac:dyDescent="0.15">
      <c r="B19" s="1218"/>
      <c r="C19" s="1206" t="s">
        <v>483</v>
      </c>
      <c r="D19" s="1207"/>
      <c r="E19" s="1208"/>
      <c r="F19" s="1197"/>
      <c r="G19" s="1198"/>
      <c r="H19" s="1198"/>
      <c r="I19" s="1198"/>
      <c r="J19" s="1199"/>
      <c r="K19" s="1206" t="s">
        <v>483</v>
      </c>
      <c r="L19" s="1207"/>
      <c r="M19" s="1208"/>
      <c r="N19" s="1197"/>
      <c r="O19" s="1198"/>
      <c r="P19" s="1198"/>
      <c r="Q19" s="1198"/>
      <c r="R19" s="1199"/>
    </row>
    <row r="20" spans="2:18" ht="14.25" customHeight="1" thickBot="1" x14ac:dyDescent="0.2">
      <c r="B20" s="1219"/>
      <c r="C20" s="1212"/>
      <c r="D20" s="1212"/>
      <c r="E20" s="1212"/>
      <c r="F20" s="1220"/>
      <c r="G20" s="1220"/>
      <c r="H20" s="1220"/>
      <c r="I20" s="1213"/>
      <c r="J20" s="1213"/>
      <c r="K20" s="1211" t="s">
        <v>541</v>
      </c>
      <c r="L20" s="1211"/>
      <c r="M20" s="1211"/>
      <c r="N20" s="1211"/>
      <c r="O20" s="1211"/>
      <c r="P20" s="1211"/>
      <c r="Q20" s="1209"/>
      <c r="R20" s="1210"/>
    </row>
    <row r="21" spans="2:18" ht="14.25" customHeight="1" thickTop="1" x14ac:dyDescent="0.15">
      <c r="B21" s="1217" t="s">
        <v>514</v>
      </c>
      <c r="C21" s="1203" t="s">
        <v>483</v>
      </c>
      <c r="D21" s="1204"/>
      <c r="E21" s="1205"/>
      <c r="F21" s="1214"/>
      <c r="G21" s="1215"/>
      <c r="H21" s="1215"/>
      <c r="I21" s="1215"/>
      <c r="J21" s="1216"/>
      <c r="K21" s="1203" t="s">
        <v>483</v>
      </c>
      <c r="L21" s="1204"/>
      <c r="M21" s="1205"/>
      <c r="N21" s="1214"/>
      <c r="O21" s="1215"/>
      <c r="P21" s="1215"/>
      <c r="Q21" s="1215"/>
      <c r="R21" s="1216"/>
    </row>
    <row r="22" spans="2:18" ht="14.25" customHeight="1" x14ac:dyDescent="0.15">
      <c r="B22" s="1218"/>
      <c r="C22" s="1206" t="s">
        <v>483</v>
      </c>
      <c r="D22" s="1207"/>
      <c r="E22" s="1208"/>
      <c r="F22" s="1197"/>
      <c r="G22" s="1198"/>
      <c r="H22" s="1198"/>
      <c r="I22" s="1198"/>
      <c r="J22" s="1199"/>
      <c r="K22" s="1206" t="s">
        <v>483</v>
      </c>
      <c r="L22" s="1207"/>
      <c r="M22" s="1208"/>
      <c r="N22" s="1197"/>
      <c r="O22" s="1198"/>
      <c r="P22" s="1198"/>
      <c r="Q22" s="1198"/>
      <c r="R22" s="1199"/>
    </row>
    <row r="23" spans="2:18" ht="14.25" customHeight="1" x14ac:dyDescent="0.15">
      <c r="B23" s="1218"/>
      <c r="C23" s="1206" t="s">
        <v>483</v>
      </c>
      <c r="D23" s="1207"/>
      <c r="E23" s="1208"/>
      <c r="F23" s="1197"/>
      <c r="G23" s="1198"/>
      <c r="H23" s="1198"/>
      <c r="I23" s="1198"/>
      <c r="J23" s="1199"/>
      <c r="K23" s="1206" t="s">
        <v>483</v>
      </c>
      <c r="L23" s="1207"/>
      <c r="M23" s="1208"/>
      <c r="N23" s="1197"/>
      <c r="O23" s="1198"/>
      <c r="P23" s="1198"/>
      <c r="Q23" s="1198"/>
      <c r="R23" s="1199"/>
    </row>
    <row r="24" spans="2:18" ht="14.25" customHeight="1" x14ac:dyDescent="0.15">
      <c r="B24" s="1218"/>
      <c r="C24" s="1206" t="s">
        <v>483</v>
      </c>
      <c r="D24" s="1207"/>
      <c r="E24" s="1208"/>
      <c r="F24" s="1197"/>
      <c r="G24" s="1198"/>
      <c r="H24" s="1198"/>
      <c r="I24" s="1198"/>
      <c r="J24" s="1199"/>
      <c r="K24" s="1206" t="s">
        <v>483</v>
      </c>
      <c r="L24" s="1207"/>
      <c r="M24" s="1208"/>
      <c r="N24" s="1197"/>
      <c r="O24" s="1198"/>
      <c r="P24" s="1198"/>
      <c r="Q24" s="1198"/>
      <c r="R24" s="1199"/>
    </row>
    <row r="25" spans="2:18" ht="14.25" customHeight="1" x14ac:dyDescent="0.15">
      <c r="B25" s="1218"/>
      <c r="C25" s="1206" t="s">
        <v>483</v>
      </c>
      <c r="D25" s="1207"/>
      <c r="E25" s="1208"/>
      <c r="F25" s="1197"/>
      <c r="G25" s="1198"/>
      <c r="H25" s="1198"/>
      <c r="I25" s="1198"/>
      <c r="J25" s="1199"/>
      <c r="K25" s="1206" t="s">
        <v>483</v>
      </c>
      <c r="L25" s="1207"/>
      <c r="M25" s="1208"/>
      <c r="N25" s="1197"/>
      <c r="O25" s="1198"/>
      <c r="P25" s="1198"/>
      <c r="Q25" s="1198"/>
      <c r="R25" s="1199"/>
    </row>
    <row r="26" spans="2:18" ht="14.25" customHeight="1" x14ac:dyDescent="0.15">
      <c r="B26" s="1218"/>
      <c r="C26" s="1206" t="s">
        <v>483</v>
      </c>
      <c r="D26" s="1207"/>
      <c r="E26" s="1208"/>
      <c r="F26" s="1197"/>
      <c r="G26" s="1198"/>
      <c r="H26" s="1198"/>
      <c r="I26" s="1198"/>
      <c r="J26" s="1199"/>
      <c r="K26" s="1206" t="s">
        <v>483</v>
      </c>
      <c r="L26" s="1207"/>
      <c r="M26" s="1208"/>
      <c r="N26" s="1197"/>
      <c r="O26" s="1198"/>
      <c r="P26" s="1198"/>
      <c r="Q26" s="1198"/>
      <c r="R26" s="1199"/>
    </row>
    <row r="27" spans="2:18" ht="14.25" customHeight="1" x14ac:dyDescent="0.15">
      <c r="B27" s="1218"/>
      <c r="C27" s="1206" t="s">
        <v>483</v>
      </c>
      <c r="D27" s="1207"/>
      <c r="E27" s="1208"/>
      <c r="F27" s="1197"/>
      <c r="G27" s="1198"/>
      <c r="H27" s="1198"/>
      <c r="I27" s="1198"/>
      <c r="J27" s="1199"/>
      <c r="K27" s="1206" t="s">
        <v>483</v>
      </c>
      <c r="L27" s="1207"/>
      <c r="M27" s="1208"/>
      <c r="N27" s="1197"/>
      <c r="O27" s="1198"/>
      <c r="P27" s="1198"/>
      <c r="Q27" s="1198"/>
      <c r="R27" s="1199"/>
    </row>
    <row r="28" spans="2:18" ht="14.25" customHeight="1" thickBot="1" x14ac:dyDescent="0.2">
      <c r="B28" s="1219"/>
      <c r="C28" s="1212"/>
      <c r="D28" s="1212"/>
      <c r="E28" s="1212"/>
      <c r="F28" s="1212"/>
      <c r="G28" s="1212"/>
      <c r="H28" s="1212"/>
      <c r="I28" s="1213"/>
      <c r="J28" s="1213"/>
      <c r="K28" s="1211" t="s">
        <v>542</v>
      </c>
      <c r="L28" s="1211"/>
      <c r="M28" s="1211"/>
      <c r="N28" s="1211"/>
      <c r="O28" s="1211"/>
      <c r="P28" s="1211"/>
      <c r="Q28" s="1209"/>
      <c r="R28" s="1210"/>
    </row>
    <row r="29" spans="2:18" ht="14.25" customHeight="1" thickTop="1" x14ac:dyDescent="0.15">
      <c r="B29" s="1217" t="s">
        <v>516</v>
      </c>
      <c r="C29" s="1203" t="s">
        <v>483</v>
      </c>
      <c r="D29" s="1204"/>
      <c r="E29" s="1205"/>
      <c r="F29" s="1214"/>
      <c r="G29" s="1215"/>
      <c r="H29" s="1215"/>
      <c r="I29" s="1215"/>
      <c r="J29" s="1216"/>
      <c r="K29" s="1203" t="s">
        <v>483</v>
      </c>
      <c r="L29" s="1204"/>
      <c r="M29" s="1205"/>
      <c r="N29" s="1214"/>
      <c r="O29" s="1215"/>
      <c r="P29" s="1215"/>
      <c r="Q29" s="1215"/>
      <c r="R29" s="1216"/>
    </row>
    <row r="30" spans="2:18" ht="14.25" customHeight="1" x14ac:dyDescent="0.15">
      <c r="B30" s="1218"/>
      <c r="C30" s="1206" t="s">
        <v>483</v>
      </c>
      <c r="D30" s="1207"/>
      <c r="E30" s="1208"/>
      <c r="F30" s="1197"/>
      <c r="G30" s="1198"/>
      <c r="H30" s="1198"/>
      <c r="I30" s="1198"/>
      <c r="J30" s="1199"/>
      <c r="K30" s="1206" t="s">
        <v>483</v>
      </c>
      <c r="L30" s="1207"/>
      <c r="M30" s="1208"/>
      <c r="N30" s="1197"/>
      <c r="O30" s="1198"/>
      <c r="P30" s="1198"/>
      <c r="Q30" s="1198"/>
      <c r="R30" s="1199"/>
    </row>
    <row r="31" spans="2:18" ht="14.25" customHeight="1" x14ac:dyDescent="0.15">
      <c r="B31" s="1218"/>
      <c r="C31" s="1206" t="s">
        <v>483</v>
      </c>
      <c r="D31" s="1207"/>
      <c r="E31" s="1208"/>
      <c r="F31" s="1197"/>
      <c r="G31" s="1198"/>
      <c r="H31" s="1198"/>
      <c r="I31" s="1198"/>
      <c r="J31" s="1199"/>
      <c r="K31" s="1206" t="s">
        <v>483</v>
      </c>
      <c r="L31" s="1207"/>
      <c r="M31" s="1208"/>
      <c r="N31" s="1197"/>
      <c r="O31" s="1198"/>
      <c r="P31" s="1198"/>
      <c r="Q31" s="1198"/>
      <c r="R31" s="1199"/>
    </row>
    <row r="32" spans="2:18" ht="14.25" customHeight="1" x14ac:dyDescent="0.15">
      <c r="B32" s="1218"/>
      <c r="C32" s="1206" t="s">
        <v>483</v>
      </c>
      <c r="D32" s="1207"/>
      <c r="E32" s="1208"/>
      <c r="F32" s="1197"/>
      <c r="G32" s="1198"/>
      <c r="H32" s="1198"/>
      <c r="I32" s="1198"/>
      <c r="J32" s="1199"/>
      <c r="K32" s="1206" t="s">
        <v>483</v>
      </c>
      <c r="L32" s="1207"/>
      <c r="M32" s="1208"/>
      <c r="N32" s="1197"/>
      <c r="O32" s="1198"/>
      <c r="P32" s="1198"/>
      <c r="Q32" s="1198"/>
      <c r="R32" s="1199"/>
    </row>
    <row r="33" spans="2:18" ht="14.25" customHeight="1" x14ac:dyDescent="0.15">
      <c r="B33" s="1218"/>
      <c r="C33" s="1206" t="s">
        <v>483</v>
      </c>
      <c r="D33" s="1207"/>
      <c r="E33" s="1208"/>
      <c r="F33" s="1197"/>
      <c r="G33" s="1198"/>
      <c r="H33" s="1198"/>
      <c r="I33" s="1198"/>
      <c r="J33" s="1199"/>
      <c r="K33" s="1206" t="s">
        <v>483</v>
      </c>
      <c r="L33" s="1207"/>
      <c r="M33" s="1208"/>
      <c r="N33" s="1197"/>
      <c r="O33" s="1198"/>
      <c r="P33" s="1198"/>
      <c r="Q33" s="1198"/>
      <c r="R33" s="1199"/>
    </row>
    <row r="34" spans="2:18" ht="14.25" customHeight="1" x14ac:dyDescent="0.15">
      <c r="B34" s="1218"/>
      <c r="C34" s="1206" t="s">
        <v>483</v>
      </c>
      <c r="D34" s="1207"/>
      <c r="E34" s="1208"/>
      <c r="F34" s="1197"/>
      <c r="G34" s="1198"/>
      <c r="H34" s="1198"/>
      <c r="I34" s="1198"/>
      <c r="J34" s="1199"/>
      <c r="K34" s="1206" t="s">
        <v>483</v>
      </c>
      <c r="L34" s="1207"/>
      <c r="M34" s="1208"/>
      <c r="N34" s="1197"/>
      <c r="O34" s="1198"/>
      <c r="P34" s="1198"/>
      <c r="Q34" s="1198"/>
      <c r="R34" s="1199"/>
    </row>
    <row r="35" spans="2:18" ht="14.25" customHeight="1" x14ac:dyDescent="0.15">
      <c r="B35" s="1218"/>
      <c r="C35" s="1206" t="s">
        <v>483</v>
      </c>
      <c r="D35" s="1207"/>
      <c r="E35" s="1208"/>
      <c r="F35" s="1197"/>
      <c r="G35" s="1198"/>
      <c r="H35" s="1198"/>
      <c r="I35" s="1198"/>
      <c r="J35" s="1199"/>
      <c r="K35" s="1206" t="s">
        <v>483</v>
      </c>
      <c r="L35" s="1207"/>
      <c r="M35" s="1208"/>
      <c r="N35" s="1197"/>
      <c r="O35" s="1198"/>
      <c r="P35" s="1198"/>
      <c r="Q35" s="1198"/>
      <c r="R35" s="1199"/>
    </row>
    <row r="36" spans="2:18" ht="14.25" customHeight="1" thickBot="1" x14ac:dyDescent="0.2">
      <c r="B36" s="1219"/>
      <c r="C36" s="1212"/>
      <c r="D36" s="1212"/>
      <c r="E36" s="1212"/>
      <c r="F36" s="1212"/>
      <c r="G36" s="1212"/>
      <c r="H36" s="1212"/>
      <c r="I36" s="1213"/>
      <c r="J36" s="1213"/>
      <c r="K36" s="1211" t="s">
        <v>543</v>
      </c>
      <c r="L36" s="1211"/>
      <c r="M36" s="1211"/>
      <c r="N36" s="1211"/>
      <c r="O36" s="1211"/>
      <c r="P36" s="1211"/>
      <c r="Q36" s="1209"/>
      <c r="R36" s="1210"/>
    </row>
    <row r="37" spans="2:18" ht="14.25" customHeight="1" thickTop="1" x14ac:dyDescent="0.15">
      <c r="B37" s="1217" t="s">
        <v>518</v>
      </c>
      <c r="C37" s="1203" t="s">
        <v>483</v>
      </c>
      <c r="D37" s="1204"/>
      <c r="E37" s="1205"/>
      <c r="F37" s="1214"/>
      <c r="G37" s="1215"/>
      <c r="H37" s="1215"/>
      <c r="I37" s="1215"/>
      <c r="J37" s="1216"/>
      <c r="K37" s="1203" t="s">
        <v>483</v>
      </c>
      <c r="L37" s="1204"/>
      <c r="M37" s="1205"/>
      <c r="N37" s="1214"/>
      <c r="O37" s="1215"/>
      <c r="P37" s="1215"/>
      <c r="Q37" s="1215"/>
      <c r="R37" s="1216"/>
    </row>
    <row r="38" spans="2:18" ht="14.25" customHeight="1" x14ac:dyDescent="0.15">
      <c r="B38" s="1218"/>
      <c r="C38" s="1206" t="s">
        <v>483</v>
      </c>
      <c r="D38" s="1207"/>
      <c r="E38" s="1208"/>
      <c r="F38" s="1197"/>
      <c r="G38" s="1198"/>
      <c r="H38" s="1198"/>
      <c r="I38" s="1198"/>
      <c r="J38" s="1199"/>
      <c r="K38" s="1206" t="s">
        <v>483</v>
      </c>
      <c r="L38" s="1207"/>
      <c r="M38" s="1208"/>
      <c r="N38" s="1197"/>
      <c r="O38" s="1198"/>
      <c r="P38" s="1198"/>
      <c r="Q38" s="1198"/>
      <c r="R38" s="1199"/>
    </row>
    <row r="39" spans="2:18" ht="14.25" customHeight="1" x14ac:dyDescent="0.15">
      <c r="B39" s="1218"/>
      <c r="C39" s="1206" t="s">
        <v>483</v>
      </c>
      <c r="D39" s="1207"/>
      <c r="E39" s="1208"/>
      <c r="F39" s="1197"/>
      <c r="G39" s="1198"/>
      <c r="H39" s="1198"/>
      <c r="I39" s="1198"/>
      <c r="J39" s="1199"/>
      <c r="K39" s="1206" t="s">
        <v>483</v>
      </c>
      <c r="L39" s="1207"/>
      <c r="M39" s="1208"/>
      <c r="N39" s="1197"/>
      <c r="O39" s="1198"/>
      <c r="P39" s="1198"/>
      <c r="Q39" s="1198"/>
      <c r="R39" s="1199"/>
    </row>
    <row r="40" spans="2:18" ht="14.25" customHeight="1" x14ac:dyDescent="0.15">
      <c r="B40" s="1218"/>
      <c r="C40" s="1206" t="s">
        <v>483</v>
      </c>
      <c r="D40" s="1207"/>
      <c r="E40" s="1208"/>
      <c r="F40" s="1197"/>
      <c r="G40" s="1198"/>
      <c r="H40" s="1198"/>
      <c r="I40" s="1198"/>
      <c r="J40" s="1199"/>
      <c r="K40" s="1206" t="s">
        <v>483</v>
      </c>
      <c r="L40" s="1207"/>
      <c r="M40" s="1208"/>
      <c r="N40" s="1197"/>
      <c r="O40" s="1198"/>
      <c r="P40" s="1198"/>
      <c r="Q40" s="1198"/>
      <c r="R40" s="1199"/>
    </row>
    <row r="41" spans="2:18" ht="14.25" customHeight="1" x14ac:dyDescent="0.15">
      <c r="B41" s="1218"/>
      <c r="C41" s="1206" t="s">
        <v>483</v>
      </c>
      <c r="D41" s="1207"/>
      <c r="E41" s="1208"/>
      <c r="F41" s="1197"/>
      <c r="G41" s="1198"/>
      <c r="H41" s="1198"/>
      <c r="I41" s="1198"/>
      <c r="J41" s="1199"/>
      <c r="K41" s="1206" t="s">
        <v>483</v>
      </c>
      <c r="L41" s="1207"/>
      <c r="M41" s="1208"/>
      <c r="N41" s="1197"/>
      <c r="O41" s="1198"/>
      <c r="P41" s="1198"/>
      <c r="Q41" s="1198"/>
      <c r="R41" s="1199"/>
    </row>
    <row r="42" spans="2:18" ht="14.25" customHeight="1" x14ac:dyDescent="0.15">
      <c r="B42" s="1218"/>
      <c r="C42" s="1206" t="s">
        <v>483</v>
      </c>
      <c r="D42" s="1207"/>
      <c r="E42" s="1208"/>
      <c r="F42" s="1197"/>
      <c r="G42" s="1198"/>
      <c r="H42" s="1198"/>
      <c r="I42" s="1198"/>
      <c r="J42" s="1199"/>
      <c r="K42" s="1206" t="s">
        <v>483</v>
      </c>
      <c r="L42" s="1207"/>
      <c r="M42" s="1208"/>
      <c r="N42" s="1197"/>
      <c r="O42" s="1198"/>
      <c r="P42" s="1198"/>
      <c r="Q42" s="1198"/>
      <c r="R42" s="1199"/>
    </row>
    <row r="43" spans="2:18" ht="14.25" customHeight="1" x14ac:dyDescent="0.15">
      <c r="B43" s="1218"/>
      <c r="C43" s="1206" t="s">
        <v>483</v>
      </c>
      <c r="D43" s="1207"/>
      <c r="E43" s="1208"/>
      <c r="F43" s="1197"/>
      <c r="G43" s="1198"/>
      <c r="H43" s="1198"/>
      <c r="I43" s="1198"/>
      <c r="J43" s="1199"/>
      <c r="K43" s="1206" t="s">
        <v>483</v>
      </c>
      <c r="L43" s="1207"/>
      <c r="M43" s="1208"/>
      <c r="N43" s="1197"/>
      <c r="O43" s="1198"/>
      <c r="P43" s="1198"/>
      <c r="Q43" s="1198"/>
      <c r="R43" s="1199"/>
    </row>
    <row r="44" spans="2:18" ht="14.25" customHeight="1" thickBot="1" x14ac:dyDescent="0.2">
      <c r="B44" s="1219"/>
      <c r="C44" s="1212"/>
      <c r="D44" s="1212"/>
      <c r="E44" s="1212"/>
      <c r="F44" s="1212"/>
      <c r="G44" s="1212"/>
      <c r="H44" s="1212"/>
      <c r="I44" s="1213"/>
      <c r="J44" s="1213"/>
      <c r="K44" s="1211" t="s">
        <v>544</v>
      </c>
      <c r="L44" s="1211"/>
      <c r="M44" s="1211"/>
      <c r="N44" s="1211"/>
      <c r="O44" s="1211"/>
      <c r="P44" s="1211"/>
      <c r="Q44" s="1209"/>
      <c r="R44" s="1210"/>
    </row>
    <row r="45" spans="2:18" ht="14.25" customHeight="1" thickTop="1" x14ac:dyDescent="0.15">
      <c r="B45" s="1217" t="s">
        <v>520</v>
      </c>
      <c r="C45" s="1203" t="s">
        <v>483</v>
      </c>
      <c r="D45" s="1204"/>
      <c r="E45" s="1205"/>
      <c r="F45" s="1214"/>
      <c r="G45" s="1215"/>
      <c r="H45" s="1215"/>
      <c r="I45" s="1215"/>
      <c r="J45" s="1216"/>
      <c r="K45" s="1203" t="s">
        <v>483</v>
      </c>
      <c r="L45" s="1204"/>
      <c r="M45" s="1205"/>
      <c r="N45" s="1214"/>
      <c r="O45" s="1215"/>
      <c r="P45" s="1215"/>
      <c r="Q45" s="1215"/>
      <c r="R45" s="1216"/>
    </row>
    <row r="46" spans="2:18" ht="14.25" customHeight="1" x14ac:dyDescent="0.15">
      <c r="B46" s="1218"/>
      <c r="C46" s="1206" t="s">
        <v>483</v>
      </c>
      <c r="D46" s="1207"/>
      <c r="E46" s="1208"/>
      <c r="F46" s="1197"/>
      <c r="G46" s="1198"/>
      <c r="H46" s="1198"/>
      <c r="I46" s="1198"/>
      <c r="J46" s="1199"/>
      <c r="K46" s="1206" t="s">
        <v>483</v>
      </c>
      <c r="L46" s="1207"/>
      <c r="M46" s="1208"/>
      <c r="N46" s="1197"/>
      <c r="O46" s="1198"/>
      <c r="P46" s="1198"/>
      <c r="Q46" s="1198"/>
      <c r="R46" s="1199"/>
    </row>
    <row r="47" spans="2:18" ht="14.25" customHeight="1" x14ac:dyDescent="0.15">
      <c r="B47" s="1218"/>
      <c r="C47" s="1206" t="s">
        <v>483</v>
      </c>
      <c r="D47" s="1207"/>
      <c r="E47" s="1208"/>
      <c r="F47" s="1197"/>
      <c r="G47" s="1198"/>
      <c r="H47" s="1198"/>
      <c r="I47" s="1198"/>
      <c r="J47" s="1199"/>
      <c r="K47" s="1206" t="s">
        <v>483</v>
      </c>
      <c r="L47" s="1207"/>
      <c r="M47" s="1208"/>
      <c r="N47" s="1197"/>
      <c r="O47" s="1198"/>
      <c r="P47" s="1198"/>
      <c r="Q47" s="1198"/>
      <c r="R47" s="1199"/>
    </row>
    <row r="48" spans="2:18" ht="14.25" customHeight="1" x14ac:dyDescent="0.15">
      <c r="B48" s="1218"/>
      <c r="C48" s="1206" t="s">
        <v>483</v>
      </c>
      <c r="D48" s="1207"/>
      <c r="E48" s="1208"/>
      <c r="F48" s="1197"/>
      <c r="G48" s="1198"/>
      <c r="H48" s="1198"/>
      <c r="I48" s="1198"/>
      <c r="J48" s="1199"/>
      <c r="K48" s="1206" t="s">
        <v>483</v>
      </c>
      <c r="L48" s="1207"/>
      <c r="M48" s="1208"/>
      <c r="N48" s="1197"/>
      <c r="O48" s="1198"/>
      <c r="P48" s="1198"/>
      <c r="Q48" s="1198"/>
      <c r="R48" s="1199"/>
    </row>
    <row r="49" spans="2:18" ht="14.25" customHeight="1" x14ac:dyDescent="0.15">
      <c r="B49" s="1218"/>
      <c r="C49" s="1206" t="s">
        <v>483</v>
      </c>
      <c r="D49" s="1207"/>
      <c r="E49" s="1208"/>
      <c r="F49" s="1197"/>
      <c r="G49" s="1198"/>
      <c r="H49" s="1198"/>
      <c r="I49" s="1198"/>
      <c r="J49" s="1199"/>
      <c r="K49" s="1206" t="s">
        <v>483</v>
      </c>
      <c r="L49" s="1207"/>
      <c r="M49" s="1208"/>
      <c r="N49" s="1197"/>
      <c r="O49" s="1198"/>
      <c r="P49" s="1198"/>
      <c r="Q49" s="1198"/>
      <c r="R49" s="1199"/>
    </row>
    <row r="50" spans="2:18" ht="14.25" customHeight="1" x14ac:dyDescent="0.15">
      <c r="B50" s="1218"/>
      <c r="C50" s="1206" t="s">
        <v>483</v>
      </c>
      <c r="D50" s="1207"/>
      <c r="E50" s="1208"/>
      <c r="F50" s="1197"/>
      <c r="G50" s="1198"/>
      <c r="H50" s="1198"/>
      <c r="I50" s="1198"/>
      <c r="J50" s="1199"/>
      <c r="K50" s="1206" t="s">
        <v>483</v>
      </c>
      <c r="L50" s="1207"/>
      <c r="M50" s="1208"/>
      <c r="N50" s="1197"/>
      <c r="O50" s="1198"/>
      <c r="P50" s="1198"/>
      <c r="Q50" s="1198"/>
      <c r="R50" s="1199"/>
    </row>
    <row r="51" spans="2:18" ht="14.25" customHeight="1" x14ac:dyDescent="0.15">
      <c r="B51" s="1218"/>
      <c r="C51" s="1206" t="s">
        <v>483</v>
      </c>
      <c r="D51" s="1207"/>
      <c r="E51" s="1208"/>
      <c r="F51" s="1197"/>
      <c r="G51" s="1198"/>
      <c r="H51" s="1198"/>
      <c r="I51" s="1198"/>
      <c r="J51" s="1199"/>
      <c r="K51" s="1206" t="s">
        <v>483</v>
      </c>
      <c r="L51" s="1207"/>
      <c r="M51" s="1208"/>
      <c r="N51" s="1197"/>
      <c r="O51" s="1198"/>
      <c r="P51" s="1198"/>
      <c r="Q51" s="1198"/>
      <c r="R51" s="1199"/>
    </row>
    <row r="52" spans="2:18" ht="14.25" customHeight="1" thickBot="1" x14ac:dyDescent="0.2">
      <c r="B52" s="1219"/>
      <c r="C52" s="1212"/>
      <c r="D52" s="1212"/>
      <c r="E52" s="1212"/>
      <c r="F52" s="1212"/>
      <c r="G52" s="1212"/>
      <c r="H52" s="1212"/>
      <c r="I52" s="1213"/>
      <c r="J52" s="1213"/>
      <c r="K52" s="1211" t="s">
        <v>545</v>
      </c>
      <c r="L52" s="1211"/>
      <c r="M52" s="1211"/>
      <c r="N52" s="1211"/>
      <c r="O52" s="1211"/>
      <c r="P52" s="1211"/>
      <c r="Q52" s="1209"/>
      <c r="R52" s="1210"/>
    </row>
    <row r="53" spans="2:18" ht="14.25" customHeight="1" thickTop="1" x14ac:dyDescent="0.15">
      <c r="B53" s="1217" t="s">
        <v>522</v>
      </c>
      <c r="C53" s="1203" t="s">
        <v>483</v>
      </c>
      <c r="D53" s="1204"/>
      <c r="E53" s="1205"/>
      <c r="F53" s="1214"/>
      <c r="G53" s="1215"/>
      <c r="H53" s="1215"/>
      <c r="I53" s="1215"/>
      <c r="J53" s="1216"/>
      <c r="K53" s="1203" t="s">
        <v>483</v>
      </c>
      <c r="L53" s="1204"/>
      <c r="M53" s="1205"/>
      <c r="N53" s="1214"/>
      <c r="O53" s="1215"/>
      <c r="P53" s="1215"/>
      <c r="Q53" s="1215"/>
      <c r="R53" s="1216"/>
    </row>
    <row r="54" spans="2:18" ht="14.25" customHeight="1" x14ac:dyDescent="0.15">
      <c r="B54" s="1218"/>
      <c r="C54" s="1206" t="s">
        <v>483</v>
      </c>
      <c r="D54" s="1207"/>
      <c r="E54" s="1208"/>
      <c r="F54" s="1197"/>
      <c r="G54" s="1198"/>
      <c r="H54" s="1198"/>
      <c r="I54" s="1198"/>
      <c r="J54" s="1199"/>
      <c r="K54" s="1206" t="s">
        <v>483</v>
      </c>
      <c r="L54" s="1207"/>
      <c r="M54" s="1208"/>
      <c r="N54" s="1197"/>
      <c r="O54" s="1198"/>
      <c r="P54" s="1198"/>
      <c r="Q54" s="1198"/>
      <c r="R54" s="1199"/>
    </row>
    <row r="55" spans="2:18" ht="14.25" customHeight="1" x14ac:dyDescent="0.15">
      <c r="B55" s="1218"/>
      <c r="C55" s="1206" t="s">
        <v>483</v>
      </c>
      <c r="D55" s="1207"/>
      <c r="E55" s="1208"/>
      <c r="F55" s="1197"/>
      <c r="G55" s="1198"/>
      <c r="H55" s="1198"/>
      <c r="I55" s="1198"/>
      <c r="J55" s="1199"/>
      <c r="K55" s="1206" t="s">
        <v>483</v>
      </c>
      <c r="L55" s="1207"/>
      <c r="M55" s="1208"/>
      <c r="N55" s="1197"/>
      <c r="O55" s="1198"/>
      <c r="P55" s="1198"/>
      <c r="Q55" s="1198"/>
      <c r="R55" s="1199"/>
    </row>
    <row r="56" spans="2:18" ht="14.25" customHeight="1" x14ac:dyDescent="0.15">
      <c r="B56" s="1218"/>
      <c r="C56" s="1206" t="s">
        <v>483</v>
      </c>
      <c r="D56" s="1207"/>
      <c r="E56" s="1208"/>
      <c r="F56" s="1197"/>
      <c r="G56" s="1198"/>
      <c r="H56" s="1198"/>
      <c r="I56" s="1198"/>
      <c r="J56" s="1199"/>
      <c r="K56" s="1206" t="s">
        <v>483</v>
      </c>
      <c r="L56" s="1207"/>
      <c r="M56" s="1208"/>
      <c r="N56" s="1197"/>
      <c r="O56" s="1198"/>
      <c r="P56" s="1198"/>
      <c r="Q56" s="1198"/>
      <c r="R56" s="1199"/>
    </row>
    <row r="57" spans="2:18" ht="14.25" customHeight="1" x14ac:dyDescent="0.15">
      <c r="B57" s="1218"/>
      <c r="C57" s="1206" t="s">
        <v>483</v>
      </c>
      <c r="D57" s="1207"/>
      <c r="E57" s="1208"/>
      <c r="F57" s="1197"/>
      <c r="G57" s="1198"/>
      <c r="H57" s="1198"/>
      <c r="I57" s="1198"/>
      <c r="J57" s="1199"/>
      <c r="K57" s="1206" t="s">
        <v>483</v>
      </c>
      <c r="L57" s="1207"/>
      <c r="M57" s="1208"/>
      <c r="N57" s="1197"/>
      <c r="O57" s="1198"/>
      <c r="P57" s="1198"/>
      <c r="Q57" s="1198"/>
      <c r="R57" s="1199"/>
    </row>
    <row r="58" spans="2:18" ht="14.25" customHeight="1" x14ac:dyDescent="0.15">
      <c r="B58" s="1218"/>
      <c r="C58" s="1206" t="s">
        <v>483</v>
      </c>
      <c r="D58" s="1207"/>
      <c r="E58" s="1208"/>
      <c r="F58" s="1197"/>
      <c r="G58" s="1198"/>
      <c r="H58" s="1198"/>
      <c r="I58" s="1198"/>
      <c r="J58" s="1199"/>
      <c r="K58" s="1206" t="s">
        <v>483</v>
      </c>
      <c r="L58" s="1207"/>
      <c r="M58" s="1208"/>
      <c r="N58" s="1197"/>
      <c r="O58" s="1198"/>
      <c r="P58" s="1198"/>
      <c r="Q58" s="1198"/>
      <c r="R58" s="1199"/>
    </row>
    <row r="59" spans="2:18" ht="14.25" customHeight="1" x14ac:dyDescent="0.15">
      <c r="B59" s="1218"/>
      <c r="C59" s="1206" t="s">
        <v>483</v>
      </c>
      <c r="D59" s="1207"/>
      <c r="E59" s="1208"/>
      <c r="F59" s="1197"/>
      <c r="G59" s="1198"/>
      <c r="H59" s="1198"/>
      <c r="I59" s="1198"/>
      <c r="J59" s="1199"/>
      <c r="K59" s="1206" t="s">
        <v>483</v>
      </c>
      <c r="L59" s="1207"/>
      <c r="M59" s="1208"/>
      <c r="N59" s="1197"/>
      <c r="O59" s="1198"/>
      <c r="P59" s="1198"/>
      <c r="Q59" s="1198"/>
      <c r="R59" s="1199"/>
    </row>
    <row r="60" spans="2:18" ht="14.25" customHeight="1" thickBot="1" x14ac:dyDescent="0.2">
      <c r="B60" s="1219"/>
      <c r="C60" s="1212"/>
      <c r="D60" s="1212"/>
      <c r="E60" s="1212"/>
      <c r="F60" s="1212"/>
      <c r="G60" s="1212"/>
      <c r="H60" s="1212"/>
      <c r="I60" s="1220"/>
      <c r="J60" s="1220"/>
      <c r="K60" s="1211" t="s">
        <v>546</v>
      </c>
      <c r="L60" s="1211"/>
      <c r="M60" s="1211"/>
      <c r="N60" s="1211"/>
      <c r="O60" s="1211"/>
      <c r="P60" s="1211"/>
      <c r="Q60" s="1209"/>
      <c r="R60" s="1210"/>
    </row>
    <row r="61" spans="2:18" ht="14.25" customHeight="1" thickTop="1" x14ac:dyDescent="0.15">
      <c r="B61" s="588"/>
      <c r="C61" s="588"/>
      <c r="D61" s="588"/>
      <c r="E61" s="588"/>
      <c r="F61" s="588"/>
      <c r="G61" s="588"/>
      <c r="H61" s="588"/>
      <c r="I61" s="588"/>
      <c r="J61" s="588"/>
      <c r="K61" s="588"/>
      <c r="L61" s="588"/>
      <c r="M61" s="588"/>
      <c r="N61" s="588"/>
      <c r="O61" s="588"/>
      <c r="P61" s="588"/>
      <c r="Q61" s="588"/>
      <c r="R61" s="588"/>
    </row>
    <row r="62" spans="2:18" ht="15.4" customHeight="1" thickBot="1" x14ac:dyDescent="0.2">
      <c r="B62" s="535"/>
      <c r="C62" s="535"/>
      <c r="D62" s="535"/>
      <c r="E62" s="535"/>
      <c r="F62" s="535"/>
      <c r="G62" s="535"/>
      <c r="H62" s="535"/>
      <c r="I62" s="535"/>
      <c r="J62" s="535"/>
      <c r="K62" s="535"/>
      <c r="L62" s="535"/>
      <c r="M62" s="535"/>
      <c r="N62" s="535"/>
      <c r="O62" s="535"/>
      <c r="P62" s="535"/>
      <c r="Q62" s="535"/>
      <c r="R62" s="535"/>
    </row>
    <row r="63" spans="2:18" ht="15.4" customHeight="1" thickBot="1" x14ac:dyDescent="0.2">
      <c r="B63" s="534" t="s">
        <v>453</v>
      </c>
      <c r="C63" s="1211" t="s">
        <v>482</v>
      </c>
      <c r="D63" s="1211"/>
      <c r="E63" s="1211"/>
      <c r="F63" s="1211" t="s">
        <v>423</v>
      </c>
      <c r="G63" s="1211"/>
      <c r="H63" s="1229"/>
      <c r="I63" s="1227" t="s">
        <v>456</v>
      </c>
      <c r="J63" s="1228"/>
      <c r="K63" s="1209" t="s">
        <v>482</v>
      </c>
      <c r="L63" s="1211"/>
      <c r="M63" s="1211"/>
      <c r="N63" s="1211" t="s">
        <v>423</v>
      </c>
      <c r="O63" s="1211"/>
      <c r="P63" s="1229"/>
      <c r="Q63" s="1227" t="s">
        <v>456</v>
      </c>
      <c r="R63" s="1228"/>
    </row>
    <row r="64" spans="2:18" ht="14.25" customHeight="1" thickTop="1" x14ac:dyDescent="0.15">
      <c r="B64" s="1217" t="s">
        <v>524</v>
      </c>
      <c r="C64" s="1203" t="s">
        <v>483</v>
      </c>
      <c r="D64" s="1204"/>
      <c r="E64" s="1205"/>
      <c r="F64" s="1214"/>
      <c r="G64" s="1215"/>
      <c r="H64" s="1215"/>
      <c r="I64" s="1215"/>
      <c r="J64" s="1216"/>
      <c r="K64" s="1203" t="s">
        <v>483</v>
      </c>
      <c r="L64" s="1204"/>
      <c r="M64" s="1205"/>
      <c r="N64" s="1214"/>
      <c r="O64" s="1215"/>
      <c r="P64" s="1215"/>
      <c r="Q64" s="1215"/>
      <c r="R64" s="1216"/>
    </row>
    <row r="65" spans="2:18" ht="14.25" customHeight="1" x14ac:dyDescent="0.15">
      <c r="B65" s="1218"/>
      <c r="C65" s="1206" t="s">
        <v>483</v>
      </c>
      <c r="D65" s="1207"/>
      <c r="E65" s="1208"/>
      <c r="F65" s="1197"/>
      <c r="G65" s="1198"/>
      <c r="H65" s="1198"/>
      <c r="I65" s="1198"/>
      <c r="J65" s="1199"/>
      <c r="K65" s="1206" t="s">
        <v>483</v>
      </c>
      <c r="L65" s="1207"/>
      <c r="M65" s="1208"/>
      <c r="N65" s="1197"/>
      <c r="O65" s="1198"/>
      <c r="P65" s="1198"/>
      <c r="Q65" s="1198"/>
      <c r="R65" s="1199"/>
    </row>
    <row r="66" spans="2:18" ht="14.25" customHeight="1" x14ac:dyDescent="0.15">
      <c r="B66" s="1218"/>
      <c r="C66" s="1206" t="s">
        <v>483</v>
      </c>
      <c r="D66" s="1207"/>
      <c r="E66" s="1208"/>
      <c r="F66" s="1197"/>
      <c r="G66" s="1198"/>
      <c r="H66" s="1198"/>
      <c r="I66" s="1198"/>
      <c r="J66" s="1199"/>
      <c r="K66" s="1206" t="s">
        <v>483</v>
      </c>
      <c r="L66" s="1207"/>
      <c r="M66" s="1208"/>
      <c r="N66" s="1197"/>
      <c r="O66" s="1198"/>
      <c r="P66" s="1198"/>
      <c r="Q66" s="1198"/>
      <c r="R66" s="1199"/>
    </row>
    <row r="67" spans="2:18" ht="14.25" customHeight="1" x14ac:dyDescent="0.15">
      <c r="B67" s="1218"/>
      <c r="C67" s="1206" t="s">
        <v>483</v>
      </c>
      <c r="D67" s="1207"/>
      <c r="E67" s="1208"/>
      <c r="F67" s="1197"/>
      <c r="G67" s="1198"/>
      <c r="H67" s="1198"/>
      <c r="I67" s="1198"/>
      <c r="J67" s="1199"/>
      <c r="K67" s="1206" t="s">
        <v>483</v>
      </c>
      <c r="L67" s="1207"/>
      <c r="M67" s="1208"/>
      <c r="N67" s="1197"/>
      <c r="O67" s="1198"/>
      <c r="P67" s="1198"/>
      <c r="Q67" s="1198"/>
      <c r="R67" s="1199"/>
    </row>
    <row r="68" spans="2:18" ht="14.25" customHeight="1" x14ac:dyDescent="0.15">
      <c r="B68" s="1218"/>
      <c r="C68" s="1206" t="s">
        <v>483</v>
      </c>
      <c r="D68" s="1207"/>
      <c r="E68" s="1208"/>
      <c r="F68" s="1197"/>
      <c r="G68" s="1198"/>
      <c r="H68" s="1198"/>
      <c r="I68" s="1198"/>
      <c r="J68" s="1199"/>
      <c r="K68" s="1206" t="s">
        <v>483</v>
      </c>
      <c r="L68" s="1207"/>
      <c r="M68" s="1208"/>
      <c r="N68" s="1197"/>
      <c r="O68" s="1198"/>
      <c r="P68" s="1198"/>
      <c r="Q68" s="1198"/>
      <c r="R68" s="1199"/>
    </row>
    <row r="69" spans="2:18" ht="14.25" customHeight="1" x14ac:dyDescent="0.15">
      <c r="B69" s="1218"/>
      <c r="C69" s="1206" t="s">
        <v>483</v>
      </c>
      <c r="D69" s="1207"/>
      <c r="E69" s="1208"/>
      <c r="F69" s="1197"/>
      <c r="G69" s="1198"/>
      <c r="H69" s="1198"/>
      <c r="I69" s="1198"/>
      <c r="J69" s="1199"/>
      <c r="K69" s="1206" t="s">
        <v>483</v>
      </c>
      <c r="L69" s="1207"/>
      <c r="M69" s="1208"/>
      <c r="N69" s="1197"/>
      <c r="O69" s="1198"/>
      <c r="P69" s="1198"/>
      <c r="Q69" s="1198"/>
      <c r="R69" s="1199"/>
    </row>
    <row r="70" spans="2:18" ht="14.25" customHeight="1" x14ac:dyDescent="0.15">
      <c r="B70" s="1218"/>
      <c r="C70" s="1206" t="s">
        <v>483</v>
      </c>
      <c r="D70" s="1207"/>
      <c r="E70" s="1208"/>
      <c r="F70" s="1197"/>
      <c r="G70" s="1198"/>
      <c r="H70" s="1198"/>
      <c r="I70" s="1198"/>
      <c r="J70" s="1199"/>
      <c r="K70" s="1206" t="s">
        <v>483</v>
      </c>
      <c r="L70" s="1207"/>
      <c r="M70" s="1208"/>
      <c r="N70" s="1197"/>
      <c r="O70" s="1198"/>
      <c r="P70" s="1198"/>
      <c r="Q70" s="1198"/>
      <c r="R70" s="1199"/>
    </row>
    <row r="71" spans="2:18" ht="14.25" customHeight="1" thickBot="1" x14ac:dyDescent="0.2">
      <c r="B71" s="1219"/>
      <c r="C71" s="1212"/>
      <c r="D71" s="1212"/>
      <c r="E71" s="1212"/>
      <c r="F71" s="1212"/>
      <c r="G71" s="1212"/>
      <c r="H71" s="1212"/>
      <c r="I71" s="1213"/>
      <c r="J71" s="1213"/>
      <c r="K71" s="1211" t="s">
        <v>547</v>
      </c>
      <c r="L71" s="1211"/>
      <c r="M71" s="1211"/>
      <c r="N71" s="1211"/>
      <c r="O71" s="1211"/>
      <c r="P71" s="1211"/>
      <c r="Q71" s="1209"/>
      <c r="R71" s="1210"/>
    </row>
    <row r="72" spans="2:18" ht="14.25" customHeight="1" thickTop="1" x14ac:dyDescent="0.15">
      <c r="B72" s="1217" t="s">
        <v>526</v>
      </c>
      <c r="C72" s="1203" t="s">
        <v>483</v>
      </c>
      <c r="D72" s="1204"/>
      <c r="E72" s="1205"/>
      <c r="F72" s="1214"/>
      <c r="G72" s="1215"/>
      <c r="H72" s="1215"/>
      <c r="I72" s="1215"/>
      <c r="J72" s="1216"/>
      <c r="K72" s="1203" t="s">
        <v>483</v>
      </c>
      <c r="L72" s="1204"/>
      <c r="M72" s="1205"/>
      <c r="N72" s="1214"/>
      <c r="O72" s="1215"/>
      <c r="P72" s="1215"/>
      <c r="Q72" s="1215"/>
      <c r="R72" s="1216"/>
    </row>
    <row r="73" spans="2:18" ht="14.25" customHeight="1" x14ac:dyDescent="0.15">
      <c r="B73" s="1218"/>
      <c r="C73" s="1206" t="s">
        <v>483</v>
      </c>
      <c r="D73" s="1207"/>
      <c r="E73" s="1208"/>
      <c r="F73" s="1197"/>
      <c r="G73" s="1198"/>
      <c r="H73" s="1198"/>
      <c r="I73" s="1198"/>
      <c r="J73" s="1199"/>
      <c r="K73" s="1206" t="s">
        <v>483</v>
      </c>
      <c r="L73" s="1207"/>
      <c r="M73" s="1208"/>
      <c r="N73" s="1197"/>
      <c r="O73" s="1198"/>
      <c r="P73" s="1198"/>
      <c r="Q73" s="1198"/>
      <c r="R73" s="1199"/>
    </row>
    <row r="74" spans="2:18" ht="14.25" customHeight="1" x14ac:dyDescent="0.15">
      <c r="B74" s="1218"/>
      <c r="C74" s="1206" t="s">
        <v>483</v>
      </c>
      <c r="D74" s="1207"/>
      <c r="E74" s="1208"/>
      <c r="F74" s="1197"/>
      <c r="G74" s="1198"/>
      <c r="H74" s="1198"/>
      <c r="I74" s="1198"/>
      <c r="J74" s="1199"/>
      <c r="K74" s="1206" t="s">
        <v>483</v>
      </c>
      <c r="L74" s="1207"/>
      <c r="M74" s="1208"/>
      <c r="N74" s="1197"/>
      <c r="O74" s="1198"/>
      <c r="P74" s="1198"/>
      <c r="Q74" s="1198"/>
      <c r="R74" s="1199"/>
    </row>
    <row r="75" spans="2:18" ht="14.25" customHeight="1" x14ac:dyDescent="0.15">
      <c r="B75" s="1218"/>
      <c r="C75" s="1206" t="s">
        <v>483</v>
      </c>
      <c r="D75" s="1207"/>
      <c r="E75" s="1208"/>
      <c r="F75" s="1197"/>
      <c r="G75" s="1198"/>
      <c r="H75" s="1198"/>
      <c r="I75" s="1198"/>
      <c r="J75" s="1199"/>
      <c r="K75" s="1206" t="s">
        <v>483</v>
      </c>
      <c r="L75" s="1207"/>
      <c r="M75" s="1208"/>
      <c r="N75" s="1197"/>
      <c r="O75" s="1198"/>
      <c r="P75" s="1198"/>
      <c r="Q75" s="1198"/>
      <c r="R75" s="1199"/>
    </row>
    <row r="76" spans="2:18" ht="14.25" customHeight="1" x14ac:dyDescent="0.15">
      <c r="B76" s="1218"/>
      <c r="C76" s="1206" t="s">
        <v>483</v>
      </c>
      <c r="D76" s="1207"/>
      <c r="E76" s="1208"/>
      <c r="F76" s="1197"/>
      <c r="G76" s="1198"/>
      <c r="H76" s="1198"/>
      <c r="I76" s="1198"/>
      <c r="J76" s="1199"/>
      <c r="K76" s="1206" t="s">
        <v>483</v>
      </c>
      <c r="L76" s="1207"/>
      <c r="M76" s="1208"/>
      <c r="N76" s="1197"/>
      <c r="O76" s="1198"/>
      <c r="P76" s="1198"/>
      <c r="Q76" s="1198"/>
      <c r="R76" s="1199"/>
    </row>
    <row r="77" spans="2:18" ht="14.25" customHeight="1" x14ac:dyDescent="0.15">
      <c r="B77" s="1218"/>
      <c r="C77" s="1206" t="s">
        <v>483</v>
      </c>
      <c r="D77" s="1207"/>
      <c r="E77" s="1208"/>
      <c r="F77" s="1197"/>
      <c r="G77" s="1198"/>
      <c r="H77" s="1198"/>
      <c r="I77" s="1198"/>
      <c r="J77" s="1199"/>
      <c r="K77" s="1206" t="s">
        <v>483</v>
      </c>
      <c r="L77" s="1207"/>
      <c r="M77" s="1208"/>
      <c r="N77" s="1197"/>
      <c r="O77" s="1198"/>
      <c r="P77" s="1198"/>
      <c r="Q77" s="1198"/>
      <c r="R77" s="1199"/>
    </row>
    <row r="78" spans="2:18" ht="14.25" customHeight="1" x14ac:dyDescent="0.15">
      <c r="B78" s="1218"/>
      <c r="C78" s="1206" t="s">
        <v>483</v>
      </c>
      <c r="D78" s="1207"/>
      <c r="E78" s="1208"/>
      <c r="F78" s="1197"/>
      <c r="G78" s="1198"/>
      <c r="H78" s="1198"/>
      <c r="I78" s="1198"/>
      <c r="J78" s="1199"/>
      <c r="K78" s="1206" t="s">
        <v>483</v>
      </c>
      <c r="L78" s="1207"/>
      <c r="M78" s="1208"/>
      <c r="N78" s="1197"/>
      <c r="O78" s="1198"/>
      <c r="P78" s="1198"/>
      <c r="Q78" s="1198"/>
      <c r="R78" s="1199"/>
    </row>
    <row r="79" spans="2:18" ht="14.25" customHeight="1" thickBot="1" x14ac:dyDescent="0.2">
      <c r="B79" s="1219"/>
      <c r="C79" s="1212"/>
      <c r="D79" s="1212"/>
      <c r="E79" s="1212"/>
      <c r="F79" s="1212"/>
      <c r="G79" s="1212"/>
      <c r="H79" s="1212"/>
      <c r="I79" s="1213"/>
      <c r="J79" s="1213"/>
      <c r="K79" s="1211" t="s">
        <v>548</v>
      </c>
      <c r="L79" s="1211"/>
      <c r="M79" s="1211"/>
      <c r="N79" s="1211"/>
      <c r="O79" s="1211"/>
      <c r="P79" s="1211"/>
      <c r="Q79" s="1209"/>
      <c r="R79" s="1210"/>
    </row>
    <row r="80" spans="2:18" ht="14.25" customHeight="1" thickTop="1" x14ac:dyDescent="0.15">
      <c r="B80" s="1217" t="s">
        <v>528</v>
      </c>
      <c r="C80" s="1203" t="s">
        <v>483</v>
      </c>
      <c r="D80" s="1204"/>
      <c r="E80" s="1205"/>
      <c r="F80" s="1214"/>
      <c r="G80" s="1215"/>
      <c r="H80" s="1215"/>
      <c r="I80" s="1215"/>
      <c r="J80" s="1216"/>
      <c r="K80" s="1203" t="s">
        <v>483</v>
      </c>
      <c r="L80" s="1204"/>
      <c r="M80" s="1205"/>
      <c r="N80" s="1214"/>
      <c r="O80" s="1215"/>
      <c r="P80" s="1215"/>
      <c r="Q80" s="1215"/>
      <c r="R80" s="1216"/>
    </row>
    <row r="81" spans="2:18" ht="14.25" customHeight="1" x14ac:dyDescent="0.15">
      <c r="B81" s="1218"/>
      <c r="C81" s="1206" t="s">
        <v>483</v>
      </c>
      <c r="D81" s="1207"/>
      <c r="E81" s="1208"/>
      <c r="F81" s="1197"/>
      <c r="G81" s="1198"/>
      <c r="H81" s="1198"/>
      <c r="I81" s="1198"/>
      <c r="J81" s="1199"/>
      <c r="K81" s="1206" t="s">
        <v>483</v>
      </c>
      <c r="L81" s="1207"/>
      <c r="M81" s="1208"/>
      <c r="N81" s="1197"/>
      <c r="O81" s="1198"/>
      <c r="P81" s="1198"/>
      <c r="Q81" s="1198"/>
      <c r="R81" s="1199"/>
    </row>
    <row r="82" spans="2:18" ht="14.25" customHeight="1" x14ac:dyDescent="0.15">
      <c r="B82" s="1218"/>
      <c r="C82" s="1206" t="s">
        <v>483</v>
      </c>
      <c r="D82" s="1207"/>
      <c r="E82" s="1208"/>
      <c r="F82" s="1197"/>
      <c r="G82" s="1198"/>
      <c r="H82" s="1198"/>
      <c r="I82" s="1198"/>
      <c r="J82" s="1199"/>
      <c r="K82" s="1206" t="s">
        <v>483</v>
      </c>
      <c r="L82" s="1207"/>
      <c r="M82" s="1208"/>
      <c r="N82" s="1197"/>
      <c r="O82" s="1198"/>
      <c r="P82" s="1198"/>
      <c r="Q82" s="1198"/>
      <c r="R82" s="1199"/>
    </row>
    <row r="83" spans="2:18" ht="14.25" customHeight="1" x14ac:dyDescent="0.15">
      <c r="B83" s="1218"/>
      <c r="C83" s="1206" t="s">
        <v>483</v>
      </c>
      <c r="D83" s="1207"/>
      <c r="E83" s="1208"/>
      <c r="F83" s="1197"/>
      <c r="G83" s="1198"/>
      <c r="H83" s="1198"/>
      <c r="I83" s="1198"/>
      <c r="J83" s="1199"/>
      <c r="K83" s="1206" t="s">
        <v>483</v>
      </c>
      <c r="L83" s="1207"/>
      <c r="M83" s="1208"/>
      <c r="N83" s="1197"/>
      <c r="O83" s="1198"/>
      <c r="P83" s="1198"/>
      <c r="Q83" s="1198"/>
      <c r="R83" s="1199"/>
    </row>
    <row r="84" spans="2:18" ht="14.25" customHeight="1" x14ac:dyDescent="0.15">
      <c r="B84" s="1218"/>
      <c r="C84" s="1206" t="s">
        <v>483</v>
      </c>
      <c r="D84" s="1207"/>
      <c r="E84" s="1208"/>
      <c r="F84" s="1197"/>
      <c r="G84" s="1198"/>
      <c r="H84" s="1198"/>
      <c r="I84" s="1198"/>
      <c r="J84" s="1199"/>
      <c r="K84" s="1206" t="s">
        <v>483</v>
      </c>
      <c r="L84" s="1207"/>
      <c r="M84" s="1208"/>
      <c r="N84" s="1197"/>
      <c r="O84" s="1198"/>
      <c r="P84" s="1198"/>
      <c r="Q84" s="1198"/>
      <c r="R84" s="1199"/>
    </row>
    <row r="85" spans="2:18" ht="14.25" customHeight="1" x14ac:dyDescent="0.15">
      <c r="B85" s="1218"/>
      <c r="C85" s="1206" t="s">
        <v>483</v>
      </c>
      <c r="D85" s="1207"/>
      <c r="E85" s="1208"/>
      <c r="F85" s="1197"/>
      <c r="G85" s="1198"/>
      <c r="H85" s="1198"/>
      <c r="I85" s="1198"/>
      <c r="J85" s="1199"/>
      <c r="K85" s="1206" t="s">
        <v>483</v>
      </c>
      <c r="L85" s="1207"/>
      <c r="M85" s="1208"/>
      <c r="N85" s="1197"/>
      <c r="O85" s="1198"/>
      <c r="P85" s="1198"/>
      <c r="Q85" s="1198"/>
      <c r="R85" s="1199"/>
    </row>
    <row r="86" spans="2:18" ht="14.25" customHeight="1" x14ac:dyDescent="0.15">
      <c r="B86" s="1218"/>
      <c r="C86" s="1206" t="s">
        <v>483</v>
      </c>
      <c r="D86" s="1207"/>
      <c r="E86" s="1208"/>
      <c r="F86" s="1197"/>
      <c r="G86" s="1198"/>
      <c r="H86" s="1198"/>
      <c r="I86" s="1198"/>
      <c r="J86" s="1199"/>
      <c r="K86" s="1206" t="s">
        <v>483</v>
      </c>
      <c r="L86" s="1207"/>
      <c r="M86" s="1208"/>
      <c r="N86" s="1197"/>
      <c r="O86" s="1198"/>
      <c r="P86" s="1198"/>
      <c r="Q86" s="1198"/>
      <c r="R86" s="1199"/>
    </row>
    <row r="87" spans="2:18" ht="14.25" customHeight="1" thickBot="1" x14ac:dyDescent="0.2">
      <c r="B87" s="1219"/>
      <c r="C87" s="1212"/>
      <c r="D87" s="1212"/>
      <c r="E87" s="1212"/>
      <c r="F87" s="1212"/>
      <c r="G87" s="1212"/>
      <c r="H87" s="1212"/>
      <c r="I87" s="1213"/>
      <c r="J87" s="1213"/>
      <c r="K87" s="1211" t="s">
        <v>549</v>
      </c>
      <c r="L87" s="1211"/>
      <c r="M87" s="1211"/>
      <c r="N87" s="1211"/>
      <c r="O87" s="1211"/>
      <c r="P87" s="1211"/>
      <c r="Q87" s="1209"/>
      <c r="R87" s="1210"/>
    </row>
    <row r="88" spans="2:18" ht="14.25" customHeight="1" thickTop="1" x14ac:dyDescent="0.15">
      <c r="B88" s="1217" t="s">
        <v>530</v>
      </c>
      <c r="C88" s="1203" t="s">
        <v>483</v>
      </c>
      <c r="D88" s="1204"/>
      <c r="E88" s="1205"/>
      <c r="F88" s="1214"/>
      <c r="G88" s="1215"/>
      <c r="H88" s="1215"/>
      <c r="I88" s="1215"/>
      <c r="J88" s="1216"/>
      <c r="K88" s="1203" t="s">
        <v>483</v>
      </c>
      <c r="L88" s="1204"/>
      <c r="M88" s="1205"/>
      <c r="N88" s="1214"/>
      <c r="O88" s="1215"/>
      <c r="P88" s="1215"/>
      <c r="Q88" s="1215"/>
      <c r="R88" s="1216"/>
    </row>
    <row r="89" spans="2:18" ht="14.25" customHeight="1" x14ac:dyDescent="0.15">
      <c r="B89" s="1218"/>
      <c r="C89" s="1206" t="s">
        <v>483</v>
      </c>
      <c r="D89" s="1207"/>
      <c r="E89" s="1208"/>
      <c r="F89" s="1197"/>
      <c r="G89" s="1198"/>
      <c r="H89" s="1198"/>
      <c r="I89" s="1198"/>
      <c r="J89" s="1199"/>
      <c r="K89" s="1206" t="s">
        <v>483</v>
      </c>
      <c r="L89" s="1207"/>
      <c r="M89" s="1208"/>
      <c r="N89" s="1197"/>
      <c r="O89" s="1198"/>
      <c r="P89" s="1198"/>
      <c r="Q89" s="1198"/>
      <c r="R89" s="1199"/>
    </row>
    <row r="90" spans="2:18" ht="14.25" customHeight="1" x14ac:dyDescent="0.15">
      <c r="B90" s="1218"/>
      <c r="C90" s="1206" t="s">
        <v>483</v>
      </c>
      <c r="D90" s="1207"/>
      <c r="E90" s="1208"/>
      <c r="F90" s="1197"/>
      <c r="G90" s="1198"/>
      <c r="H90" s="1198"/>
      <c r="I90" s="1198"/>
      <c r="J90" s="1199"/>
      <c r="K90" s="1206" t="s">
        <v>483</v>
      </c>
      <c r="L90" s="1207"/>
      <c r="M90" s="1208"/>
      <c r="N90" s="1197"/>
      <c r="O90" s="1198"/>
      <c r="P90" s="1198"/>
      <c r="Q90" s="1198"/>
      <c r="R90" s="1199"/>
    </row>
    <row r="91" spans="2:18" ht="14.25" customHeight="1" x14ac:dyDescent="0.15">
      <c r="B91" s="1218"/>
      <c r="C91" s="1206" t="s">
        <v>483</v>
      </c>
      <c r="D91" s="1207"/>
      <c r="E91" s="1208"/>
      <c r="F91" s="1197"/>
      <c r="G91" s="1198"/>
      <c r="H91" s="1198"/>
      <c r="I91" s="1198"/>
      <c r="J91" s="1199"/>
      <c r="K91" s="1206" t="s">
        <v>483</v>
      </c>
      <c r="L91" s="1207"/>
      <c r="M91" s="1208"/>
      <c r="N91" s="1197"/>
      <c r="O91" s="1198"/>
      <c r="P91" s="1198"/>
      <c r="Q91" s="1198"/>
      <c r="R91" s="1199"/>
    </row>
    <row r="92" spans="2:18" ht="14.25" customHeight="1" x14ac:dyDescent="0.15">
      <c r="B92" s="1218"/>
      <c r="C92" s="1206" t="s">
        <v>483</v>
      </c>
      <c r="D92" s="1207"/>
      <c r="E92" s="1208"/>
      <c r="F92" s="1197"/>
      <c r="G92" s="1198"/>
      <c r="H92" s="1198"/>
      <c r="I92" s="1198"/>
      <c r="J92" s="1199"/>
      <c r="K92" s="1206" t="s">
        <v>483</v>
      </c>
      <c r="L92" s="1207"/>
      <c r="M92" s="1208"/>
      <c r="N92" s="1197"/>
      <c r="O92" s="1198"/>
      <c r="P92" s="1198"/>
      <c r="Q92" s="1198"/>
      <c r="R92" s="1199"/>
    </row>
    <row r="93" spans="2:18" ht="14.25" customHeight="1" x14ac:dyDescent="0.15">
      <c r="B93" s="1218"/>
      <c r="C93" s="1206" t="s">
        <v>483</v>
      </c>
      <c r="D93" s="1207"/>
      <c r="E93" s="1208"/>
      <c r="F93" s="1197"/>
      <c r="G93" s="1198"/>
      <c r="H93" s="1198"/>
      <c r="I93" s="1198"/>
      <c r="J93" s="1199"/>
      <c r="K93" s="1206" t="s">
        <v>483</v>
      </c>
      <c r="L93" s="1207"/>
      <c r="M93" s="1208"/>
      <c r="N93" s="1197"/>
      <c r="O93" s="1198"/>
      <c r="P93" s="1198"/>
      <c r="Q93" s="1198"/>
      <c r="R93" s="1199"/>
    </row>
    <row r="94" spans="2:18" ht="14.25" customHeight="1" x14ac:dyDescent="0.15">
      <c r="B94" s="1218"/>
      <c r="C94" s="1206" t="s">
        <v>483</v>
      </c>
      <c r="D94" s="1207"/>
      <c r="E94" s="1208"/>
      <c r="F94" s="1197"/>
      <c r="G94" s="1198"/>
      <c r="H94" s="1198"/>
      <c r="I94" s="1198"/>
      <c r="J94" s="1199"/>
      <c r="K94" s="1206" t="s">
        <v>483</v>
      </c>
      <c r="L94" s="1207"/>
      <c r="M94" s="1208"/>
      <c r="N94" s="1197"/>
      <c r="O94" s="1198"/>
      <c r="P94" s="1198"/>
      <c r="Q94" s="1198"/>
      <c r="R94" s="1199"/>
    </row>
    <row r="95" spans="2:18" ht="14.25" customHeight="1" thickBot="1" x14ac:dyDescent="0.2">
      <c r="B95" s="1219"/>
      <c r="C95" s="1212"/>
      <c r="D95" s="1212"/>
      <c r="E95" s="1212"/>
      <c r="F95" s="1212"/>
      <c r="G95" s="1212"/>
      <c r="H95" s="1212"/>
      <c r="I95" s="1213"/>
      <c r="J95" s="1213"/>
      <c r="K95" s="1211" t="s">
        <v>550</v>
      </c>
      <c r="L95" s="1211"/>
      <c r="M95" s="1211"/>
      <c r="N95" s="1211"/>
      <c r="O95" s="1211"/>
      <c r="P95" s="1211"/>
      <c r="Q95" s="1209"/>
      <c r="R95" s="1210"/>
    </row>
    <row r="96" spans="2:18" ht="14.25" customHeight="1" thickTop="1" x14ac:dyDescent="0.15">
      <c r="B96" s="1217" t="s">
        <v>532</v>
      </c>
      <c r="C96" s="1203" t="s">
        <v>483</v>
      </c>
      <c r="D96" s="1204"/>
      <c r="E96" s="1205"/>
      <c r="F96" s="1214"/>
      <c r="G96" s="1215"/>
      <c r="H96" s="1215"/>
      <c r="I96" s="1215"/>
      <c r="J96" s="1216"/>
      <c r="K96" s="1203" t="s">
        <v>483</v>
      </c>
      <c r="L96" s="1204"/>
      <c r="M96" s="1205"/>
      <c r="N96" s="1214"/>
      <c r="O96" s="1215"/>
      <c r="P96" s="1215"/>
      <c r="Q96" s="1215"/>
      <c r="R96" s="1216"/>
    </row>
    <row r="97" spans="2:18" ht="14.25" customHeight="1" x14ac:dyDescent="0.15">
      <c r="B97" s="1218"/>
      <c r="C97" s="1206" t="s">
        <v>483</v>
      </c>
      <c r="D97" s="1207"/>
      <c r="E97" s="1208"/>
      <c r="F97" s="1197"/>
      <c r="G97" s="1198"/>
      <c r="H97" s="1198"/>
      <c r="I97" s="1198"/>
      <c r="J97" s="1199"/>
      <c r="K97" s="1206" t="s">
        <v>483</v>
      </c>
      <c r="L97" s="1207"/>
      <c r="M97" s="1208"/>
      <c r="N97" s="1197"/>
      <c r="O97" s="1198"/>
      <c r="P97" s="1198"/>
      <c r="Q97" s="1198"/>
      <c r="R97" s="1199"/>
    </row>
    <row r="98" spans="2:18" ht="14.25" customHeight="1" x14ac:dyDescent="0.15">
      <c r="B98" s="1218"/>
      <c r="C98" s="1206" t="s">
        <v>483</v>
      </c>
      <c r="D98" s="1207"/>
      <c r="E98" s="1208"/>
      <c r="F98" s="1197"/>
      <c r="G98" s="1198"/>
      <c r="H98" s="1198"/>
      <c r="I98" s="1198"/>
      <c r="J98" s="1199"/>
      <c r="K98" s="1206" t="s">
        <v>483</v>
      </c>
      <c r="L98" s="1207"/>
      <c r="M98" s="1208"/>
      <c r="N98" s="1197"/>
      <c r="O98" s="1198"/>
      <c r="P98" s="1198"/>
      <c r="Q98" s="1198"/>
      <c r="R98" s="1199"/>
    </row>
    <row r="99" spans="2:18" ht="14.25" customHeight="1" x14ac:dyDescent="0.15">
      <c r="B99" s="1218"/>
      <c r="C99" s="1206" t="s">
        <v>483</v>
      </c>
      <c r="D99" s="1207"/>
      <c r="E99" s="1208"/>
      <c r="F99" s="1197"/>
      <c r="G99" s="1198"/>
      <c r="H99" s="1198"/>
      <c r="I99" s="1198"/>
      <c r="J99" s="1199"/>
      <c r="K99" s="1206" t="s">
        <v>483</v>
      </c>
      <c r="L99" s="1207"/>
      <c r="M99" s="1208"/>
      <c r="N99" s="1197"/>
      <c r="O99" s="1198"/>
      <c r="P99" s="1198"/>
      <c r="Q99" s="1198"/>
      <c r="R99" s="1199"/>
    </row>
    <row r="100" spans="2:18" ht="14.25" customHeight="1" x14ac:dyDescent="0.15">
      <c r="B100" s="1218"/>
      <c r="C100" s="1206" t="s">
        <v>483</v>
      </c>
      <c r="D100" s="1207"/>
      <c r="E100" s="1208"/>
      <c r="F100" s="1197"/>
      <c r="G100" s="1198"/>
      <c r="H100" s="1198"/>
      <c r="I100" s="1198"/>
      <c r="J100" s="1199"/>
      <c r="K100" s="1206" t="s">
        <v>483</v>
      </c>
      <c r="L100" s="1207"/>
      <c r="M100" s="1208"/>
      <c r="N100" s="1197"/>
      <c r="O100" s="1198"/>
      <c r="P100" s="1198"/>
      <c r="Q100" s="1198"/>
      <c r="R100" s="1199"/>
    </row>
    <row r="101" spans="2:18" ht="14.25" customHeight="1" x14ac:dyDescent="0.15">
      <c r="B101" s="1218"/>
      <c r="C101" s="1206" t="s">
        <v>483</v>
      </c>
      <c r="D101" s="1207"/>
      <c r="E101" s="1208"/>
      <c r="F101" s="1197"/>
      <c r="G101" s="1198"/>
      <c r="H101" s="1198"/>
      <c r="I101" s="1198"/>
      <c r="J101" s="1199"/>
      <c r="K101" s="1206" t="s">
        <v>483</v>
      </c>
      <c r="L101" s="1207"/>
      <c r="M101" s="1208"/>
      <c r="N101" s="1197"/>
      <c r="O101" s="1198"/>
      <c r="P101" s="1198"/>
      <c r="Q101" s="1198"/>
      <c r="R101" s="1199"/>
    </row>
    <row r="102" spans="2:18" ht="14.25" customHeight="1" x14ac:dyDescent="0.15">
      <c r="B102" s="1218"/>
      <c r="C102" s="1206" t="s">
        <v>483</v>
      </c>
      <c r="D102" s="1207"/>
      <c r="E102" s="1208"/>
      <c r="F102" s="1197"/>
      <c r="G102" s="1198"/>
      <c r="H102" s="1198"/>
      <c r="I102" s="1198"/>
      <c r="J102" s="1199"/>
      <c r="K102" s="1206" t="s">
        <v>483</v>
      </c>
      <c r="L102" s="1207"/>
      <c r="M102" s="1208"/>
      <c r="N102" s="1197"/>
      <c r="O102" s="1198"/>
      <c r="P102" s="1198"/>
      <c r="Q102" s="1198"/>
      <c r="R102" s="1199"/>
    </row>
    <row r="103" spans="2:18" ht="14.25" customHeight="1" thickBot="1" x14ac:dyDescent="0.2">
      <c r="B103" s="1219"/>
      <c r="C103" s="1212"/>
      <c r="D103" s="1212"/>
      <c r="E103" s="1212"/>
      <c r="F103" s="1212"/>
      <c r="G103" s="1212"/>
      <c r="H103" s="1212"/>
      <c r="I103" s="1220"/>
      <c r="J103" s="1220"/>
      <c r="K103" s="1211" t="s">
        <v>551</v>
      </c>
      <c r="L103" s="1211"/>
      <c r="M103" s="1211"/>
      <c r="N103" s="1211"/>
      <c r="O103" s="1211"/>
      <c r="P103" s="1211"/>
      <c r="Q103" s="1209"/>
      <c r="R103" s="1210"/>
    </row>
    <row r="104" spans="2:18" ht="15.4" customHeight="1" thickTop="1" x14ac:dyDescent="0.15">
      <c r="B104" s="509"/>
      <c r="C104" s="509"/>
      <c r="D104" s="509"/>
      <c r="E104" s="509"/>
      <c r="F104" s="509"/>
      <c r="G104" s="1221" t="s">
        <v>552</v>
      </c>
      <c r="H104" s="1222"/>
      <c r="I104" s="1222"/>
      <c r="J104" s="1222"/>
      <c r="K104" s="1222"/>
      <c r="L104" s="1222"/>
      <c r="M104" s="1222"/>
      <c r="N104" s="1222"/>
      <c r="O104" s="1222"/>
      <c r="P104" s="1223"/>
      <c r="Q104" s="1222"/>
      <c r="R104" s="1225"/>
    </row>
    <row r="105" spans="2:18" ht="15.4" customHeight="1" thickBot="1" x14ac:dyDescent="0.2">
      <c r="B105" s="509"/>
      <c r="C105" s="509"/>
      <c r="D105" s="509"/>
      <c r="E105" s="509"/>
      <c r="F105" s="509"/>
      <c r="G105" s="1172"/>
      <c r="H105" s="1173"/>
      <c r="I105" s="1173"/>
      <c r="J105" s="1173"/>
      <c r="K105" s="1173"/>
      <c r="L105" s="1173"/>
      <c r="M105" s="1173"/>
      <c r="N105" s="1173"/>
      <c r="O105" s="1173"/>
      <c r="P105" s="1224"/>
      <c r="Q105" s="1173"/>
      <c r="R105" s="1174"/>
    </row>
    <row r="106" spans="2:18" s="496" customFormat="1" ht="13.5" customHeight="1" x14ac:dyDescent="0.15">
      <c r="B106" s="497" t="s">
        <v>138</v>
      </c>
      <c r="C106" s="1083" t="s">
        <v>535</v>
      </c>
      <c r="D106" s="1083"/>
      <c r="E106" s="1083"/>
      <c r="F106" s="1083"/>
      <c r="G106" s="1083"/>
      <c r="H106" s="1083"/>
      <c r="I106" s="1083"/>
      <c r="J106" s="1083"/>
      <c r="K106" s="1083"/>
      <c r="L106" s="1083"/>
      <c r="M106" s="1083"/>
      <c r="N106" s="1083"/>
      <c r="O106" s="1083"/>
      <c r="P106" s="1083"/>
      <c r="Q106" s="1083"/>
      <c r="R106" s="1083"/>
    </row>
    <row r="107" spans="2:18" s="262" customFormat="1" ht="13.5" customHeight="1" x14ac:dyDescent="0.15">
      <c r="B107" s="499" t="s">
        <v>138</v>
      </c>
      <c r="C107" s="1108" t="s">
        <v>484</v>
      </c>
      <c r="D107" s="1108"/>
      <c r="E107" s="1108"/>
      <c r="F107" s="1108"/>
      <c r="G107" s="1108"/>
      <c r="H107" s="1108"/>
      <c r="I107" s="1108"/>
      <c r="J107" s="1108"/>
      <c r="K107" s="1108"/>
      <c r="L107" s="1108"/>
      <c r="M107" s="1108"/>
      <c r="N107" s="1108"/>
      <c r="O107" s="1108"/>
      <c r="P107" s="1108"/>
      <c r="Q107" s="1108"/>
      <c r="R107" s="1108"/>
    </row>
    <row r="108" spans="2:18" s="498" customFormat="1" ht="13.5" customHeight="1" x14ac:dyDescent="0.15"/>
    <row r="109" spans="2:18" ht="15.4" customHeight="1" thickBot="1" x14ac:dyDescent="0.2">
      <c r="B109" s="488" t="s">
        <v>485</v>
      </c>
    </row>
    <row r="110" spans="2:18" ht="15.4" customHeight="1" x14ac:dyDescent="0.15">
      <c r="B110" s="1084" t="s">
        <v>468</v>
      </c>
      <c r="C110" s="1085"/>
      <c r="D110" s="1085"/>
      <c r="E110" s="1086"/>
    </row>
    <row r="111" spans="2:18" ht="15.4" customHeight="1" thickBot="1" x14ac:dyDescent="0.2">
      <c r="B111" s="1087"/>
      <c r="C111" s="1088"/>
      <c r="D111" s="1088"/>
      <c r="E111" s="1089"/>
    </row>
    <row r="112" spans="2:18" ht="15.4" customHeight="1" x14ac:dyDescent="0.15">
      <c r="B112" s="1090"/>
      <c r="C112" s="1049"/>
      <c r="D112" s="1049"/>
      <c r="E112" s="1091" t="s">
        <v>469</v>
      </c>
      <c r="F112" s="1084" t="s">
        <v>470</v>
      </c>
      <c r="G112" s="1085"/>
      <c r="H112" s="1086"/>
      <c r="I112" s="1090" t="s">
        <v>471</v>
      </c>
      <c r="J112" s="1070" t="s">
        <v>486</v>
      </c>
      <c r="K112" s="1226"/>
      <c r="L112" s="1226"/>
      <c r="M112" s="1226"/>
      <c r="N112" s="1226"/>
      <c r="O112" s="1226"/>
      <c r="P112" s="1226"/>
      <c r="Q112" s="1070"/>
      <c r="R112" s="1070"/>
    </row>
    <row r="113" spans="2:18" ht="15.4" customHeight="1" thickBot="1" x14ac:dyDescent="0.2">
      <c r="B113" s="1087"/>
      <c r="C113" s="1088"/>
      <c r="D113" s="1088"/>
      <c r="E113" s="1089"/>
      <c r="F113" s="1087"/>
      <c r="G113" s="1088"/>
      <c r="H113" s="1089"/>
      <c r="I113" s="1090"/>
      <c r="J113" s="1226"/>
      <c r="K113" s="1226"/>
      <c r="L113" s="1226"/>
      <c r="M113" s="1226"/>
      <c r="N113" s="1226"/>
      <c r="O113" s="1226"/>
      <c r="P113" s="1226"/>
      <c r="Q113" s="1070"/>
      <c r="R113" s="1070"/>
    </row>
    <row r="114" spans="2:18" s="498" customFormat="1" ht="13.5" customHeight="1" x14ac:dyDescent="0.15"/>
    <row r="115" spans="2:18" s="496" customFormat="1" ht="13.5" customHeight="1" x14ac:dyDescent="0.15">
      <c r="B115" s="496" t="s">
        <v>473</v>
      </c>
    </row>
    <row r="116" spans="2:18" s="496" customFormat="1" ht="13.5" customHeight="1" x14ac:dyDescent="0.15">
      <c r="B116" s="497">
        <v>1</v>
      </c>
      <c r="C116" s="496" t="s">
        <v>536</v>
      </c>
    </row>
    <row r="117" spans="2:18" s="496" customFormat="1" ht="13.5" customHeight="1" x14ac:dyDescent="0.15">
      <c r="B117" s="497">
        <v>2</v>
      </c>
      <c r="C117" s="496" t="s">
        <v>537</v>
      </c>
    </row>
    <row r="118" spans="2:18" s="498" customFormat="1" ht="13.5" customHeight="1" x14ac:dyDescent="0.15"/>
    <row r="119" spans="2:18" s="495" customFormat="1" ht="15.4" customHeight="1" x14ac:dyDescent="0.15"/>
    <row r="120" spans="2:18" s="495" customFormat="1" ht="15.4" customHeight="1" x14ac:dyDescent="0.15"/>
    <row r="121" spans="2:18" s="495" customFormat="1" ht="15.4" customHeight="1" x14ac:dyDescent="0.15"/>
    <row r="122" spans="2:18" ht="15.4" customHeight="1" x14ac:dyDescent="0.15"/>
    <row r="123" spans="2:18" ht="15.4" customHeight="1" x14ac:dyDescent="0.15"/>
    <row r="124" spans="2:18" ht="15.4" customHeight="1" x14ac:dyDescent="0.15"/>
    <row r="125" spans="2:18" ht="15.4" customHeight="1" x14ac:dyDescent="0.15"/>
    <row r="126" spans="2:18" ht="15.4" customHeight="1" x14ac:dyDescent="0.15"/>
    <row r="127" spans="2:18" ht="15.4" customHeight="1" x14ac:dyDescent="0.15"/>
    <row r="128" spans="2:18" ht="15.4" customHeight="1" x14ac:dyDescent="0.15"/>
    <row r="129" ht="15.4" customHeight="1" x14ac:dyDescent="0.15"/>
    <row r="130" ht="15.4" customHeight="1" x14ac:dyDescent="0.15"/>
    <row r="131" ht="15.4" customHeight="1" x14ac:dyDescent="0.15"/>
    <row r="132" ht="15.4" customHeight="1" x14ac:dyDescent="0.15"/>
    <row r="133" ht="15.4" customHeight="1" x14ac:dyDescent="0.15"/>
    <row r="134" ht="15.4" customHeight="1" x14ac:dyDescent="0.15"/>
    <row r="135" ht="15.4" customHeight="1" x14ac:dyDescent="0.15"/>
    <row r="136" ht="15.4" customHeight="1" x14ac:dyDescent="0.15"/>
    <row r="137" ht="15.4" customHeight="1" x14ac:dyDescent="0.15"/>
    <row r="138" ht="15.4" customHeight="1" x14ac:dyDescent="0.15"/>
    <row r="139" ht="15.4" customHeight="1" x14ac:dyDescent="0.15"/>
    <row r="140" ht="15.4" customHeight="1" x14ac:dyDescent="0.15"/>
    <row r="141" ht="15.4" customHeight="1" x14ac:dyDescent="0.15"/>
    <row r="142" ht="15.4" customHeight="1" x14ac:dyDescent="0.15"/>
    <row r="143" ht="15.4" customHeight="1" x14ac:dyDescent="0.15"/>
    <row r="144" ht="15.4" customHeight="1" x14ac:dyDescent="0.15"/>
    <row r="145" ht="15.4" customHeight="1" x14ac:dyDescent="0.15"/>
    <row r="146" ht="15.4" customHeight="1" x14ac:dyDescent="0.15"/>
    <row r="147" ht="15.4" customHeight="1" x14ac:dyDescent="0.15"/>
    <row r="148" ht="15.4" customHeight="1" x14ac:dyDescent="0.15"/>
    <row r="149" ht="15.4" customHeight="1" x14ac:dyDescent="0.15"/>
    <row r="150" ht="15.4" customHeight="1" x14ac:dyDescent="0.15"/>
    <row r="151" ht="15.4" customHeight="1" x14ac:dyDescent="0.15"/>
    <row r="152" ht="15.4" customHeight="1" x14ac:dyDescent="0.15"/>
    <row r="153" ht="15.4" customHeight="1" x14ac:dyDescent="0.15"/>
    <row r="154" ht="15.4" customHeight="1" x14ac:dyDescent="0.15"/>
    <row r="155" ht="15.4" customHeight="1" x14ac:dyDescent="0.15"/>
    <row r="156" ht="15.4" customHeight="1" x14ac:dyDescent="0.15"/>
  </sheetData>
  <mergeCells count="384">
    <mergeCell ref="F83:J83"/>
    <mergeCell ref="F84:J84"/>
    <mergeCell ref="N84:R84"/>
    <mergeCell ref="F85:J85"/>
    <mergeCell ref="N85:R85"/>
    <mergeCell ref="F82:J82"/>
    <mergeCell ref="K89:M89"/>
    <mergeCell ref="F75:J75"/>
    <mergeCell ref="N75:R75"/>
    <mergeCell ref="F76:J76"/>
    <mergeCell ref="N76:R76"/>
    <mergeCell ref="K76:M76"/>
    <mergeCell ref="K75:M75"/>
    <mergeCell ref="N80:R80"/>
    <mergeCell ref="F81:J81"/>
    <mergeCell ref="N81:R81"/>
    <mergeCell ref="K80:M80"/>
    <mergeCell ref="Q79:R79"/>
    <mergeCell ref="N78:R78"/>
    <mergeCell ref="N77:R77"/>
    <mergeCell ref="F72:J72"/>
    <mergeCell ref="N72:R72"/>
    <mergeCell ref="F73:J73"/>
    <mergeCell ref="K64:M64"/>
    <mergeCell ref="F66:J66"/>
    <mergeCell ref="N64:R64"/>
    <mergeCell ref="N65:R65"/>
    <mergeCell ref="N67:R67"/>
    <mergeCell ref="N68:R68"/>
    <mergeCell ref="I63:J63"/>
    <mergeCell ref="K63:M63"/>
    <mergeCell ref="N63:P63"/>
    <mergeCell ref="N66:R66"/>
    <mergeCell ref="K71:P71"/>
    <mergeCell ref="F64:J64"/>
    <mergeCell ref="Q63:R63"/>
    <mergeCell ref="F63:H63"/>
    <mergeCell ref="F69:J69"/>
    <mergeCell ref="N69:R69"/>
    <mergeCell ref="K68:M68"/>
    <mergeCell ref="F56:J56"/>
    <mergeCell ref="N56:R56"/>
    <mergeCell ref="F57:J57"/>
    <mergeCell ref="N57:R57"/>
    <mergeCell ref="K57:M57"/>
    <mergeCell ref="K56:M56"/>
    <mergeCell ref="C54:E54"/>
    <mergeCell ref="K54:M54"/>
    <mergeCell ref="F54:J54"/>
    <mergeCell ref="C60:J60"/>
    <mergeCell ref="K60:P60"/>
    <mergeCell ref="C59:E59"/>
    <mergeCell ref="K59:M59"/>
    <mergeCell ref="F59:J59"/>
    <mergeCell ref="F58:J58"/>
    <mergeCell ref="N58:R58"/>
    <mergeCell ref="Q60:R60"/>
    <mergeCell ref="N59:R59"/>
    <mergeCell ref="K22:M22"/>
    <mergeCell ref="K24:M24"/>
    <mergeCell ref="F24:J24"/>
    <mergeCell ref="N24:R24"/>
    <mergeCell ref="K23:M23"/>
    <mergeCell ref="K25:M25"/>
    <mergeCell ref="F37:J37"/>
    <mergeCell ref="C43:E43"/>
    <mergeCell ref="F43:J43"/>
    <mergeCell ref="F42:J42"/>
    <mergeCell ref="F39:J39"/>
    <mergeCell ref="F40:J40"/>
    <mergeCell ref="F41:J41"/>
    <mergeCell ref="F33:J33"/>
    <mergeCell ref="N34:R34"/>
    <mergeCell ref="N35:R35"/>
    <mergeCell ref="Q36:R36"/>
    <mergeCell ref="K36:P36"/>
    <mergeCell ref="K35:M35"/>
    <mergeCell ref="K34:M34"/>
    <mergeCell ref="K42:M42"/>
    <mergeCell ref="K39:M39"/>
    <mergeCell ref="C35:E35"/>
    <mergeCell ref="F34:J34"/>
    <mergeCell ref="N30:R30"/>
    <mergeCell ref="F30:J30"/>
    <mergeCell ref="N32:R32"/>
    <mergeCell ref="K33:M33"/>
    <mergeCell ref="N33:R33"/>
    <mergeCell ref="K32:M32"/>
    <mergeCell ref="K31:M31"/>
    <mergeCell ref="N31:R31"/>
    <mergeCell ref="Q28:R28"/>
    <mergeCell ref="K28:P28"/>
    <mergeCell ref="K29:M29"/>
    <mergeCell ref="N29:R29"/>
    <mergeCell ref="K30:M30"/>
    <mergeCell ref="N100:R100"/>
    <mergeCell ref="K97:M97"/>
    <mergeCell ref="K38:M38"/>
    <mergeCell ref="K43:M43"/>
    <mergeCell ref="N42:R42"/>
    <mergeCell ref="Q44:R44"/>
    <mergeCell ref="N43:R43"/>
    <mergeCell ref="N39:R39"/>
    <mergeCell ref="N40:R40"/>
    <mergeCell ref="N53:R53"/>
    <mergeCell ref="N48:R48"/>
    <mergeCell ref="N49:R49"/>
    <mergeCell ref="N51:R51"/>
    <mergeCell ref="K44:P44"/>
    <mergeCell ref="Q52:R52"/>
    <mergeCell ref="K52:P52"/>
    <mergeCell ref="N46:R46"/>
    <mergeCell ref="N47:R47"/>
    <mergeCell ref="N50:R50"/>
    <mergeCell ref="K49:M49"/>
    <mergeCell ref="N45:R45"/>
    <mergeCell ref="N55:R55"/>
    <mergeCell ref="N73:R73"/>
    <mergeCell ref="K72:M72"/>
    <mergeCell ref="N99:R99"/>
    <mergeCell ref="K92:M92"/>
    <mergeCell ref="K98:M98"/>
    <mergeCell ref="N92:R92"/>
    <mergeCell ref="N93:R93"/>
    <mergeCell ref="N41:R41"/>
    <mergeCell ref="K41:M41"/>
    <mergeCell ref="K40:M40"/>
    <mergeCell ref="N37:R37"/>
    <mergeCell ref="N38:R38"/>
    <mergeCell ref="K37:M37"/>
    <mergeCell ref="N83:R83"/>
    <mergeCell ref="Q71:R71"/>
    <mergeCell ref="N70:R70"/>
    <mergeCell ref="N74:R74"/>
    <mergeCell ref="N82:R82"/>
    <mergeCell ref="Q87:R87"/>
    <mergeCell ref="N90:R90"/>
    <mergeCell ref="N91:R91"/>
    <mergeCell ref="N88:R88"/>
    <mergeCell ref="N89:R89"/>
    <mergeCell ref="K88:M88"/>
    <mergeCell ref="K96:M96"/>
    <mergeCell ref="C97:E97"/>
    <mergeCell ref="C87:J87"/>
    <mergeCell ref="K87:P87"/>
    <mergeCell ref="C86:E86"/>
    <mergeCell ref="K86:M86"/>
    <mergeCell ref="F86:J86"/>
    <mergeCell ref="N86:R86"/>
    <mergeCell ref="N98:R98"/>
    <mergeCell ref="F91:J91"/>
    <mergeCell ref="F92:J92"/>
    <mergeCell ref="F88:J88"/>
    <mergeCell ref="F89:J89"/>
    <mergeCell ref="F112:H113"/>
    <mergeCell ref="B96:B103"/>
    <mergeCell ref="C96:E96"/>
    <mergeCell ref="C98:E98"/>
    <mergeCell ref="C99:E99"/>
    <mergeCell ref="F98:J98"/>
    <mergeCell ref="F99:J99"/>
    <mergeCell ref="C107:R107"/>
    <mergeCell ref="C102:E102"/>
    <mergeCell ref="F102:J102"/>
    <mergeCell ref="G104:P105"/>
    <mergeCell ref="Q104:R105"/>
    <mergeCell ref="C106:R106"/>
    <mergeCell ref="C103:J103"/>
    <mergeCell ref="I112:I113"/>
    <mergeCell ref="J112:R113"/>
    <mergeCell ref="B110:E111"/>
    <mergeCell ref="B112:D113"/>
    <mergeCell ref="E112:E113"/>
    <mergeCell ref="F101:J101"/>
    <mergeCell ref="N101:R101"/>
    <mergeCell ref="K101:M101"/>
    <mergeCell ref="K100:M100"/>
    <mergeCell ref="C100:E100"/>
    <mergeCell ref="N102:R102"/>
    <mergeCell ref="K102:M102"/>
    <mergeCell ref="C101:E101"/>
    <mergeCell ref="K103:P103"/>
    <mergeCell ref="Q103:R103"/>
    <mergeCell ref="F100:J100"/>
    <mergeCell ref="K93:M93"/>
    <mergeCell ref="K90:M90"/>
    <mergeCell ref="C91:E91"/>
    <mergeCell ref="F94:J94"/>
    <mergeCell ref="F93:J93"/>
    <mergeCell ref="Q95:R95"/>
    <mergeCell ref="N94:R94"/>
    <mergeCell ref="N97:R97"/>
    <mergeCell ref="F96:J96"/>
    <mergeCell ref="N96:R96"/>
    <mergeCell ref="F97:J97"/>
    <mergeCell ref="K91:M91"/>
    <mergeCell ref="C95:J95"/>
    <mergeCell ref="K95:P95"/>
    <mergeCell ref="C94:E94"/>
    <mergeCell ref="K94:M94"/>
    <mergeCell ref="F90:J90"/>
    <mergeCell ref="K99:M99"/>
    <mergeCell ref="B80:B87"/>
    <mergeCell ref="C80:E80"/>
    <mergeCell ref="C82:E82"/>
    <mergeCell ref="C84:E84"/>
    <mergeCell ref="C85:E85"/>
    <mergeCell ref="B88:B95"/>
    <mergeCell ref="C88:E88"/>
    <mergeCell ref="C90:E90"/>
    <mergeCell ref="C92:E92"/>
    <mergeCell ref="C93:E93"/>
    <mergeCell ref="C81:E81"/>
    <mergeCell ref="C89:E89"/>
    <mergeCell ref="B72:B79"/>
    <mergeCell ref="C72:E72"/>
    <mergeCell ref="C74:E74"/>
    <mergeCell ref="C76:E76"/>
    <mergeCell ref="C77:E77"/>
    <mergeCell ref="K77:M77"/>
    <mergeCell ref="K74:M74"/>
    <mergeCell ref="C75:E75"/>
    <mergeCell ref="K85:M85"/>
    <mergeCell ref="K82:M82"/>
    <mergeCell ref="C83:E83"/>
    <mergeCell ref="F80:J80"/>
    <mergeCell ref="C73:E73"/>
    <mergeCell ref="K73:M73"/>
    <mergeCell ref="K84:M84"/>
    <mergeCell ref="K83:M83"/>
    <mergeCell ref="K81:M81"/>
    <mergeCell ref="C79:J79"/>
    <mergeCell ref="K79:P79"/>
    <mergeCell ref="C78:E78"/>
    <mergeCell ref="K78:M78"/>
    <mergeCell ref="F78:J78"/>
    <mergeCell ref="F77:J77"/>
    <mergeCell ref="F74:J74"/>
    <mergeCell ref="B64:B71"/>
    <mergeCell ref="C64:E64"/>
    <mergeCell ref="C66:E66"/>
    <mergeCell ref="C68:E68"/>
    <mergeCell ref="C69:E69"/>
    <mergeCell ref="K69:M69"/>
    <mergeCell ref="K66:M66"/>
    <mergeCell ref="C67:E67"/>
    <mergeCell ref="K67:M67"/>
    <mergeCell ref="C71:J71"/>
    <mergeCell ref="F65:J65"/>
    <mergeCell ref="C65:E65"/>
    <mergeCell ref="K65:M65"/>
    <mergeCell ref="C70:E70"/>
    <mergeCell ref="K70:M70"/>
    <mergeCell ref="F70:J70"/>
    <mergeCell ref="F67:J67"/>
    <mergeCell ref="F68:J68"/>
    <mergeCell ref="C63:E63"/>
    <mergeCell ref="N54:R54"/>
    <mergeCell ref="K53:M53"/>
    <mergeCell ref="B45:B52"/>
    <mergeCell ref="C45:E45"/>
    <mergeCell ref="C47:E47"/>
    <mergeCell ref="C49:E49"/>
    <mergeCell ref="C50:E50"/>
    <mergeCell ref="K50:M50"/>
    <mergeCell ref="K47:M47"/>
    <mergeCell ref="C48:E48"/>
    <mergeCell ref="K48:M48"/>
    <mergeCell ref="B53:B60"/>
    <mergeCell ref="C53:E53"/>
    <mergeCell ref="C55:E55"/>
    <mergeCell ref="C57:E57"/>
    <mergeCell ref="C58:E58"/>
    <mergeCell ref="K58:M58"/>
    <mergeCell ref="K55:M55"/>
    <mergeCell ref="C56:E56"/>
    <mergeCell ref="F55:J55"/>
    <mergeCell ref="F53:J53"/>
    <mergeCell ref="K45:M45"/>
    <mergeCell ref="F47:J47"/>
    <mergeCell ref="C52:J52"/>
    <mergeCell ref="C46:E46"/>
    <mergeCell ref="K46:M46"/>
    <mergeCell ref="F45:J45"/>
    <mergeCell ref="F46:J46"/>
    <mergeCell ref="C51:E51"/>
    <mergeCell ref="K51:M51"/>
    <mergeCell ref="F51:J51"/>
    <mergeCell ref="F48:J48"/>
    <mergeCell ref="F49:J49"/>
    <mergeCell ref="F50:J50"/>
    <mergeCell ref="B13:B20"/>
    <mergeCell ref="F19:J19"/>
    <mergeCell ref="C20:J20"/>
    <mergeCell ref="F13:J13"/>
    <mergeCell ref="F25:J25"/>
    <mergeCell ref="B37:B44"/>
    <mergeCell ref="C37:E37"/>
    <mergeCell ref="C39:E39"/>
    <mergeCell ref="C41:E41"/>
    <mergeCell ref="C42:E42"/>
    <mergeCell ref="F23:J23"/>
    <mergeCell ref="F35:J35"/>
    <mergeCell ref="C40:E40"/>
    <mergeCell ref="C44:J44"/>
    <mergeCell ref="C38:E38"/>
    <mergeCell ref="F38:J38"/>
    <mergeCell ref="B21:B28"/>
    <mergeCell ref="C21:E21"/>
    <mergeCell ref="C22:E22"/>
    <mergeCell ref="C26:E26"/>
    <mergeCell ref="C25:E25"/>
    <mergeCell ref="F27:J27"/>
    <mergeCell ref="B29:B36"/>
    <mergeCell ref="C29:E29"/>
    <mergeCell ref="C31:E31"/>
    <mergeCell ref="C33:E33"/>
    <mergeCell ref="F29:J29"/>
    <mergeCell ref="C34:E34"/>
    <mergeCell ref="C32:E32"/>
    <mergeCell ref="C36:J36"/>
    <mergeCell ref="C30:E30"/>
    <mergeCell ref="F31:J31"/>
    <mergeCell ref="F32:J32"/>
    <mergeCell ref="Q20:R20"/>
    <mergeCell ref="N23:R23"/>
    <mergeCell ref="C19:E19"/>
    <mergeCell ref="K20:P20"/>
    <mergeCell ref="C24:E24"/>
    <mergeCell ref="C28:J28"/>
    <mergeCell ref="C27:E27"/>
    <mergeCell ref="F26:J26"/>
    <mergeCell ref="N13:R13"/>
    <mergeCell ref="F14:J14"/>
    <mergeCell ref="N14:R14"/>
    <mergeCell ref="N19:R19"/>
    <mergeCell ref="C23:E23"/>
    <mergeCell ref="K19:M19"/>
    <mergeCell ref="F21:J21"/>
    <mergeCell ref="K21:M21"/>
    <mergeCell ref="N21:R21"/>
    <mergeCell ref="N22:R22"/>
    <mergeCell ref="F22:J22"/>
    <mergeCell ref="N25:R25"/>
    <mergeCell ref="K27:M27"/>
    <mergeCell ref="K26:M26"/>
    <mergeCell ref="N26:R26"/>
    <mergeCell ref="N27:R27"/>
    <mergeCell ref="K16:M16"/>
    <mergeCell ref="N16:R16"/>
    <mergeCell ref="C17:E17"/>
    <mergeCell ref="C18:E18"/>
    <mergeCell ref="F17:J17"/>
    <mergeCell ref="N17:R17"/>
    <mergeCell ref="F18:J18"/>
    <mergeCell ref="N18:R18"/>
    <mergeCell ref="K17:M17"/>
    <mergeCell ref="K18:M18"/>
    <mergeCell ref="F16:J16"/>
    <mergeCell ref="C16:E16"/>
    <mergeCell ref="B3:R3"/>
    <mergeCell ref="B7:R7"/>
    <mergeCell ref="C12:E12"/>
    <mergeCell ref="K12:M12"/>
    <mergeCell ref="B11:R11"/>
    <mergeCell ref="O8:R8"/>
    <mergeCell ref="O9:R9"/>
    <mergeCell ref="N15:R15"/>
    <mergeCell ref="B2:R2"/>
    <mergeCell ref="B5:C5"/>
    <mergeCell ref="D5:H5"/>
    <mergeCell ref="J5:L5"/>
    <mergeCell ref="M5:R5"/>
    <mergeCell ref="F12:J12"/>
    <mergeCell ref="N12:R12"/>
    <mergeCell ref="B8:C8"/>
    <mergeCell ref="B9:C9"/>
    <mergeCell ref="C13:E13"/>
    <mergeCell ref="C14:E14"/>
    <mergeCell ref="K14:M14"/>
    <mergeCell ref="K13:M13"/>
    <mergeCell ref="F15:J15"/>
    <mergeCell ref="C15:E15"/>
    <mergeCell ref="K15:M15"/>
  </mergeCells>
  <phoneticPr fontId="2"/>
  <printOptions horizontalCentered="1" verticalCentered="1"/>
  <pageMargins left="0.39370078740157483" right="0.39370078740157483" top="0.59055118110236227" bottom="0.39370078740157483" header="0.27559055118110237" footer="0.43307086614173229"/>
  <pageSetup paperSize="9" scale="96" orientation="portrait" blackAndWhite="1" r:id="rId1"/>
  <headerFooter alignWithMargins="0">
    <oddHeader>&amp;R&amp;A</oddHeader>
  </headerFooter>
  <rowBreaks count="1" manualBreakCount="1">
    <brk id="61" max="1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Q113"/>
  <sheetViews>
    <sheetView view="pageBreakPreview" topLeftCell="A5" zoomScaleNormal="100" zoomScaleSheetLayoutView="100" workbookViewId="0">
      <selection activeCell="M5" sqref="M5:P5"/>
    </sheetView>
  </sheetViews>
  <sheetFormatPr defaultColWidth="9.375" defaultRowHeight="13.5" x14ac:dyDescent="0.15"/>
  <cols>
    <col min="1" max="1" width="0.75" style="488" customWidth="1"/>
    <col min="2" max="2" width="6.875" style="488" customWidth="1"/>
    <col min="3" max="14" width="6.625" style="488" customWidth="1"/>
    <col min="15" max="15" width="8.375" style="488" customWidth="1"/>
    <col min="16" max="16" width="8" style="488" customWidth="1"/>
    <col min="17" max="17" width="0.875" style="488" customWidth="1"/>
    <col min="18" max="16384" width="9.375" style="488"/>
  </cols>
  <sheetData>
    <row r="1" spans="2:17" ht="7.5" customHeight="1" x14ac:dyDescent="0.15"/>
    <row r="2" spans="2:17" ht="18" customHeight="1" x14ac:dyDescent="0.15">
      <c r="B2" s="1049" t="s">
        <v>553</v>
      </c>
      <c r="C2" s="1049"/>
      <c r="D2" s="1049"/>
      <c r="E2" s="1049"/>
      <c r="F2" s="1049"/>
      <c r="G2" s="1049"/>
      <c r="H2" s="1049"/>
      <c r="I2" s="1049"/>
      <c r="J2" s="1049"/>
      <c r="K2" s="1049"/>
      <c r="L2" s="1049"/>
      <c r="M2" s="1049"/>
      <c r="N2" s="1049"/>
      <c r="O2" s="1049"/>
      <c r="P2" s="1049"/>
      <c r="Q2" s="529"/>
    </row>
    <row r="3" spans="2:17" ht="18" customHeight="1" x14ac:dyDescent="0.15">
      <c r="B3" s="1049" t="s">
        <v>498</v>
      </c>
      <c r="C3" s="1049"/>
      <c r="D3" s="1049"/>
      <c r="E3" s="1049"/>
      <c r="F3" s="1049"/>
      <c r="G3" s="1049"/>
      <c r="H3" s="1049"/>
      <c r="I3" s="1049"/>
      <c r="J3" s="1049"/>
      <c r="K3" s="1049"/>
      <c r="L3" s="1049"/>
      <c r="M3" s="1049"/>
      <c r="N3" s="1049"/>
      <c r="O3" s="1049"/>
      <c r="P3" s="1049"/>
      <c r="Q3" s="529"/>
    </row>
    <row r="4" spans="2:17" ht="7.5" customHeight="1" x14ac:dyDescent="0.15">
      <c r="B4" s="491"/>
      <c r="C4" s="491"/>
      <c r="D4" s="491"/>
      <c r="E4" s="491"/>
      <c r="F4" s="491"/>
      <c r="G4" s="491"/>
      <c r="H4" s="491"/>
      <c r="I4" s="491"/>
      <c r="J4" s="491"/>
      <c r="K4" s="491"/>
      <c r="L4" s="491"/>
      <c r="M4" s="491"/>
      <c r="N4" s="491"/>
      <c r="O4" s="491"/>
      <c r="P4" s="491"/>
      <c r="Q4" s="491"/>
    </row>
    <row r="5" spans="2:17" ht="18" customHeight="1" x14ac:dyDescent="0.15">
      <c r="B5" s="1067" t="s">
        <v>166</v>
      </c>
      <c r="C5" s="1067"/>
      <c r="D5" s="1045"/>
      <c r="E5" s="1045"/>
      <c r="F5" s="1045"/>
      <c r="G5" s="1045"/>
      <c r="H5" s="1045"/>
      <c r="I5" s="491"/>
      <c r="J5" s="1077" t="s">
        <v>451</v>
      </c>
      <c r="K5" s="1078"/>
      <c r="L5" s="1079"/>
      <c r="M5" s="1046"/>
      <c r="N5" s="1047"/>
      <c r="O5" s="1047"/>
      <c r="P5" s="1048"/>
      <c r="Q5" s="491"/>
    </row>
    <row r="6" spans="2:17" ht="7.5" customHeight="1" x14ac:dyDescent="0.15">
      <c r="B6" s="491"/>
      <c r="C6" s="491"/>
      <c r="D6" s="491"/>
      <c r="E6" s="491"/>
      <c r="F6" s="491"/>
      <c r="G6" s="491"/>
      <c r="H6" s="491"/>
      <c r="I6" s="491"/>
      <c r="J6" s="491"/>
      <c r="K6" s="491"/>
      <c r="L6" s="491"/>
      <c r="M6" s="491"/>
      <c r="N6" s="491"/>
      <c r="O6" s="491"/>
      <c r="P6" s="491"/>
      <c r="Q6" s="491"/>
    </row>
    <row r="7" spans="2:17" ht="13.5" customHeight="1" thickBot="1" x14ac:dyDescent="0.2">
      <c r="B7" s="1186" t="s">
        <v>554</v>
      </c>
      <c r="C7" s="1186"/>
      <c r="D7" s="1186"/>
      <c r="E7" s="1186"/>
      <c r="F7" s="1186"/>
      <c r="G7" s="1186"/>
      <c r="H7" s="1186"/>
      <c r="I7" s="1186"/>
      <c r="J7" s="1186"/>
      <c r="K7" s="1186"/>
      <c r="L7" s="1186"/>
      <c r="M7" s="1186"/>
      <c r="N7" s="1186"/>
      <c r="O7" s="1186"/>
      <c r="P7" s="1070"/>
    </row>
    <row r="8" spans="2:17" ht="15.4" customHeight="1" x14ac:dyDescent="0.15">
      <c r="B8" s="1067" t="s">
        <v>453</v>
      </c>
      <c r="C8" s="1067"/>
      <c r="D8" s="492" t="s">
        <v>500</v>
      </c>
      <c r="E8" s="492" t="s">
        <v>501</v>
      </c>
      <c r="F8" s="492" t="s">
        <v>502</v>
      </c>
      <c r="G8" s="492" t="s">
        <v>503</v>
      </c>
      <c r="H8" s="492" t="s">
        <v>504</v>
      </c>
      <c r="I8" s="492" t="s">
        <v>505</v>
      </c>
      <c r="J8" s="492" t="s">
        <v>506</v>
      </c>
      <c r="K8" s="492" t="s">
        <v>507</v>
      </c>
      <c r="L8" s="492" t="s">
        <v>508</v>
      </c>
      <c r="M8" s="492" t="s">
        <v>509</v>
      </c>
      <c r="N8" s="493" t="s">
        <v>510</v>
      </c>
      <c r="O8" s="1191" t="s">
        <v>511</v>
      </c>
      <c r="P8" s="1193"/>
    </row>
    <row r="9" spans="2:17" ht="18" customHeight="1" thickBot="1" x14ac:dyDescent="0.2">
      <c r="B9" s="1067" t="s">
        <v>456</v>
      </c>
      <c r="C9" s="1067"/>
      <c r="D9" s="532"/>
      <c r="E9" s="532"/>
      <c r="F9" s="532"/>
      <c r="G9" s="532"/>
      <c r="H9" s="532"/>
      <c r="I9" s="532"/>
      <c r="J9" s="532"/>
      <c r="K9" s="532"/>
      <c r="L9" s="532"/>
      <c r="M9" s="532"/>
      <c r="N9" s="531"/>
      <c r="O9" s="1194"/>
      <c r="P9" s="1196"/>
    </row>
    <row r="10" spans="2:17" ht="7.5" customHeight="1" x14ac:dyDescent="0.15"/>
    <row r="11" spans="2:17" ht="13.5" customHeight="1" thickBot="1" x14ac:dyDescent="0.2">
      <c r="B11" s="1070" t="s">
        <v>555</v>
      </c>
      <c r="C11" s="1070"/>
      <c r="D11" s="1070"/>
      <c r="E11" s="1070"/>
      <c r="F11" s="1070"/>
      <c r="G11" s="1070"/>
      <c r="H11" s="1070"/>
      <c r="I11" s="1070"/>
      <c r="J11" s="1070"/>
      <c r="K11" s="1070"/>
      <c r="L11" s="1070"/>
      <c r="M11" s="1070"/>
      <c r="N11" s="1070"/>
      <c r="O11" s="1070"/>
      <c r="P11" s="1070"/>
    </row>
    <row r="12" spans="2:17" ht="12.6" customHeight="1" thickTop="1" thickBot="1" x14ac:dyDescent="0.2">
      <c r="B12" s="589" t="s">
        <v>453</v>
      </c>
      <c r="C12" s="1241" t="s">
        <v>482</v>
      </c>
      <c r="D12" s="1241"/>
      <c r="E12" s="1241"/>
      <c r="F12" s="1241" t="s">
        <v>459</v>
      </c>
      <c r="G12" s="1241"/>
      <c r="H12" s="1241"/>
      <c r="I12" s="1241"/>
      <c r="J12" s="1242" t="s">
        <v>489</v>
      </c>
      <c r="K12" s="1243"/>
      <c r="L12" s="1243"/>
      <c r="M12" s="1243"/>
      <c r="N12" s="1243"/>
      <c r="O12" s="1241" t="s">
        <v>490</v>
      </c>
      <c r="P12" s="1244"/>
    </row>
    <row r="13" spans="2:17" ht="12.6" customHeight="1" thickTop="1" x14ac:dyDescent="0.15">
      <c r="B13" s="1217" t="s">
        <v>500</v>
      </c>
      <c r="C13" s="1233"/>
      <c r="D13" s="1233"/>
      <c r="E13" s="1233"/>
      <c r="F13" s="1233"/>
      <c r="G13" s="1233"/>
      <c r="H13" s="1233"/>
      <c r="I13" s="1233"/>
      <c r="J13" s="1245"/>
      <c r="K13" s="1234"/>
      <c r="L13" s="539" t="s">
        <v>388</v>
      </c>
      <c r="M13" s="1234"/>
      <c r="N13" s="1234"/>
      <c r="O13" s="1233"/>
      <c r="P13" s="1236"/>
    </row>
    <row r="14" spans="2:17" ht="12.6" customHeight="1" x14ac:dyDescent="0.15">
      <c r="B14" s="1218"/>
      <c r="C14" s="1231"/>
      <c r="D14" s="1231"/>
      <c r="E14" s="1231"/>
      <c r="F14" s="1231"/>
      <c r="G14" s="1231"/>
      <c r="H14" s="1231"/>
      <c r="I14" s="1231"/>
      <c r="J14" s="1152"/>
      <c r="K14" s="1235"/>
      <c r="L14" s="538" t="s">
        <v>388</v>
      </c>
      <c r="M14" s="1235"/>
      <c r="N14" s="1235"/>
      <c r="O14" s="1231"/>
      <c r="P14" s="1232"/>
    </row>
    <row r="15" spans="2:17" ht="12.6" customHeight="1" x14ac:dyDescent="0.15">
      <c r="B15" s="1218"/>
      <c r="C15" s="1231"/>
      <c r="D15" s="1231"/>
      <c r="E15" s="1231"/>
      <c r="F15" s="1231"/>
      <c r="G15" s="1231"/>
      <c r="H15" s="1231"/>
      <c r="I15" s="1231"/>
      <c r="J15" s="1152"/>
      <c r="K15" s="1235"/>
      <c r="L15" s="538" t="s">
        <v>388</v>
      </c>
      <c r="M15" s="1235"/>
      <c r="N15" s="1235"/>
      <c r="O15" s="1231"/>
      <c r="P15" s="1232"/>
    </row>
    <row r="16" spans="2:17" ht="12.6" customHeight="1" x14ac:dyDescent="0.15">
      <c r="B16" s="1218"/>
      <c r="C16" s="1231"/>
      <c r="D16" s="1231"/>
      <c r="E16" s="1231"/>
      <c r="F16" s="1231"/>
      <c r="G16" s="1231"/>
      <c r="H16" s="1231"/>
      <c r="I16" s="1231"/>
      <c r="J16" s="1152"/>
      <c r="K16" s="1235"/>
      <c r="L16" s="538" t="s">
        <v>388</v>
      </c>
      <c r="M16" s="1235"/>
      <c r="N16" s="1235"/>
      <c r="O16" s="1231"/>
      <c r="P16" s="1232"/>
    </row>
    <row r="17" spans="2:16" ht="12.6" customHeight="1" x14ac:dyDescent="0.15">
      <c r="B17" s="1218"/>
      <c r="C17" s="1231"/>
      <c r="D17" s="1231"/>
      <c r="E17" s="1231"/>
      <c r="F17" s="1231"/>
      <c r="G17" s="1231"/>
      <c r="H17" s="1231"/>
      <c r="I17" s="1231"/>
      <c r="J17" s="1152"/>
      <c r="K17" s="1235"/>
      <c r="L17" s="538" t="s">
        <v>388</v>
      </c>
      <c r="M17" s="1235"/>
      <c r="N17" s="1235"/>
      <c r="O17" s="1231"/>
      <c r="P17" s="1232"/>
    </row>
    <row r="18" spans="2:16" ht="12.6" customHeight="1" x14ac:dyDescent="0.15">
      <c r="B18" s="1218"/>
      <c r="C18" s="1240"/>
      <c r="D18" s="1240"/>
      <c r="E18" s="1240"/>
      <c r="F18" s="1240"/>
      <c r="G18" s="1240"/>
      <c r="H18" s="1240"/>
      <c r="I18" s="1240"/>
      <c r="J18" s="1152"/>
      <c r="K18" s="1235"/>
      <c r="L18" s="538" t="s">
        <v>388</v>
      </c>
      <c r="M18" s="1235"/>
      <c r="N18" s="1235"/>
      <c r="O18" s="1231"/>
      <c r="P18" s="1232"/>
    </row>
    <row r="19" spans="2:16" ht="12.6" customHeight="1" thickBot="1" x14ac:dyDescent="0.2">
      <c r="B19" s="1230"/>
      <c r="C19" s="1237"/>
      <c r="D19" s="1238"/>
      <c r="E19" s="1238"/>
      <c r="F19" s="1238"/>
      <c r="G19" s="1238"/>
      <c r="H19" s="1238"/>
      <c r="I19" s="1239"/>
      <c r="J19" s="1229" t="s">
        <v>541</v>
      </c>
      <c r="K19" s="1246"/>
      <c r="L19" s="1246"/>
      <c r="M19" s="1246"/>
      <c r="N19" s="1246"/>
      <c r="O19" s="1229"/>
      <c r="P19" s="1247"/>
    </row>
    <row r="20" spans="2:16" ht="12.6" customHeight="1" thickTop="1" x14ac:dyDescent="0.15">
      <c r="B20" s="1217" t="s">
        <v>514</v>
      </c>
      <c r="C20" s="1233"/>
      <c r="D20" s="1233"/>
      <c r="E20" s="1233"/>
      <c r="F20" s="1233"/>
      <c r="G20" s="1233"/>
      <c r="H20" s="1233"/>
      <c r="I20" s="1233"/>
      <c r="J20" s="1245"/>
      <c r="K20" s="1234"/>
      <c r="L20" s="539" t="s">
        <v>388</v>
      </c>
      <c r="M20" s="1234"/>
      <c r="N20" s="1234"/>
      <c r="O20" s="1233"/>
      <c r="P20" s="1236"/>
    </row>
    <row r="21" spans="2:16" ht="12.6" customHeight="1" x14ac:dyDescent="0.15">
      <c r="B21" s="1218"/>
      <c r="C21" s="1231"/>
      <c r="D21" s="1231"/>
      <c r="E21" s="1231"/>
      <c r="F21" s="1231"/>
      <c r="G21" s="1231"/>
      <c r="H21" s="1231"/>
      <c r="I21" s="1231"/>
      <c r="J21" s="1152"/>
      <c r="K21" s="1235"/>
      <c r="L21" s="538" t="s">
        <v>388</v>
      </c>
      <c r="M21" s="1235"/>
      <c r="N21" s="1235"/>
      <c r="O21" s="1231"/>
      <c r="P21" s="1232"/>
    </row>
    <row r="22" spans="2:16" ht="12.6" customHeight="1" x14ac:dyDescent="0.15">
      <c r="B22" s="1218"/>
      <c r="C22" s="1231"/>
      <c r="D22" s="1231"/>
      <c r="E22" s="1231"/>
      <c r="F22" s="1231"/>
      <c r="G22" s="1231"/>
      <c r="H22" s="1231"/>
      <c r="I22" s="1231"/>
      <c r="J22" s="1152"/>
      <c r="K22" s="1235"/>
      <c r="L22" s="538" t="s">
        <v>388</v>
      </c>
      <c r="M22" s="1235"/>
      <c r="N22" s="1235"/>
      <c r="O22" s="1231"/>
      <c r="P22" s="1232"/>
    </row>
    <row r="23" spans="2:16" ht="12.6" customHeight="1" x14ac:dyDescent="0.15">
      <c r="B23" s="1218"/>
      <c r="C23" s="1231"/>
      <c r="D23" s="1231"/>
      <c r="E23" s="1231"/>
      <c r="F23" s="1231"/>
      <c r="G23" s="1231"/>
      <c r="H23" s="1231"/>
      <c r="I23" s="1231"/>
      <c r="J23" s="1152"/>
      <c r="K23" s="1235"/>
      <c r="L23" s="538" t="s">
        <v>388</v>
      </c>
      <c r="M23" s="1235"/>
      <c r="N23" s="1235"/>
      <c r="O23" s="1231"/>
      <c r="P23" s="1232"/>
    </row>
    <row r="24" spans="2:16" ht="12.6" customHeight="1" x14ac:dyDescent="0.15">
      <c r="B24" s="1218"/>
      <c r="C24" s="1231"/>
      <c r="D24" s="1231"/>
      <c r="E24" s="1231"/>
      <c r="F24" s="1231"/>
      <c r="G24" s="1231"/>
      <c r="H24" s="1231"/>
      <c r="I24" s="1231"/>
      <c r="J24" s="1152"/>
      <c r="K24" s="1235"/>
      <c r="L24" s="538" t="s">
        <v>388</v>
      </c>
      <c r="M24" s="1235"/>
      <c r="N24" s="1235"/>
      <c r="O24" s="1231"/>
      <c r="P24" s="1232"/>
    </row>
    <row r="25" spans="2:16" ht="12.6" customHeight="1" x14ac:dyDescent="0.15">
      <c r="B25" s="1218"/>
      <c r="C25" s="1240"/>
      <c r="D25" s="1240"/>
      <c r="E25" s="1240"/>
      <c r="F25" s="1240"/>
      <c r="G25" s="1240"/>
      <c r="H25" s="1240"/>
      <c r="I25" s="1240"/>
      <c r="J25" s="1152"/>
      <c r="K25" s="1235"/>
      <c r="L25" s="538" t="s">
        <v>388</v>
      </c>
      <c r="M25" s="1235"/>
      <c r="N25" s="1235"/>
      <c r="O25" s="1231"/>
      <c r="P25" s="1232"/>
    </row>
    <row r="26" spans="2:16" ht="12.6" customHeight="1" thickBot="1" x14ac:dyDescent="0.2">
      <c r="B26" s="1230"/>
      <c r="C26" s="1237"/>
      <c r="D26" s="1238"/>
      <c r="E26" s="1238"/>
      <c r="F26" s="1238"/>
      <c r="G26" s="1238"/>
      <c r="H26" s="1238"/>
      <c r="I26" s="1239"/>
      <c r="J26" s="1229" t="s">
        <v>542</v>
      </c>
      <c r="K26" s="1246"/>
      <c r="L26" s="1246"/>
      <c r="M26" s="1246"/>
      <c r="N26" s="1246"/>
      <c r="O26" s="1229"/>
      <c r="P26" s="1247"/>
    </row>
    <row r="27" spans="2:16" ht="12.6" customHeight="1" thickTop="1" x14ac:dyDescent="0.15">
      <c r="B27" s="1217" t="s">
        <v>516</v>
      </c>
      <c r="C27" s="1233"/>
      <c r="D27" s="1233"/>
      <c r="E27" s="1233"/>
      <c r="F27" s="1233"/>
      <c r="G27" s="1233"/>
      <c r="H27" s="1233"/>
      <c r="I27" s="1233"/>
      <c r="J27" s="1245"/>
      <c r="K27" s="1234"/>
      <c r="L27" s="539" t="s">
        <v>388</v>
      </c>
      <c r="M27" s="1234"/>
      <c r="N27" s="1234"/>
      <c r="O27" s="1233"/>
      <c r="P27" s="1236"/>
    </row>
    <row r="28" spans="2:16" ht="12.6" customHeight="1" x14ac:dyDescent="0.15">
      <c r="B28" s="1218"/>
      <c r="C28" s="1231"/>
      <c r="D28" s="1231"/>
      <c r="E28" s="1231"/>
      <c r="F28" s="1231"/>
      <c r="G28" s="1231"/>
      <c r="H28" s="1231"/>
      <c r="I28" s="1231"/>
      <c r="J28" s="1152"/>
      <c r="K28" s="1235"/>
      <c r="L28" s="538" t="s">
        <v>388</v>
      </c>
      <c r="M28" s="1235"/>
      <c r="N28" s="1235"/>
      <c r="O28" s="1231"/>
      <c r="P28" s="1232"/>
    </row>
    <row r="29" spans="2:16" ht="12.6" customHeight="1" x14ac:dyDescent="0.15">
      <c r="B29" s="1218"/>
      <c r="C29" s="1231"/>
      <c r="D29" s="1231"/>
      <c r="E29" s="1231"/>
      <c r="F29" s="1231"/>
      <c r="G29" s="1231"/>
      <c r="H29" s="1231"/>
      <c r="I29" s="1231"/>
      <c r="J29" s="1152"/>
      <c r="K29" s="1235"/>
      <c r="L29" s="538" t="s">
        <v>388</v>
      </c>
      <c r="M29" s="1235"/>
      <c r="N29" s="1235"/>
      <c r="O29" s="1231"/>
      <c r="P29" s="1232"/>
    </row>
    <row r="30" spans="2:16" ht="12.6" customHeight="1" x14ac:dyDescent="0.15">
      <c r="B30" s="1218"/>
      <c r="C30" s="1231"/>
      <c r="D30" s="1231"/>
      <c r="E30" s="1231"/>
      <c r="F30" s="1231"/>
      <c r="G30" s="1231"/>
      <c r="H30" s="1231"/>
      <c r="I30" s="1231"/>
      <c r="J30" s="1152"/>
      <c r="K30" s="1235"/>
      <c r="L30" s="538" t="s">
        <v>388</v>
      </c>
      <c r="M30" s="1235"/>
      <c r="N30" s="1235"/>
      <c r="O30" s="1231"/>
      <c r="P30" s="1232"/>
    </row>
    <row r="31" spans="2:16" ht="12.6" customHeight="1" x14ac:dyDescent="0.15">
      <c r="B31" s="1218"/>
      <c r="C31" s="1231"/>
      <c r="D31" s="1231"/>
      <c r="E31" s="1231"/>
      <c r="F31" s="1231"/>
      <c r="G31" s="1231"/>
      <c r="H31" s="1231"/>
      <c r="I31" s="1231"/>
      <c r="J31" s="1152"/>
      <c r="K31" s="1235"/>
      <c r="L31" s="538" t="s">
        <v>388</v>
      </c>
      <c r="M31" s="1235"/>
      <c r="N31" s="1235"/>
      <c r="O31" s="1231"/>
      <c r="P31" s="1232"/>
    </row>
    <row r="32" spans="2:16" ht="12.6" customHeight="1" x14ac:dyDescent="0.15">
      <c r="B32" s="1218"/>
      <c r="C32" s="1240"/>
      <c r="D32" s="1240"/>
      <c r="E32" s="1240"/>
      <c r="F32" s="1240"/>
      <c r="G32" s="1240"/>
      <c r="H32" s="1240"/>
      <c r="I32" s="1240"/>
      <c r="J32" s="1152"/>
      <c r="K32" s="1235"/>
      <c r="L32" s="538" t="s">
        <v>388</v>
      </c>
      <c r="M32" s="1235"/>
      <c r="N32" s="1235"/>
      <c r="O32" s="1231"/>
      <c r="P32" s="1232"/>
    </row>
    <row r="33" spans="2:16" ht="12.6" customHeight="1" thickBot="1" x14ac:dyDescent="0.2">
      <c r="B33" s="1230"/>
      <c r="C33" s="1237"/>
      <c r="D33" s="1238"/>
      <c r="E33" s="1238"/>
      <c r="F33" s="1238"/>
      <c r="G33" s="1238"/>
      <c r="H33" s="1238"/>
      <c r="I33" s="1239"/>
      <c r="J33" s="1229" t="s">
        <v>543</v>
      </c>
      <c r="K33" s="1246"/>
      <c r="L33" s="1246"/>
      <c r="M33" s="1246"/>
      <c r="N33" s="1246"/>
      <c r="O33" s="1229"/>
      <c r="P33" s="1247"/>
    </row>
    <row r="34" spans="2:16" ht="12.6" customHeight="1" thickTop="1" x14ac:dyDescent="0.15">
      <c r="B34" s="1217" t="s">
        <v>518</v>
      </c>
      <c r="C34" s="1233"/>
      <c r="D34" s="1233"/>
      <c r="E34" s="1233"/>
      <c r="F34" s="1233"/>
      <c r="G34" s="1233"/>
      <c r="H34" s="1233"/>
      <c r="I34" s="1233"/>
      <c r="J34" s="1245"/>
      <c r="K34" s="1234"/>
      <c r="L34" s="539" t="s">
        <v>388</v>
      </c>
      <c r="M34" s="1234"/>
      <c r="N34" s="1234"/>
      <c r="O34" s="1233"/>
      <c r="P34" s="1236"/>
    </row>
    <row r="35" spans="2:16" ht="12.6" customHeight="1" x14ac:dyDescent="0.15">
      <c r="B35" s="1218"/>
      <c r="C35" s="1231"/>
      <c r="D35" s="1231"/>
      <c r="E35" s="1231"/>
      <c r="F35" s="1231"/>
      <c r="G35" s="1231"/>
      <c r="H35" s="1231"/>
      <c r="I35" s="1231"/>
      <c r="J35" s="1152"/>
      <c r="K35" s="1235"/>
      <c r="L35" s="538" t="s">
        <v>388</v>
      </c>
      <c r="M35" s="1235"/>
      <c r="N35" s="1235"/>
      <c r="O35" s="1231"/>
      <c r="P35" s="1232"/>
    </row>
    <row r="36" spans="2:16" ht="12.6" customHeight="1" x14ac:dyDescent="0.15">
      <c r="B36" s="1218"/>
      <c r="C36" s="1231"/>
      <c r="D36" s="1231"/>
      <c r="E36" s="1231"/>
      <c r="F36" s="1231"/>
      <c r="G36" s="1231"/>
      <c r="H36" s="1231"/>
      <c r="I36" s="1231"/>
      <c r="J36" s="1152"/>
      <c r="K36" s="1235"/>
      <c r="L36" s="538" t="s">
        <v>388</v>
      </c>
      <c r="M36" s="1235"/>
      <c r="N36" s="1235"/>
      <c r="O36" s="1231"/>
      <c r="P36" s="1232"/>
    </row>
    <row r="37" spans="2:16" ht="12.6" customHeight="1" x14ac:dyDescent="0.15">
      <c r="B37" s="1218"/>
      <c r="C37" s="1231"/>
      <c r="D37" s="1231"/>
      <c r="E37" s="1231"/>
      <c r="F37" s="1231"/>
      <c r="G37" s="1231"/>
      <c r="H37" s="1231"/>
      <c r="I37" s="1231"/>
      <c r="J37" s="1152"/>
      <c r="K37" s="1235"/>
      <c r="L37" s="538" t="s">
        <v>388</v>
      </c>
      <c r="M37" s="1235"/>
      <c r="N37" s="1235"/>
      <c r="O37" s="1231"/>
      <c r="P37" s="1232"/>
    </row>
    <row r="38" spans="2:16" ht="12.6" customHeight="1" x14ac:dyDescent="0.15">
      <c r="B38" s="1218"/>
      <c r="C38" s="1231"/>
      <c r="D38" s="1231"/>
      <c r="E38" s="1231"/>
      <c r="F38" s="1231"/>
      <c r="G38" s="1231"/>
      <c r="H38" s="1231"/>
      <c r="I38" s="1231"/>
      <c r="J38" s="1152"/>
      <c r="K38" s="1235"/>
      <c r="L38" s="538" t="s">
        <v>388</v>
      </c>
      <c r="M38" s="1235"/>
      <c r="N38" s="1235"/>
      <c r="O38" s="1231"/>
      <c r="P38" s="1232"/>
    </row>
    <row r="39" spans="2:16" ht="12.6" customHeight="1" x14ac:dyDescent="0.15">
      <c r="B39" s="1218"/>
      <c r="C39" s="1240"/>
      <c r="D39" s="1240"/>
      <c r="E39" s="1240"/>
      <c r="F39" s="1240"/>
      <c r="G39" s="1240"/>
      <c r="H39" s="1240"/>
      <c r="I39" s="1240"/>
      <c r="J39" s="1152"/>
      <c r="K39" s="1235"/>
      <c r="L39" s="538" t="s">
        <v>388</v>
      </c>
      <c r="M39" s="1235"/>
      <c r="N39" s="1235"/>
      <c r="O39" s="1231"/>
      <c r="P39" s="1232"/>
    </row>
    <row r="40" spans="2:16" ht="12.6" customHeight="1" thickBot="1" x14ac:dyDescent="0.2">
      <c r="B40" s="1230"/>
      <c r="C40" s="1237"/>
      <c r="D40" s="1238"/>
      <c r="E40" s="1238"/>
      <c r="F40" s="1238"/>
      <c r="G40" s="1238"/>
      <c r="H40" s="1238"/>
      <c r="I40" s="1239"/>
      <c r="J40" s="1229" t="s">
        <v>544</v>
      </c>
      <c r="K40" s="1246"/>
      <c r="L40" s="1246"/>
      <c r="M40" s="1246"/>
      <c r="N40" s="1246"/>
      <c r="O40" s="1229"/>
      <c r="P40" s="1247"/>
    </row>
    <row r="41" spans="2:16" ht="12.6" customHeight="1" thickTop="1" x14ac:dyDescent="0.15">
      <c r="B41" s="1217" t="s">
        <v>520</v>
      </c>
      <c r="C41" s="1233"/>
      <c r="D41" s="1233"/>
      <c r="E41" s="1233"/>
      <c r="F41" s="1233"/>
      <c r="G41" s="1233"/>
      <c r="H41" s="1233"/>
      <c r="I41" s="1233"/>
      <c r="J41" s="1245"/>
      <c r="K41" s="1234"/>
      <c r="L41" s="539" t="s">
        <v>388</v>
      </c>
      <c r="M41" s="1234"/>
      <c r="N41" s="1234"/>
      <c r="O41" s="1233"/>
      <c r="P41" s="1236"/>
    </row>
    <row r="42" spans="2:16" ht="12.6" customHeight="1" x14ac:dyDescent="0.15">
      <c r="B42" s="1218"/>
      <c r="C42" s="1231"/>
      <c r="D42" s="1231"/>
      <c r="E42" s="1231"/>
      <c r="F42" s="1231"/>
      <c r="G42" s="1231"/>
      <c r="H42" s="1231"/>
      <c r="I42" s="1231"/>
      <c r="J42" s="1152"/>
      <c r="K42" s="1235"/>
      <c r="L42" s="538" t="s">
        <v>388</v>
      </c>
      <c r="M42" s="1235"/>
      <c r="N42" s="1235"/>
      <c r="O42" s="1231"/>
      <c r="P42" s="1232"/>
    </row>
    <row r="43" spans="2:16" ht="12.6" customHeight="1" x14ac:dyDescent="0.15">
      <c r="B43" s="1218"/>
      <c r="C43" s="1231"/>
      <c r="D43" s="1231"/>
      <c r="E43" s="1231"/>
      <c r="F43" s="1231"/>
      <c r="G43" s="1231"/>
      <c r="H43" s="1231"/>
      <c r="I43" s="1231"/>
      <c r="J43" s="1152"/>
      <c r="K43" s="1235"/>
      <c r="L43" s="538" t="s">
        <v>388</v>
      </c>
      <c r="M43" s="1235"/>
      <c r="N43" s="1235"/>
      <c r="O43" s="1231"/>
      <c r="P43" s="1232"/>
    </row>
    <row r="44" spans="2:16" ht="12.6" customHeight="1" x14ac:dyDescent="0.15">
      <c r="B44" s="1218"/>
      <c r="C44" s="1231"/>
      <c r="D44" s="1231"/>
      <c r="E44" s="1231"/>
      <c r="F44" s="1231"/>
      <c r="G44" s="1231"/>
      <c r="H44" s="1231"/>
      <c r="I44" s="1231"/>
      <c r="J44" s="1152"/>
      <c r="K44" s="1235"/>
      <c r="L44" s="538" t="s">
        <v>388</v>
      </c>
      <c r="M44" s="1235"/>
      <c r="N44" s="1235"/>
      <c r="O44" s="1231"/>
      <c r="P44" s="1232"/>
    </row>
    <row r="45" spans="2:16" ht="12.6" customHeight="1" x14ac:dyDescent="0.15">
      <c r="B45" s="1218"/>
      <c r="C45" s="1231"/>
      <c r="D45" s="1231"/>
      <c r="E45" s="1231"/>
      <c r="F45" s="1231"/>
      <c r="G45" s="1231"/>
      <c r="H45" s="1231"/>
      <c r="I45" s="1231"/>
      <c r="J45" s="1152"/>
      <c r="K45" s="1235"/>
      <c r="L45" s="538" t="s">
        <v>388</v>
      </c>
      <c r="M45" s="1235"/>
      <c r="N45" s="1235"/>
      <c r="O45" s="1231"/>
      <c r="P45" s="1232"/>
    </row>
    <row r="46" spans="2:16" ht="12.6" customHeight="1" x14ac:dyDescent="0.15">
      <c r="B46" s="1218"/>
      <c r="C46" s="1240"/>
      <c r="D46" s="1240"/>
      <c r="E46" s="1240"/>
      <c r="F46" s="1240"/>
      <c r="G46" s="1240"/>
      <c r="H46" s="1240"/>
      <c r="I46" s="1240"/>
      <c r="J46" s="1152"/>
      <c r="K46" s="1235"/>
      <c r="L46" s="538" t="s">
        <v>388</v>
      </c>
      <c r="M46" s="1235"/>
      <c r="N46" s="1235"/>
      <c r="O46" s="1231"/>
      <c r="P46" s="1232"/>
    </row>
    <row r="47" spans="2:16" ht="12.6" customHeight="1" thickBot="1" x14ac:dyDescent="0.2">
      <c r="B47" s="1230"/>
      <c r="C47" s="1237"/>
      <c r="D47" s="1238"/>
      <c r="E47" s="1238"/>
      <c r="F47" s="1238"/>
      <c r="G47" s="1238"/>
      <c r="H47" s="1238"/>
      <c r="I47" s="1239"/>
      <c r="J47" s="1229" t="s">
        <v>545</v>
      </c>
      <c r="K47" s="1246"/>
      <c r="L47" s="1246"/>
      <c r="M47" s="1246"/>
      <c r="N47" s="1246"/>
      <c r="O47" s="1229"/>
      <c r="P47" s="1247"/>
    </row>
    <row r="48" spans="2:16" ht="12.6" customHeight="1" thickTop="1" x14ac:dyDescent="0.15">
      <c r="B48" s="1217" t="s">
        <v>522</v>
      </c>
      <c r="C48" s="1233"/>
      <c r="D48" s="1233"/>
      <c r="E48" s="1233"/>
      <c r="F48" s="1233"/>
      <c r="G48" s="1233"/>
      <c r="H48" s="1233"/>
      <c r="I48" s="1233"/>
      <c r="J48" s="1245"/>
      <c r="K48" s="1234"/>
      <c r="L48" s="539" t="s">
        <v>388</v>
      </c>
      <c r="M48" s="1234"/>
      <c r="N48" s="1234"/>
      <c r="O48" s="1233"/>
      <c r="P48" s="1236"/>
    </row>
    <row r="49" spans="2:16" ht="12.6" customHeight="1" x14ac:dyDescent="0.15">
      <c r="B49" s="1218"/>
      <c r="C49" s="1231"/>
      <c r="D49" s="1231"/>
      <c r="E49" s="1231"/>
      <c r="F49" s="1231"/>
      <c r="G49" s="1231"/>
      <c r="H49" s="1231"/>
      <c r="I49" s="1231"/>
      <c r="J49" s="1152"/>
      <c r="K49" s="1235"/>
      <c r="L49" s="538" t="s">
        <v>388</v>
      </c>
      <c r="M49" s="1235"/>
      <c r="N49" s="1235"/>
      <c r="O49" s="1231"/>
      <c r="P49" s="1232"/>
    </row>
    <row r="50" spans="2:16" ht="12.6" customHeight="1" x14ac:dyDescent="0.15">
      <c r="B50" s="1218"/>
      <c r="C50" s="1231"/>
      <c r="D50" s="1231"/>
      <c r="E50" s="1231"/>
      <c r="F50" s="1231"/>
      <c r="G50" s="1231"/>
      <c r="H50" s="1231"/>
      <c r="I50" s="1231"/>
      <c r="J50" s="1152"/>
      <c r="K50" s="1235"/>
      <c r="L50" s="538" t="s">
        <v>388</v>
      </c>
      <c r="M50" s="1235"/>
      <c r="N50" s="1235"/>
      <c r="O50" s="1231"/>
      <c r="P50" s="1232"/>
    </row>
    <row r="51" spans="2:16" ht="12.6" customHeight="1" x14ac:dyDescent="0.15">
      <c r="B51" s="1218"/>
      <c r="C51" s="1231"/>
      <c r="D51" s="1231"/>
      <c r="E51" s="1231"/>
      <c r="F51" s="1231"/>
      <c r="G51" s="1231"/>
      <c r="H51" s="1231"/>
      <c r="I51" s="1231"/>
      <c r="J51" s="1152"/>
      <c r="K51" s="1235"/>
      <c r="L51" s="538" t="s">
        <v>388</v>
      </c>
      <c r="M51" s="1235"/>
      <c r="N51" s="1235"/>
      <c r="O51" s="1231"/>
      <c r="P51" s="1232"/>
    </row>
    <row r="52" spans="2:16" ht="12.6" customHeight="1" x14ac:dyDescent="0.15">
      <c r="B52" s="1218"/>
      <c r="C52" s="1231"/>
      <c r="D52" s="1231"/>
      <c r="E52" s="1231"/>
      <c r="F52" s="1231"/>
      <c r="G52" s="1231"/>
      <c r="H52" s="1231"/>
      <c r="I52" s="1231"/>
      <c r="J52" s="1152"/>
      <c r="K52" s="1235"/>
      <c r="L52" s="538" t="s">
        <v>388</v>
      </c>
      <c r="M52" s="1235"/>
      <c r="N52" s="1235"/>
      <c r="O52" s="1231"/>
      <c r="P52" s="1232"/>
    </row>
    <row r="53" spans="2:16" ht="12.6" customHeight="1" x14ac:dyDescent="0.15">
      <c r="B53" s="1218"/>
      <c r="C53" s="1240"/>
      <c r="D53" s="1240"/>
      <c r="E53" s="1240"/>
      <c r="F53" s="1240"/>
      <c r="G53" s="1240"/>
      <c r="H53" s="1240"/>
      <c r="I53" s="1240"/>
      <c r="J53" s="1152"/>
      <c r="K53" s="1235"/>
      <c r="L53" s="538" t="s">
        <v>388</v>
      </c>
      <c r="M53" s="1235"/>
      <c r="N53" s="1235"/>
      <c r="O53" s="1231"/>
      <c r="P53" s="1232"/>
    </row>
    <row r="54" spans="2:16" ht="12.6" customHeight="1" thickBot="1" x14ac:dyDescent="0.2">
      <c r="B54" s="1230"/>
      <c r="C54" s="1237"/>
      <c r="D54" s="1238"/>
      <c r="E54" s="1238"/>
      <c r="F54" s="1238"/>
      <c r="G54" s="1238"/>
      <c r="H54" s="1238"/>
      <c r="I54" s="1239"/>
      <c r="J54" s="1229" t="s">
        <v>546</v>
      </c>
      <c r="K54" s="1246"/>
      <c r="L54" s="1246"/>
      <c r="M54" s="1246"/>
      <c r="N54" s="1246"/>
      <c r="O54" s="1229"/>
      <c r="P54" s="1247"/>
    </row>
    <row r="55" spans="2:16" ht="12.6" customHeight="1" thickTop="1" x14ac:dyDescent="0.15">
      <c r="B55" s="588"/>
      <c r="C55" s="588"/>
      <c r="D55" s="588"/>
      <c r="E55" s="588"/>
      <c r="F55" s="588"/>
      <c r="G55" s="588"/>
      <c r="H55" s="588"/>
      <c r="I55" s="588"/>
      <c r="J55" s="588"/>
      <c r="K55" s="588"/>
      <c r="L55" s="588"/>
      <c r="M55" s="588"/>
      <c r="N55" s="588"/>
      <c r="O55" s="588"/>
      <c r="P55" s="588"/>
    </row>
    <row r="56" spans="2:16" ht="12.6" customHeight="1" thickBot="1" x14ac:dyDescent="0.2">
      <c r="B56" s="535"/>
      <c r="C56" s="535"/>
      <c r="D56" s="535"/>
      <c r="E56" s="535"/>
      <c r="F56" s="535"/>
      <c r="G56" s="535"/>
      <c r="H56" s="535"/>
      <c r="I56" s="535"/>
      <c r="J56" s="535"/>
      <c r="K56" s="535"/>
      <c r="L56" s="535"/>
      <c r="M56" s="535"/>
      <c r="N56" s="535"/>
      <c r="O56" s="535"/>
      <c r="P56" s="535"/>
    </row>
    <row r="57" spans="2:16" ht="12.6" customHeight="1" thickTop="1" thickBot="1" x14ac:dyDescent="0.2">
      <c r="B57" s="589" t="s">
        <v>453</v>
      </c>
      <c r="C57" s="1241" t="s">
        <v>482</v>
      </c>
      <c r="D57" s="1241"/>
      <c r="E57" s="1241"/>
      <c r="F57" s="1241" t="s">
        <v>459</v>
      </c>
      <c r="G57" s="1241"/>
      <c r="H57" s="1241"/>
      <c r="I57" s="1241"/>
      <c r="J57" s="1242" t="s">
        <v>489</v>
      </c>
      <c r="K57" s="1243"/>
      <c r="L57" s="1243"/>
      <c r="M57" s="1243"/>
      <c r="N57" s="1243"/>
      <c r="O57" s="1241" t="s">
        <v>490</v>
      </c>
      <c r="P57" s="1244"/>
    </row>
    <row r="58" spans="2:16" ht="12.6" customHeight="1" thickTop="1" x14ac:dyDescent="0.15">
      <c r="B58" s="1217" t="s">
        <v>524</v>
      </c>
      <c r="C58" s="1233"/>
      <c r="D58" s="1233"/>
      <c r="E58" s="1233"/>
      <c r="F58" s="1233"/>
      <c r="G58" s="1233"/>
      <c r="H58" s="1233"/>
      <c r="I58" s="1233"/>
      <c r="J58" s="1245"/>
      <c r="K58" s="1234"/>
      <c r="L58" s="539" t="s">
        <v>388</v>
      </c>
      <c r="M58" s="1234"/>
      <c r="N58" s="1234"/>
      <c r="O58" s="1233"/>
      <c r="P58" s="1236"/>
    </row>
    <row r="59" spans="2:16" ht="12.6" customHeight="1" x14ac:dyDescent="0.15">
      <c r="B59" s="1218"/>
      <c r="C59" s="1231"/>
      <c r="D59" s="1231"/>
      <c r="E59" s="1231"/>
      <c r="F59" s="1231"/>
      <c r="G59" s="1231"/>
      <c r="H59" s="1231"/>
      <c r="I59" s="1231"/>
      <c r="J59" s="1152"/>
      <c r="K59" s="1235"/>
      <c r="L59" s="538" t="s">
        <v>388</v>
      </c>
      <c r="M59" s="1235"/>
      <c r="N59" s="1235"/>
      <c r="O59" s="1231"/>
      <c r="P59" s="1232"/>
    </row>
    <row r="60" spans="2:16" ht="12.6" customHeight="1" x14ac:dyDescent="0.15">
      <c r="B60" s="1218"/>
      <c r="C60" s="1231"/>
      <c r="D60" s="1231"/>
      <c r="E60" s="1231"/>
      <c r="F60" s="1231"/>
      <c r="G60" s="1231"/>
      <c r="H60" s="1231"/>
      <c r="I60" s="1231"/>
      <c r="J60" s="1152"/>
      <c r="K60" s="1235"/>
      <c r="L60" s="538" t="s">
        <v>388</v>
      </c>
      <c r="M60" s="1235"/>
      <c r="N60" s="1235"/>
      <c r="O60" s="1231"/>
      <c r="P60" s="1232"/>
    </row>
    <row r="61" spans="2:16" ht="12.6" customHeight="1" x14ac:dyDescent="0.15">
      <c r="B61" s="1218"/>
      <c r="C61" s="1231"/>
      <c r="D61" s="1231"/>
      <c r="E61" s="1231"/>
      <c r="F61" s="1231"/>
      <c r="G61" s="1231"/>
      <c r="H61" s="1231"/>
      <c r="I61" s="1231"/>
      <c r="J61" s="1152"/>
      <c r="K61" s="1235"/>
      <c r="L61" s="538" t="s">
        <v>388</v>
      </c>
      <c r="M61" s="1235"/>
      <c r="N61" s="1235"/>
      <c r="O61" s="1231"/>
      <c r="P61" s="1232"/>
    </row>
    <row r="62" spans="2:16" ht="12.6" customHeight="1" x14ac:dyDescent="0.15">
      <c r="B62" s="1218"/>
      <c r="C62" s="1231"/>
      <c r="D62" s="1231"/>
      <c r="E62" s="1231"/>
      <c r="F62" s="1231"/>
      <c r="G62" s="1231"/>
      <c r="H62" s="1231"/>
      <c r="I62" s="1231"/>
      <c r="J62" s="1152"/>
      <c r="K62" s="1235"/>
      <c r="L62" s="538" t="s">
        <v>388</v>
      </c>
      <c r="M62" s="1235"/>
      <c r="N62" s="1235"/>
      <c r="O62" s="1231"/>
      <c r="P62" s="1232"/>
    </row>
    <row r="63" spans="2:16" ht="12.6" customHeight="1" x14ac:dyDescent="0.15">
      <c r="B63" s="1218"/>
      <c r="C63" s="1240"/>
      <c r="D63" s="1240"/>
      <c r="E63" s="1240"/>
      <c r="F63" s="1240"/>
      <c r="G63" s="1240"/>
      <c r="H63" s="1240"/>
      <c r="I63" s="1240"/>
      <c r="J63" s="1152"/>
      <c r="K63" s="1235"/>
      <c r="L63" s="538" t="s">
        <v>388</v>
      </c>
      <c r="M63" s="1235"/>
      <c r="N63" s="1235"/>
      <c r="O63" s="1231"/>
      <c r="P63" s="1232"/>
    </row>
    <row r="64" spans="2:16" ht="12.6" customHeight="1" thickBot="1" x14ac:dyDescent="0.2">
      <c r="B64" s="1230"/>
      <c r="C64" s="1237"/>
      <c r="D64" s="1238"/>
      <c r="E64" s="1238"/>
      <c r="F64" s="1238"/>
      <c r="G64" s="1238"/>
      <c r="H64" s="1238"/>
      <c r="I64" s="1239"/>
      <c r="J64" s="1229" t="s">
        <v>547</v>
      </c>
      <c r="K64" s="1246"/>
      <c r="L64" s="1246"/>
      <c r="M64" s="1246"/>
      <c r="N64" s="1246"/>
      <c r="O64" s="1229"/>
      <c r="P64" s="1247"/>
    </row>
    <row r="65" spans="2:16" ht="12.6" customHeight="1" thickTop="1" x14ac:dyDescent="0.15">
      <c r="B65" s="1217" t="s">
        <v>526</v>
      </c>
      <c r="C65" s="1233"/>
      <c r="D65" s="1233"/>
      <c r="E65" s="1233"/>
      <c r="F65" s="1233"/>
      <c r="G65" s="1233"/>
      <c r="H65" s="1233"/>
      <c r="I65" s="1233"/>
      <c r="J65" s="1245"/>
      <c r="K65" s="1234"/>
      <c r="L65" s="539" t="s">
        <v>388</v>
      </c>
      <c r="M65" s="1234"/>
      <c r="N65" s="1234"/>
      <c r="O65" s="1233"/>
      <c r="P65" s="1236"/>
    </row>
    <row r="66" spans="2:16" ht="12.6" customHeight="1" x14ac:dyDescent="0.15">
      <c r="B66" s="1218"/>
      <c r="C66" s="1231"/>
      <c r="D66" s="1231"/>
      <c r="E66" s="1231"/>
      <c r="F66" s="1231"/>
      <c r="G66" s="1231"/>
      <c r="H66" s="1231"/>
      <c r="I66" s="1231"/>
      <c r="J66" s="1152"/>
      <c r="K66" s="1235"/>
      <c r="L66" s="538" t="s">
        <v>388</v>
      </c>
      <c r="M66" s="1235"/>
      <c r="N66" s="1235"/>
      <c r="O66" s="1231"/>
      <c r="P66" s="1232"/>
    </row>
    <row r="67" spans="2:16" ht="12.6" customHeight="1" x14ac:dyDescent="0.15">
      <c r="B67" s="1218"/>
      <c r="C67" s="1231"/>
      <c r="D67" s="1231"/>
      <c r="E67" s="1231"/>
      <c r="F67" s="1231"/>
      <c r="G67" s="1231"/>
      <c r="H67" s="1231"/>
      <c r="I67" s="1231"/>
      <c r="J67" s="1152"/>
      <c r="K67" s="1235"/>
      <c r="L67" s="538" t="s">
        <v>388</v>
      </c>
      <c r="M67" s="1235"/>
      <c r="N67" s="1235"/>
      <c r="O67" s="1231"/>
      <c r="P67" s="1232"/>
    </row>
    <row r="68" spans="2:16" ht="12.6" customHeight="1" x14ac:dyDescent="0.15">
      <c r="B68" s="1218"/>
      <c r="C68" s="1231"/>
      <c r="D68" s="1231"/>
      <c r="E68" s="1231"/>
      <c r="F68" s="1231"/>
      <c r="G68" s="1231"/>
      <c r="H68" s="1231"/>
      <c r="I68" s="1231"/>
      <c r="J68" s="1152"/>
      <c r="K68" s="1235"/>
      <c r="L68" s="538" t="s">
        <v>388</v>
      </c>
      <c r="M68" s="1235"/>
      <c r="N68" s="1235"/>
      <c r="O68" s="1231"/>
      <c r="P68" s="1232"/>
    </row>
    <row r="69" spans="2:16" ht="12.6" customHeight="1" x14ac:dyDescent="0.15">
      <c r="B69" s="1218"/>
      <c r="C69" s="1231"/>
      <c r="D69" s="1231"/>
      <c r="E69" s="1231"/>
      <c r="F69" s="1231"/>
      <c r="G69" s="1231"/>
      <c r="H69" s="1231"/>
      <c r="I69" s="1231"/>
      <c r="J69" s="1152"/>
      <c r="K69" s="1235"/>
      <c r="L69" s="538" t="s">
        <v>388</v>
      </c>
      <c r="M69" s="1235"/>
      <c r="N69" s="1235"/>
      <c r="O69" s="1231"/>
      <c r="P69" s="1232"/>
    </row>
    <row r="70" spans="2:16" ht="12.6" customHeight="1" x14ac:dyDescent="0.15">
      <c r="B70" s="1218"/>
      <c r="C70" s="1240"/>
      <c r="D70" s="1240"/>
      <c r="E70" s="1240"/>
      <c r="F70" s="1240"/>
      <c r="G70" s="1240"/>
      <c r="H70" s="1240"/>
      <c r="I70" s="1240"/>
      <c r="J70" s="1152"/>
      <c r="K70" s="1235"/>
      <c r="L70" s="538" t="s">
        <v>388</v>
      </c>
      <c r="M70" s="1235"/>
      <c r="N70" s="1235"/>
      <c r="O70" s="1231"/>
      <c r="P70" s="1232"/>
    </row>
    <row r="71" spans="2:16" ht="12.6" customHeight="1" thickBot="1" x14ac:dyDescent="0.2">
      <c r="B71" s="1230"/>
      <c r="C71" s="1237"/>
      <c r="D71" s="1238"/>
      <c r="E71" s="1238"/>
      <c r="F71" s="1238"/>
      <c r="G71" s="1238"/>
      <c r="H71" s="1238"/>
      <c r="I71" s="1239"/>
      <c r="J71" s="1229" t="s">
        <v>548</v>
      </c>
      <c r="K71" s="1246"/>
      <c r="L71" s="1246"/>
      <c r="M71" s="1246"/>
      <c r="N71" s="1246"/>
      <c r="O71" s="1229"/>
      <c r="P71" s="1247"/>
    </row>
    <row r="72" spans="2:16" ht="12.6" customHeight="1" thickTop="1" x14ac:dyDescent="0.15">
      <c r="B72" s="1217" t="s">
        <v>528</v>
      </c>
      <c r="C72" s="1233"/>
      <c r="D72" s="1233"/>
      <c r="E72" s="1233"/>
      <c r="F72" s="1233"/>
      <c r="G72" s="1233"/>
      <c r="H72" s="1233"/>
      <c r="I72" s="1233"/>
      <c r="J72" s="1245"/>
      <c r="K72" s="1234"/>
      <c r="L72" s="539" t="s">
        <v>388</v>
      </c>
      <c r="M72" s="1234"/>
      <c r="N72" s="1234"/>
      <c r="O72" s="1233"/>
      <c r="P72" s="1236"/>
    </row>
    <row r="73" spans="2:16" ht="12.6" customHeight="1" x14ac:dyDescent="0.15">
      <c r="B73" s="1218"/>
      <c r="C73" s="1231"/>
      <c r="D73" s="1231"/>
      <c r="E73" s="1231"/>
      <c r="F73" s="1231"/>
      <c r="G73" s="1231"/>
      <c r="H73" s="1231"/>
      <c r="I73" s="1231"/>
      <c r="J73" s="1152"/>
      <c r="K73" s="1235"/>
      <c r="L73" s="538" t="s">
        <v>388</v>
      </c>
      <c r="M73" s="1235"/>
      <c r="N73" s="1235"/>
      <c r="O73" s="1231"/>
      <c r="P73" s="1232"/>
    </row>
    <row r="74" spans="2:16" ht="12.6" customHeight="1" x14ac:dyDescent="0.15">
      <c r="B74" s="1218"/>
      <c r="C74" s="1231"/>
      <c r="D74" s="1231"/>
      <c r="E74" s="1231"/>
      <c r="F74" s="1231"/>
      <c r="G74" s="1231"/>
      <c r="H74" s="1231"/>
      <c r="I74" s="1231"/>
      <c r="J74" s="1152"/>
      <c r="K74" s="1235"/>
      <c r="L74" s="538" t="s">
        <v>388</v>
      </c>
      <c r="M74" s="1235"/>
      <c r="N74" s="1235"/>
      <c r="O74" s="1231"/>
      <c r="P74" s="1232"/>
    </row>
    <row r="75" spans="2:16" ht="12.6" customHeight="1" x14ac:dyDescent="0.15">
      <c r="B75" s="1218"/>
      <c r="C75" s="1231"/>
      <c r="D75" s="1231"/>
      <c r="E75" s="1231"/>
      <c r="F75" s="1231"/>
      <c r="G75" s="1231"/>
      <c r="H75" s="1231"/>
      <c r="I75" s="1231"/>
      <c r="J75" s="1152"/>
      <c r="K75" s="1235"/>
      <c r="L75" s="538" t="s">
        <v>388</v>
      </c>
      <c r="M75" s="1235"/>
      <c r="N75" s="1235"/>
      <c r="O75" s="1231"/>
      <c r="P75" s="1232"/>
    </row>
    <row r="76" spans="2:16" ht="12.6" customHeight="1" x14ac:dyDescent="0.15">
      <c r="B76" s="1218"/>
      <c r="C76" s="1231"/>
      <c r="D76" s="1231"/>
      <c r="E76" s="1231"/>
      <c r="F76" s="1231"/>
      <c r="G76" s="1231"/>
      <c r="H76" s="1231"/>
      <c r="I76" s="1231"/>
      <c r="J76" s="1152"/>
      <c r="K76" s="1235"/>
      <c r="L76" s="538" t="s">
        <v>388</v>
      </c>
      <c r="M76" s="1235"/>
      <c r="N76" s="1235"/>
      <c r="O76" s="1231"/>
      <c r="P76" s="1232"/>
    </row>
    <row r="77" spans="2:16" ht="12.6" customHeight="1" x14ac:dyDescent="0.15">
      <c r="B77" s="1218"/>
      <c r="C77" s="1240"/>
      <c r="D77" s="1240"/>
      <c r="E77" s="1240"/>
      <c r="F77" s="1240"/>
      <c r="G77" s="1240"/>
      <c r="H77" s="1240"/>
      <c r="I77" s="1240"/>
      <c r="J77" s="1152"/>
      <c r="K77" s="1235"/>
      <c r="L77" s="538" t="s">
        <v>388</v>
      </c>
      <c r="M77" s="1235"/>
      <c r="N77" s="1235"/>
      <c r="O77" s="1231"/>
      <c r="P77" s="1232"/>
    </row>
    <row r="78" spans="2:16" ht="12.6" customHeight="1" thickBot="1" x14ac:dyDescent="0.2">
      <c r="B78" s="1230"/>
      <c r="C78" s="1237"/>
      <c r="D78" s="1238"/>
      <c r="E78" s="1238"/>
      <c r="F78" s="1238"/>
      <c r="G78" s="1238"/>
      <c r="H78" s="1238"/>
      <c r="I78" s="1239"/>
      <c r="J78" s="1229" t="s">
        <v>549</v>
      </c>
      <c r="K78" s="1246"/>
      <c r="L78" s="1246"/>
      <c r="M78" s="1246"/>
      <c r="N78" s="1246"/>
      <c r="O78" s="1229"/>
      <c r="P78" s="1247"/>
    </row>
    <row r="79" spans="2:16" ht="12.6" customHeight="1" thickTop="1" x14ac:dyDescent="0.15">
      <c r="B79" s="1217" t="s">
        <v>530</v>
      </c>
      <c r="C79" s="1233"/>
      <c r="D79" s="1233"/>
      <c r="E79" s="1233"/>
      <c r="F79" s="1233"/>
      <c r="G79" s="1233"/>
      <c r="H79" s="1233"/>
      <c r="I79" s="1233"/>
      <c r="J79" s="1245"/>
      <c r="K79" s="1234"/>
      <c r="L79" s="539" t="s">
        <v>388</v>
      </c>
      <c r="M79" s="1234"/>
      <c r="N79" s="1234"/>
      <c r="O79" s="1233"/>
      <c r="P79" s="1236"/>
    </row>
    <row r="80" spans="2:16" ht="12.6" customHeight="1" x14ac:dyDescent="0.15">
      <c r="B80" s="1218"/>
      <c r="C80" s="1231"/>
      <c r="D80" s="1231"/>
      <c r="E80" s="1231"/>
      <c r="F80" s="1231"/>
      <c r="G80" s="1231"/>
      <c r="H80" s="1231"/>
      <c r="I80" s="1231"/>
      <c r="J80" s="1152"/>
      <c r="K80" s="1235"/>
      <c r="L80" s="538" t="s">
        <v>388</v>
      </c>
      <c r="M80" s="1235"/>
      <c r="N80" s="1235"/>
      <c r="O80" s="1231"/>
      <c r="P80" s="1232"/>
    </row>
    <row r="81" spans="2:16" ht="12.6" customHeight="1" x14ac:dyDescent="0.15">
      <c r="B81" s="1218"/>
      <c r="C81" s="1231"/>
      <c r="D81" s="1231"/>
      <c r="E81" s="1231"/>
      <c r="F81" s="1231"/>
      <c r="G81" s="1231"/>
      <c r="H81" s="1231"/>
      <c r="I81" s="1231"/>
      <c r="J81" s="1152"/>
      <c r="K81" s="1235"/>
      <c r="L81" s="538" t="s">
        <v>388</v>
      </c>
      <c r="M81" s="1235"/>
      <c r="N81" s="1235"/>
      <c r="O81" s="1231"/>
      <c r="P81" s="1232"/>
    </row>
    <row r="82" spans="2:16" ht="12.6" customHeight="1" x14ac:dyDescent="0.15">
      <c r="B82" s="1218"/>
      <c r="C82" s="1231"/>
      <c r="D82" s="1231"/>
      <c r="E82" s="1231"/>
      <c r="F82" s="1231"/>
      <c r="G82" s="1231"/>
      <c r="H82" s="1231"/>
      <c r="I82" s="1231"/>
      <c r="J82" s="1152"/>
      <c r="K82" s="1235"/>
      <c r="L82" s="538" t="s">
        <v>388</v>
      </c>
      <c r="M82" s="1235"/>
      <c r="N82" s="1235"/>
      <c r="O82" s="1231"/>
      <c r="P82" s="1232"/>
    </row>
    <row r="83" spans="2:16" ht="12.6" customHeight="1" x14ac:dyDescent="0.15">
      <c r="B83" s="1218"/>
      <c r="C83" s="1231"/>
      <c r="D83" s="1231"/>
      <c r="E83" s="1231"/>
      <c r="F83" s="1231"/>
      <c r="G83" s="1231"/>
      <c r="H83" s="1231"/>
      <c r="I83" s="1231"/>
      <c r="J83" s="1152"/>
      <c r="K83" s="1235"/>
      <c r="L83" s="538" t="s">
        <v>388</v>
      </c>
      <c r="M83" s="1235"/>
      <c r="N83" s="1235"/>
      <c r="O83" s="1231"/>
      <c r="P83" s="1232"/>
    </row>
    <row r="84" spans="2:16" ht="12.6" customHeight="1" x14ac:dyDescent="0.15">
      <c r="B84" s="1218"/>
      <c r="C84" s="1240"/>
      <c r="D84" s="1240"/>
      <c r="E84" s="1240"/>
      <c r="F84" s="1240"/>
      <c r="G84" s="1240"/>
      <c r="H84" s="1240"/>
      <c r="I84" s="1240"/>
      <c r="J84" s="1152"/>
      <c r="K84" s="1235"/>
      <c r="L84" s="538" t="s">
        <v>388</v>
      </c>
      <c r="M84" s="1235"/>
      <c r="N84" s="1235"/>
      <c r="O84" s="1231"/>
      <c r="P84" s="1232"/>
    </row>
    <row r="85" spans="2:16" ht="12.6" customHeight="1" thickBot="1" x14ac:dyDescent="0.2">
      <c r="B85" s="1230"/>
      <c r="C85" s="1237"/>
      <c r="D85" s="1238"/>
      <c r="E85" s="1238"/>
      <c r="F85" s="1238"/>
      <c r="G85" s="1238"/>
      <c r="H85" s="1238"/>
      <c r="I85" s="1239"/>
      <c r="J85" s="1229" t="s">
        <v>550</v>
      </c>
      <c r="K85" s="1246"/>
      <c r="L85" s="1246"/>
      <c r="M85" s="1246"/>
      <c r="N85" s="1246"/>
      <c r="O85" s="1229"/>
      <c r="P85" s="1247"/>
    </row>
    <row r="86" spans="2:16" ht="12.6" customHeight="1" thickTop="1" x14ac:dyDescent="0.15">
      <c r="B86" s="1217" t="s">
        <v>532</v>
      </c>
      <c r="C86" s="1233"/>
      <c r="D86" s="1233"/>
      <c r="E86" s="1233"/>
      <c r="F86" s="1233"/>
      <c r="G86" s="1233"/>
      <c r="H86" s="1233"/>
      <c r="I86" s="1233"/>
      <c r="J86" s="1245"/>
      <c r="K86" s="1234"/>
      <c r="L86" s="539" t="s">
        <v>388</v>
      </c>
      <c r="M86" s="1234"/>
      <c r="N86" s="1234"/>
      <c r="O86" s="1233"/>
      <c r="P86" s="1236"/>
    </row>
    <row r="87" spans="2:16" ht="12.6" customHeight="1" x14ac:dyDescent="0.15">
      <c r="B87" s="1218"/>
      <c r="C87" s="1231"/>
      <c r="D87" s="1231"/>
      <c r="E87" s="1231"/>
      <c r="F87" s="1231"/>
      <c r="G87" s="1231"/>
      <c r="H87" s="1231"/>
      <c r="I87" s="1231"/>
      <c r="J87" s="1152"/>
      <c r="K87" s="1235"/>
      <c r="L87" s="538" t="s">
        <v>388</v>
      </c>
      <c r="M87" s="1235"/>
      <c r="N87" s="1235"/>
      <c r="O87" s="1231"/>
      <c r="P87" s="1232"/>
    </row>
    <row r="88" spans="2:16" ht="12.6" customHeight="1" x14ac:dyDescent="0.15">
      <c r="B88" s="1218"/>
      <c r="C88" s="1231"/>
      <c r="D88" s="1231"/>
      <c r="E88" s="1231"/>
      <c r="F88" s="1231"/>
      <c r="G88" s="1231"/>
      <c r="H88" s="1231"/>
      <c r="I88" s="1231"/>
      <c r="J88" s="1152"/>
      <c r="K88" s="1235"/>
      <c r="L88" s="538" t="s">
        <v>388</v>
      </c>
      <c r="M88" s="1235"/>
      <c r="N88" s="1235"/>
      <c r="O88" s="1231"/>
      <c r="P88" s="1232"/>
    </row>
    <row r="89" spans="2:16" ht="12.6" customHeight="1" x14ac:dyDescent="0.15">
      <c r="B89" s="1218"/>
      <c r="C89" s="1231"/>
      <c r="D89" s="1231"/>
      <c r="E89" s="1231"/>
      <c r="F89" s="1231"/>
      <c r="G89" s="1231"/>
      <c r="H89" s="1231"/>
      <c r="I89" s="1231"/>
      <c r="J89" s="1152"/>
      <c r="K89" s="1235"/>
      <c r="L89" s="538" t="s">
        <v>388</v>
      </c>
      <c r="M89" s="1235"/>
      <c r="N89" s="1235"/>
      <c r="O89" s="1231"/>
      <c r="P89" s="1232"/>
    </row>
    <row r="90" spans="2:16" ht="12.6" customHeight="1" x14ac:dyDescent="0.15">
      <c r="B90" s="1218"/>
      <c r="C90" s="1231"/>
      <c r="D90" s="1231"/>
      <c r="E90" s="1231"/>
      <c r="F90" s="1231"/>
      <c r="G90" s="1231"/>
      <c r="H90" s="1231"/>
      <c r="I90" s="1231"/>
      <c r="J90" s="1152"/>
      <c r="K90" s="1235"/>
      <c r="L90" s="538" t="s">
        <v>388</v>
      </c>
      <c r="M90" s="1235"/>
      <c r="N90" s="1235"/>
      <c r="O90" s="1231"/>
      <c r="P90" s="1232"/>
    </row>
    <row r="91" spans="2:16" ht="12.6" customHeight="1" x14ac:dyDescent="0.15">
      <c r="B91" s="1218"/>
      <c r="C91" s="1240"/>
      <c r="D91" s="1240"/>
      <c r="E91" s="1240"/>
      <c r="F91" s="1240"/>
      <c r="G91" s="1240"/>
      <c r="H91" s="1240"/>
      <c r="I91" s="1240"/>
      <c r="J91" s="1152"/>
      <c r="K91" s="1235"/>
      <c r="L91" s="538" t="s">
        <v>388</v>
      </c>
      <c r="M91" s="1235"/>
      <c r="N91" s="1235"/>
      <c r="O91" s="1231"/>
      <c r="P91" s="1232"/>
    </row>
    <row r="92" spans="2:16" ht="12.6" customHeight="1" thickBot="1" x14ac:dyDescent="0.2">
      <c r="B92" s="1230"/>
      <c r="C92" s="1237"/>
      <c r="D92" s="1238"/>
      <c r="E92" s="1238"/>
      <c r="F92" s="1238"/>
      <c r="G92" s="1238"/>
      <c r="H92" s="1238"/>
      <c r="I92" s="1239"/>
      <c r="J92" s="1229" t="s">
        <v>551</v>
      </c>
      <c r="K92" s="1246"/>
      <c r="L92" s="1246"/>
      <c r="M92" s="1246"/>
      <c r="N92" s="1246"/>
      <c r="O92" s="1229"/>
      <c r="P92" s="1247"/>
    </row>
    <row r="93" spans="2:16" ht="15.4" customHeight="1" thickTop="1" x14ac:dyDescent="0.15">
      <c r="B93" s="535"/>
      <c r="C93" s="535"/>
      <c r="D93" s="535"/>
      <c r="E93" s="535"/>
      <c r="F93" s="535"/>
      <c r="G93" s="1248" t="s">
        <v>552</v>
      </c>
      <c r="H93" s="1110"/>
      <c r="I93" s="1110"/>
      <c r="J93" s="1110"/>
      <c r="K93" s="1110"/>
      <c r="L93" s="1110"/>
      <c r="M93" s="1110"/>
      <c r="N93" s="1110"/>
      <c r="O93" s="1245"/>
      <c r="P93" s="1249"/>
    </row>
    <row r="94" spans="2:16" ht="15.4" customHeight="1" thickBot="1" x14ac:dyDescent="0.2">
      <c r="B94" s="535"/>
      <c r="C94" s="535"/>
      <c r="D94" s="535"/>
      <c r="E94" s="535"/>
      <c r="F94" s="535"/>
      <c r="G94" s="1172"/>
      <c r="H94" s="1173"/>
      <c r="I94" s="1173"/>
      <c r="J94" s="1173"/>
      <c r="K94" s="1173"/>
      <c r="L94" s="1173"/>
      <c r="M94" s="1173"/>
      <c r="N94" s="1173"/>
      <c r="O94" s="1250"/>
      <c r="P94" s="1251"/>
    </row>
    <row r="95" spans="2:16" s="496" customFormat="1" ht="13.5" customHeight="1" x14ac:dyDescent="0.15">
      <c r="B95" s="497" t="s">
        <v>138</v>
      </c>
      <c r="C95" s="1083" t="s">
        <v>535</v>
      </c>
      <c r="D95" s="1083"/>
      <c r="E95" s="1083"/>
      <c r="F95" s="1083"/>
      <c r="G95" s="1083"/>
      <c r="H95" s="1083"/>
      <c r="I95" s="1083"/>
      <c r="J95" s="1083"/>
      <c r="K95" s="1083"/>
      <c r="L95" s="1083"/>
      <c r="M95" s="1083"/>
      <c r="N95" s="1083"/>
      <c r="O95" s="1083"/>
      <c r="P95" s="1083"/>
    </row>
    <row r="96" spans="2:16" s="262" customFormat="1" ht="13.5" customHeight="1" x14ac:dyDescent="0.15">
      <c r="B96" s="499" t="s">
        <v>138</v>
      </c>
      <c r="C96" s="1108" t="s">
        <v>484</v>
      </c>
      <c r="D96" s="1108"/>
      <c r="E96" s="1108"/>
      <c r="F96" s="1108"/>
      <c r="G96" s="1108"/>
      <c r="H96" s="1108"/>
      <c r="I96" s="1108"/>
      <c r="J96" s="1108"/>
      <c r="K96" s="1108"/>
      <c r="L96" s="1108"/>
      <c r="M96" s="1108"/>
      <c r="N96" s="1108"/>
      <c r="O96" s="1108"/>
      <c r="P96" s="1108"/>
    </row>
    <row r="97" spans="2:16" s="495" customFormat="1" ht="13.5" customHeight="1" x14ac:dyDescent="0.15"/>
    <row r="98" spans="2:16" ht="15.4" customHeight="1" thickBot="1" x14ac:dyDescent="0.2">
      <c r="B98" s="488" t="s">
        <v>492</v>
      </c>
    </row>
    <row r="99" spans="2:16" ht="15.4" customHeight="1" x14ac:dyDescent="0.15">
      <c r="B99" s="1084" t="s">
        <v>468</v>
      </c>
      <c r="C99" s="1085"/>
      <c r="D99" s="1085"/>
      <c r="E99" s="1086"/>
    </row>
    <row r="100" spans="2:16" ht="15.4" customHeight="1" thickBot="1" x14ac:dyDescent="0.2">
      <c r="B100" s="1087"/>
      <c r="C100" s="1088"/>
      <c r="D100" s="1088"/>
      <c r="E100" s="1089"/>
    </row>
    <row r="101" spans="2:16" ht="15.4" customHeight="1" x14ac:dyDescent="0.15">
      <c r="B101" s="1090"/>
      <c r="C101" s="1049"/>
      <c r="D101" s="1049"/>
      <c r="E101" s="1091" t="s">
        <v>469</v>
      </c>
      <c r="F101" s="1084" t="s">
        <v>470</v>
      </c>
      <c r="G101" s="1085"/>
      <c r="H101" s="1086"/>
      <c r="I101" s="1090" t="s">
        <v>471</v>
      </c>
      <c r="J101" s="1176" t="s">
        <v>493</v>
      </c>
      <c r="K101" s="1176"/>
      <c r="L101" s="1176"/>
      <c r="M101" s="1176"/>
      <c r="N101" s="1176"/>
      <c r="O101" s="1176"/>
    </row>
    <row r="102" spans="2:16" ht="15.4" customHeight="1" thickBot="1" x14ac:dyDescent="0.2">
      <c r="B102" s="1087"/>
      <c r="C102" s="1088"/>
      <c r="D102" s="1088"/>
      <c r="E102" s="1089"/>
      <c r="F102" s="1087"/>
      <c r="G102" s="1088"/>
      <c r="H102" s="1089"/>
      <c r="I102" s="1090"/>
      <c r="J102" s="1176"/>
      <c r="K102" s="1176"/>
      <c r="L102" s="1176"/>
      <c r="M102" s="1176"/>
      <c r="N102" s="1176"/>
      <c r="O102" s="1176"/>
    </row>
    <row r="103" spans="2:16" s="495" customFormat="1" ht="13.5" customHeight="1" x14ac:dyDescent="0.15"/>
    <row r="104" spans="2:16" s="498" customFormat="1" ht="13.5" customHeight="1" x14ac:dyDescent="0.15">
      <c r="B104" s="498" t="s">
        <v>473</v>
      </c>
    </row>
    <row r="105" spans="2:16" s="496" customFormat="1" ht="13.5" customHeight="1" x14ac:dyDescent="0.15">
      <c r="B105" s="497">
        <v>1</v>
      </c>
      <c r="C105" s="496" t="s">
        <v>536</v>
      </c>
    </row>
    <row r="106" spans="2:16" s="496" customFormat="1" ht="13.5" customHeight="1" x14ac:dyDescent="0.15">
      <c r="B106" s="497">
        <v>2</v>
      </c>
      <c r="C106" s="496" t="s">
        <v>537</v>
      </c>
    </row>
    <row r="107" spans="2:16" s="496" customFormat="1" ht="13.5" customHeight="1" x14ac:dyDescent="0.15">
      <c r="B107" s="497">
        <v>3</v>
      </c>
      <c r="C107" s="496" t="s">
        <v>494</v>
      </c>
    </row>
    <row r="108" spans="2:16" s="496" customFormat="1" ht="13.5" customHeight="1" x14ac:dyDescent="0.15">
      <c r="C108" s="525" t="s">
        <v>495</v>
      </c>
    </row>
    <row r="109" spans="2:16" s="496" customFormat="1" ht="13.5" customHeight="1" x14ac:dyDescent="0.15">
      <c r="B109" s="497">
        <v>4</v>
      </c>
      <c r="C109" s="1082" t="s">
        <v>496</v>
      </c>
      <c r="D109" s="1082"/>
      <c r="E109" s="1082"/>
      <c r="F109" s="1082"/>
      <c r="G109" s="1082"/>
      <c r="H109" s="1082"/>
      <c r="I109" s="1082"/>
      <c r="J109" s="1082"/>
      <c r="K109" s="1082"/>
      <c r="L109" s="1082"/>
      <c r="M109" s="1082"/>
      <c r="N109" s="1082"/>
      <c r="O109" s="1082"/>
      <c r="P109" s="1082"/>
    </row>
    <row r="110" spans="2:16" s="496" customFormat="1" ht="13.5" customHeight="1" x14ac:dyDescent="0.15">
      <c r="C110" s="1082"/>
      <c r="D110" s="1082"/>
      <c r="E110" s="1082"/>
      <c r="F110" s="1082"/>
      <c r="G110" s="1082"/>
      <c r="H110" s="1082"/>
      <c r="I110" s="1082"/>
      <c r="J110" s="1082"/>
      <c r="K110" s="1082"/>
      <c r="L110" s="1082"/>
      <c r="M110" s="1082"/>
      <c r="N110" s="1082"/>
      <c r="O110" s="1082"/>
      <c r="P110" s="1082"/>
    </row>
    <row r="111" spans="2:16" s="498" customFormat="1" ht="13.5" customHeight="1" x14ac:dyDescent="0.15">
      <c r="B111" s="537"/>
    </row>
    <row r="112" spans="2:16" s="498" customFormat="1" ht="13.5" customHeight="1" x14ac:dyDescent="0.15"/>
    <row r="113" s="498" customFormat="1" ht="13.5" customHeight="1" x14ac:dyDescent="0.15"/>
  </sheetData>
  <mergeCells count="405">
    <mergeCell ref="M46:N46"/>
    <mergeCell ref="O53:P53"/>
    <mergeCell ref="G93:N94"/>
    <mergeCell ref="J81:K81"/>
    <mergeCell ref="M81:N81"/>
    <mergeCell ref="O67:P67"/>
    <mergeCell ref="O76:P76"/>
    <mergeCell ref="O77:P77"/>
    <mergeCell ref="O47:P47"/>
    <mergeCell ref="O93:P94"/>
    <mergeCell ref="F82:I82"/>
    <mergeCell ref="O89:P89"/>
    <mergeCell ref="M87:N87"/>
    <mergeCell ref="O87:P87"/>
    <mergeCell ref="M89:N89"/>
    <mergeCell ref="O90:P90"/>
    <mergeCell ref="O91:P91"/>
    <mergeCell ref="O88:P88"/>
    <mergeCell ref="O86:P86"/>
    <mergeCell ref="O49:P49"/>
    <mergeCell ref="O48:P48"/>
    <mergeCell ref="O50:P50"/>
    <mergeCell ref="O51:P51"/>
    <mergeCell ref="O72:P72"/>
    <mergeCell ref="O52:P52"/>
    <mergeCell ref="M69:N69"/>
    <mergeCell ref="M65:N65"/>
    <mergeCell ref="J101:O102"/>
    <mergeCell ref="O19:P19"/>
    <mergeCell ref="J26:N26"/>
    <mergeCell ref="O26:P26"/>
    <mergeCell ref="O25:P25"/>
    <mergeCell ref="M25:N25"/>
    <mergeCell ref="J24:K24"/>
    <mergeCell ref="M24:N24"/>
    <mergeCell ref="O23:P23"/>
    <mergeCell ref="O78:P78"/>
    <mergeCell ref="O70:P70"/>
    <mergeCell ref="M67:N67"/>
    <mergeCell ref="M66:N66"/>
    <mergeCell ref="J68:K68"/>
    <mergeCell ref="M86:N86"/>
    <mergeCell ref="O85:P85"/>
    <mergeCell ref="O84:P84"/>
    <mergeCell ref="J82:K82"/>
    <mergeCell ref="O64:P64"/>
    <mergeCell ref="M45:N45"/>
    <mergeCell ref="O45:P45"/>
    <mergeCell ref="O42:P42"/>
    <mergeCell ref="M41:N41"/>
    <mergeCell ref="O41:P41"/>
    <mergeCell ref="M39:N39"/>
    <mergeCell ref="O38:P38"/>
    <mergeCell ref="O39:P39"/>
    <mergeCell ref="M38:N38"/>
    <mergeCell ref="J43:K43"/>
    <mergeCell ref="M43:N43"/>
    <mergeCell ref="J40:N40"/>
    <mergeCell ref="O43:P43"/>
    <mergeCell ref="O40:P40"/>
    <mergeCell ref="J88:K88"/>
    <mergeCell ref="J92:N92"/>
    <mergeCell ref="M91:N91"/>
    <mergeCell ref="M90:N90"/>
    <mergeCell ref="O80:P80"/>
    <mergeCell ref="O83:P83"/>
    <mergeCell ref="O79:P79"/>
    <mergeCell ref="M80:N80"/>
    <mergeCell ref="O66:P66"/>
    <mergeCell ref="J83:K83"/>
    <mergeCell ref="M83:N83"/>
    <mergeCell ref="O68:P68"/>
    <mergeCell ref="O69:P69"/>
    <mergeCell ref="O71:P71"/>
    <mergeCell ref="J75:K75"/>
    <mergeCell ref="O74:P74"/>
    <mergeCell ref="O73:P73"/>
    <mergeCell ref="J78:N78"/>
    <mergeCell ref="J76:K76"/>
    <mergeCell ref="O75:P75"/>
    <mergeCell ref="J74:K74"/>
    <mergeCell ref="M76:N76"/>
    <mergeCell ref="O81:P81"/>
    <mergeCell ref="B79:B85"/>
    <mergeCell ref="C79:E79"/>
    <mergeCell ref="F79:I79"/>
    <mergeCell ref="J79:K79"/>
    <mergeCell ref="M79:N79"/>
    <mergeCell ref="M82:N82"/>
    <mergeCell ref="C85:I85"/>
    <mergeCell ref="C81:E81"/>
    <mergeCell ref="F81:I81"/>
    <mergeCell ref="M84:N84"/>
    <mergeCell ref="C80:E80"/>
    <mergeCell ref="F80:I80"/>
    <mergeCell ref="J80:K80"/>
    <mergeCell ref="C83:E83"/>
    <mergeCell ref="F83:I83"/>
    <mergeCell ref="C82:E82"/>
    <mergeCell ref="C84:E84"/>
    <mergeCell ref="F84:I84"/>
    <mergeCell ref="J84:K84"/>
    <mergeCell ref="F42:I42"/>
    <mergeCell ref="J13:K13"/>
    <mergeCell ref="B72:B78"/>
    <mergeCell ref="M68:N68"/>
    <mergeCell ref="J71:N71"/>
    <mergeCell ref="J70:K70"/>
    <mergeCell ref="C69:E69"/>
    <mergeCell ref="F69:I69"/>
    <mergeCell ref="C76:E76"/>
    <mergeCell ref="F76:I76"/>
    <mergeCell ref="C73:E73"/>
    <mergeCell ref="C74:E74"/>
    <mergeCell ref="F67:I67"/>
    <mergeCell ref="J67:K67"/>
    <mergeCell ref="C68:E68"/>
    <mergeCell ref="F68:I68"/>
    <mergeCell ref="C71:I71"/>
    <mergeCell ref="M70:N70"/>
    <mergeCell ref="J69:K69"/>
    <mergeCell ref="C72:E72"/>
    <mergeCell ref="F72:I72"/>
    <mergeCell ref="J72:K72"/>
    <mergeCell ref="M72:N72"/>
    <mergeCell ref="C70:E70"/>
    <mergeCell ref="F70:I70"/>
    <mergeCell ref="C89:E89"/>
    <mergeCell ref="F89:I89"/>
    <mergeCell ref="F88:I88"/>
    <mergeCell ref="M88:N88"/>
    <mergeCell ref="O92:P92"/>
    <mergeCell ref="O82:P82"/>
    <mergeCell ref="J85:N85"/>
    <mergeCell ref="B86:B92"/>
    <mergeCell ref="C86:E86"/>
    <mergeCell ref="F86:I86"/>
    <mergeCell ref="J86:K86"/>
    <mergeCell ref="C87:E87"/>
    <mergeCell ref="C88:E88"/>
    <mergeCell ref="C92:I92"/>
    <mergeCell ref="C91:E91"/>
    <mergeCell ref="F91:I91"/>
    <mergeCell ref="J91:K91"/>
    <mergeCell ref="F90:I90"/>
    <mergeCell ref="C90:E90"/>
    <mergeCell ref="J90:K90"/>
    <mergeCell ref="F87:I87"/>
    <mergeCell ref="J87:K87"/>
    <mergeCell ref="J89:K89"/>
    <mergeCell ref="C78:I78"/>
    <mergeCell ref="C77:E77"/>
    <mergeCell ref="F77:I77"/>
    <mergeCell ref="J77:K77"/>
    <mergeCell ref="M74:N74"/>
    <mergeCell ref="F73:I73"/>
    <mergeCell ref="J73:K73"/>
    <mergeCell ref="M73:N73"/>
    <mergeCell ref="M77:N77"/>
    <mergeCell ref="C75:E75"/>
    <mergeCell ref="F75:I75"/>
    <mergeCell ref="M75:N75"/>
    <mergeCell ref="F74:I74"/>
    <mergeCell ref="F65:I65"/>
    <mergeCell ref="J65:K65"/>
    <mergeCell ref="J64:N64"/>
    <mergeCell ref="J61:K61"/>
    <mergeCell ref="C61:E61"/>
    <mergeCell ref="J66:K66"/>
    <mergeCell ref="O61:P61"/>
    <mergeCell ref="M63:N63"/>
    <mergeCell ref="F62:I62"/>
    <mergeCell ref="J62:K62"/>
    <mergeCell ref="M62:N62"/>
    <mergeCell ref="F63:I63"/>
    <mergeCell ref="J63:K63"/>
    <mergeCell ref="O62:P62"/>
    <mergeCell ref="O63:P63"/>
    <mergeCell ref="F61:I61"/>
    <mergeCell ref="M61:N61"/>
    <mergeCell ref="O65:P65"/>
    <mergeCell ref="C60:E60"/>
    <mergeCell ref="O54:P54"/>
    <mergeCell ref="F60:I60"/>
    <mergeCell ref="J60:K60"/>
    <mergeCell ref="F57:I57"/>
    <mergeCell ref="J57:N57"/>
    <mergeCell ref="O60:P60"/>
    <mergeCell ref="O59:P59"/>
    <mergeCell ref="C58:E58"/>
    <mergeCell ref="M59:N59"/>
    <mergeCell ref="O58:P58"/>
    <mergeCell ref="F58:I58"/>
    <mergeCell ref="J58:K58"/>
    <mergeCell ref="O57:P57"/>
    <mergeCell ref="J54:N54"/>
    <mergeCell ref="M58:N58"/>
    <mergeCell ref="M60:N60"/>
    <mergeCell ref="J59:K59"/>
    <mergeCell ref="F52:I52"/>
    <mergeCell ref="M52:N52"/>
    <mergeCell ref="C54:I54"/>
    <mergeCell ref="C53:E53"/>
    <mergeCell ref="M53:N53"/>
    <mergeCell ref="J52:K52"/>
    <mergeCell ref="C52:E52"/>
    <mergeCell ref="J53:K53"/>
    <mergeCell ref="J48:K48"/>
    <mergeCell ref="C51:E51"/>
    <mergeCell ref="M48:N48"/>
    <mergeCell ref="F49:I49"/>
    <mergeCell ref="F51:I51"/>
    <mergeCell ref="J51:K51"/>
    <mergeCell ref="C49:E49"/>
    <mergeCell ref="J50:K50"/>
    <mergeCell ref="C50:E50"/>
    <mergeCell ref="M51:N51"/>
    <mergeCell ref="M50:N50"/>
    <mergeCell ref="F50:I50"/>
    <mergeCell ref="J49:K49"/>
    <mergeCell ref="M49:N49"/>
    <mergeCell ref="M37:N37"/>
    <mergeCell ref="O46:P46"/>
    <mergeCell ref="O44:P44"/>
    <mergeCell ref="M44:N44"/>
    <mergeCell ref="J44:K44"/>
    <mergeCell ref="J45:K45"/>
    <mergeCell ref="C47:I47"/>
    <mergeCell ref="J42:K42"/>
    <mergeCell ref="M42:N42"/>
    <mergeCell ref="C46:E46"/>
    <mergeCell ref="C43:E43"/>
    <mergeCell ref="F43:I43"/>
    <mergeCell ref="F46:I46"/>
    <mergeCell ref="C40:I40"/>
    <mergeCell ref="C41:E41"/>
    <mergeCell ref="F41:I41"/>
    <mergeCell ref="J41:K41"/>
    <mergeCell ref="C44:E44"/>
    <mergeCell ref="C45:E45"/>
    <mergeCell ref="F45:I45"/>
    <mergeCell ref="C42:E42"/>
    <mergeCell ref="F44:I44"/>
    <mergeCell ref="J46:K46"/>
    <mergeCell ref="J47:N47"/>
    <mergeCell ref="O36:P36"/>
    <mergeCell ref="M36:N36"/>
    <mergeCell ref="F35:I35"/>
    <mergeCell ref="J35:K35"/>
    <mergeCell ref="M35:N35"/>
    <mergeCell ref="O30:P30"/>
    <mergeCell ref="M32:N32"/>
    <mergeCell ref="B34:B40"/>
    <mergeCell ref="C34:E34"/>
    <mergeCell ref="F34:I34"/>
    <mergeCell ref="C37:E37"/>
    <mergeCell ref="F37:I37"/>
    <mergeCell ref="C38:E38"/>
    <mergeCell ref="F38:I38"/>
    <mergeCell ref="J38:K38"/>
    <mergeCell ref="O37:P37"/>
    <mergeCell ref="J36:K36"/>
    <mergeCell ref="J37:K37"/>
    <mergeCell ref="C36:E36"/>
    <mergeCell ref="F36:I36"/>
    <mergeCell ref="C39:E39"/>
    <mergeCell ref="F39:I39"/>
    <mergeCell ref="J39:K39"/>
    <mergeCell ref="O35:P35"/>
    <mergeCell ref="M29:N29"/>
    <mergeCell ref="C30:E30"/>
    <mergeCell ref="F30:I30"/>
    <mergeCell ref="J30:K30"/>
    <mergeCell ref="M30:N30"/>
    <mergeCell ref="C35:E35"/>
    <mergeCell ref="M34:N34"/>
    <mergeCell ref="M31:N31"/>
    <mergeCell ref="O31:P31"/>
    <mergeCell ref="O29:P29"/>
    <mergeCell ref="J34:K34"/>
    <mergeCell ref="O34:P34"/>
    <mergeCell ref="C109:P110"/>
    <mergeCell ref="C15:E15"/>
    <mergeCell ref="F15:I15"/>
    <mergeCell ref="O15:P15"/>
    <mergeCell ref="C95:P95"/>
    <mergeCell ref="C96:P96"/>
    <mergeCell ref="I101:I102"/>
    <mergeCell ref="F17:I17"/>
    <mergeCell ref="J16:K16"/>
    <mergeCell ref="M16:N16"/>
    <mergeCell ref="J19:N19"/>
    <mergeCell ref="M28:N28"/>
    <mergeCell ref="F29:I29"/>
    <mergeCell ref="J32:K32"/>
    <mergeCell ref="O32:P32"/>
    <mergeCell ref="C31:E31"/>
    <mergeCell ref="F31:I31"/>
    <mergeCell ref="J33:N33"/>
    <mergeCell ref="O33:P33"/>
    <mergeCell ref="C32:E32"/>
    <mergeCell ref="F32:I32"/>
    <mergeCell ref="J31:K31"/>
    <mergeCell ref="J29:K29"/>
    <mergeCell ref="J18:K18"/>
    <mergeCell ref="B27:B33"/>
    <mergeCell ref="C27:E27"/>
    <mergeCell ref="F27:I27"/>
    <mergeCell ref="F101:H102"/>
    <mergeCell ref="B99:E100"/>
    <mergeCell ref="C57:E57"/>
    <mergeCell ref="B101:D102"/>
    <mergeCell ref="E101:E102"/>
    <mergeCell ref="B58:B64"/>
    <mergeCell ref="C59:E59"/>
    <mergeCell ref="B65:B71"/>
    <mergeCell ref="B41:B47"/>
    <mergeCell ref="B48:B54"/>
    <mergeCell ref="C48:E48"/>
    <mergeCell ref="F48:I48"/>
    <mergeCell ref="F53:I53"/>
    <mergeCell ref="F59:I59"/>
    <mergeCell ref="C62:E62"/>
    <mergeCell ref="C66:E66"/>
    <mergeCell ref="F66:I66"/>
    <mergeCell ref="C65:E65"/>
    <mergeCell ref="C64:I64"/>
    <mergeCell ref="C63:E63"/>
    <mergeCell ref="C67:E67"/>
    <mergeCell ref="B20:B26"/>
    <mergeCell ref="C22:E22"/>
    <mergeCell ref="C21:E21"/>
    <mergeCell ref="F21:I21"/>
    <mergeCell ref="F20:I20"/>
    <mergeCell ref="J20:K20"/>
    <mergeCell ref="C23:E23"/>
    <mergeCell ref="F23:I23"/>
    <mergeCell ref="C24:E24"/>
    <mergeCell ref="F24:I24"/>
    <mergeCell ref="C26:I26"/>
    <mergeCell ref="C25:E25"/>
    <mergeCell ref="J27:K27"/>
    <mergeCell ref="C28:E28"/>
    <mergeCell ref="F28:I28"/>
    <mergeCell ref="J28:K28"/>
    <mergeCell ref="C29:E29"/>
    <mergeCell ref="C33:I33"/>
    <mergeCell ref="O22:P22"/>
    <mergeCell ref="O20:P20"/>
    <mergeCell ref="M21:N21"/>
    <mergeCell ref="O24:P24"/>
    <mergeCell ref="O21:P21"/>
    <mergeCell ref="M23:N23"/>
    <mergeCell ref="M20:N20"/>
    <mergeCell ref="J25:K25"/>
    <mergeCell ref="C20:E20"/>
    <mergeCell ref="J21:K21"/>
    <mergeCell ref="F22:I22"/>
    <mergeCell ref="F25:I25"/>
    <mergeCell ref="J22:K22"/>
    <mergeCell ref="M22:N22"/>
    <mergeCell ref="J23:K23"/>
    <mergeCell ref="M27:N27"/>
    <mergeCell ref="O27:P27"/>
    <mergeCell ref="O28:P28"/>
    <mergeCell ref="B2:P2"/>
    <mergeCell ref="B5:C5"/>
    <mergeCell ref="C12:E12"/>
    <mergeCell ref="O8:P8"/>
    <mergeCell ref="B7:P7"/>
    <mergeCell ref="B8:C8"/>
    <mergeCell ref="B11:P11"/>
    <mergeCell ref="J12:N12"/>
    <mergeCell ref="B9:C9"/>
    <mergeCell ref="O9:P9"/>
    <mergeCell ref="F12:I12"/>
    <mergeCell ref="O12:P12"/>
    <mergeCell ref="D5:H5"/>
    <mergeCell ref="J5:L5"/>
    <mergeCell ref="M5:P5"/>
    <mergeCell ref="B3:P3"/>
    <mergeCell ref="B13:B19"/>
    <mergeCell ref="O16:P16"/>
    <mergeCell ref="C14:E14"/>
    <mergeCell ref="F14:I14"/>
    <mergeCell ref="C13:E13"/>
    <mergeCell ref="F16:I16"/>
    <mergeCell ref="C16:E16"/>
    <mergeCell ref="F13:I13"/>
    <mergeCell ref="M13:N13"/>
    <mergeCell ref="O14:P14"/>
    <mergeCell ref="J14:K14"/>
    <mergeCell ref="C17:E17"/>
    <mergeCell ref="M18:N18"/>
    <mergeCell ref="M15:N15"/>
    <mergeCell ref="O18:P18"/>
    <mergeCell ref="M14:N14"/>
    <mergeCell ref="O13:P13"/>
    <mergeCell ref="C19:I19"/>
    <mergeCell ref="J15:K15"/>
    <mergeCell ref="M17:N17"/>
    <mergeCell ref="O17:P17"/>
    <mergeCell ref="J17:K17"/>
    <mergeCell ref="C18:E18"/>
    <mergeCell ref="F18:I18"/>
  </mergeCells>
  <phoneticPr fontId="2"/>
  <printOptions horizontalCentered="1" verticalCentered="1"/>
  <pageMargins left="0.39370078740157483" right="0.39370078740157483" top="0.59055118110236227" bottom="0.39370078740157483" header="0.27559055118110237" footer="0.43307086614173229"/>
  <pageSetup paperSize="9" scale="92" orientation="portrait" blackAndWhite="1" r:id="rId1"/>
  <headerFooter alignWithMargins="0">
    <oddHeader>&amp;R&amp;A</oddHeader>
  </headerFooter>
  <rowBreaks count="1" manualBreakCount="1">
    <brk id="55" max="1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W61"/>
  <sheetViews>
    <sheetView view="pageBreakPreview" topLeftCell="A55" zoomScaleNormal="100" zoomScaleSheetLayoutView="100" workbookViewId="0">
      <selection activeCell="C55" sqref="C55:O57"/>
    </sheetView>
  </sheetViews>
  <sheetFormatPr defaultColWidth="9.375" defaultRowHeight="13.5" x14ac:dyDescent="0.15"/>
  <cols>
    <col min="1" max="1" width="2.125" style="488" customWidth="1"/>
    <col min="2" max="2" width="4.25" style="488" customWidth="1"/>
    <col min="3" max="3" width="8.5" style="488" customWidth="1"/>
    <col min="4" max="7" width="4.25" style="488" customWidth="1"/>
    <col min="8" max="8" width="7.25" style="488" customWidth="1"/>
    <col min="9" max="9" width="3.125" style="488" customWidth="1"/>
    <col min="10" max="10" width="4.25" style="488" customWidth="1"/>
    <col min="11" max="11" width="8.5" style="488" customWidth="1"/>
    <col min="12" max="12" width="2.375" style="488" customWidth="1"/>
    <col min="13" max="13" width="4.25" style="488" customWidth="1"/>
    <col min="14" max="14" width="8.375" style="488" customWidth="1"/>
    <col min="15" max="15" width="16.5" style="488" customWidth="1"/>
    <col min="16" max="16" width="2.625" style="488" customWidth="1"/>
    <col min="17" max="18" width="4.25" style="488" customWidth="1"/>
    <col min="19" max="19" width="0.5" style="488" customWidth="1"/>
    <col min="20" max="21" width="4.25" style="488" hidden="1" customWidth="1"/>
    <col min="22" max="26" width="4.25" style="488" customWidth="1"/>
    <col min="27" max="16384" width="9.375" style="488"/>
  </cols>
  <sheetData>
    <row r="1" spans="2:23" ht="7.9" customHeight="1" x14ac:dyDescent="0.15">
      <c r="B1" s="540"/>
      <c r="C1" s="540"/>
      <c r="D1" s="540"/>
      <c r="E1" s="540"/>
      <c r="F1" s="540"/>
      <c r="G1" s="540"/>
      <c r="H1" s="540"/>
      <c r="I1" s="540"/>
      <c r="J1" s="540"/>
      <c r="K1" s="540"/>
      <c r="L1" s="540"/>
      <c r="M1" s="540"/>
      <c r="N1" s="540"/>
      <c r="O1" s="565"/>
      <c r="P1" s="540"/>
      <c r="W1" s="494"/>
    </row>
    <row r="2" spans="2:23" ht="16.5" customHeight="1" x14ac:dyDescent="0.15">
      <c r="B2" s="1300" t="s">
        <v>556</v>
      </c>
      <c r="C2" s="1300"/>
      <c r="D2" s="1300"/>
      <c r="E2" s="1300"/>
      <c r="F2" s="1300"/>
      <c r="G2" s="1300"/>
      <c r="H2" s="1300"/>
      <c r="I2" s="1300"/>
      <c r="J2" s="1300"/>
      <c r="K2" s="1300"/>
      <c r="L2" s="1300"/>
      <c r="M2" s="1300"/>
      <c r="N2" s="1300"/>
      <c r="O2" s="1300"/>
      <c r="P2" s="564"/>
      <c r="Q2" s="564"/>
      <c r="R2" s="564"/>
      <c r="S2" s="564"/>
      <c r="T2" s="564"/>
      <c r="U2" s="564"/>
      <c r="V2" s="564"/>
      <c r="W2" s="564"/>
    </row>
    <row r="3" spans="2:23" ht="16.5" customHeight="1" x14ac:dyDescent="0.15">
      <c r="B3" s="1270" t="s">
        <v>450</v>
      </c>
      <c r="C3" s="1270"/>
      <c r="D3" s="1270"/>
      <c r="E3" s="1270"/>
      <c r="F3" s="1270"/>
      <c r="G3" s="1270"/>
      <c r="H3" s="1270"/>
      <c r="I3" s="1270"/>
      <c r="J3" s="1270"/>
      <c r="K3" s="1270"/>
      <c r="L3" s="1270"/>
      <c r="M3" s="1270"/>
      <c r="N3" s="1270"/>
      <c r="O3" s="562"/>
      <c r="P3" s="562"/>
      <c r="Q3" s="562"/>
      <c r="R3" s="562"/>
      <c r="S3" s="562"/>
      <c r="T3" s="562"/>
      <c r="U3" s="562"/>
      <c r="V3" s="562"/>
      <c r="W3" s="562"/>
    </row>
    <row r="4" spans="2:23" ht="22.5" customHeight="1" x14ac:dyDescent="0.15">
      <c r="B4" s="540"/>
      <c r="C4" s="540"/>
      <c r="D4" s="540"/>
      <c r="E4" s="540"/>
      <c r="F4" s="540"/>
      <c r="G4" s="540"/>
      <c r="H4" s="540"/>
      <c r="I4" s="540"/>
      <c r="J4" s="540"/>
      <c r="K4" s="540"/>
      <c r="L4" s="540"/>
      <c r="M4" s="540"/>
      <c r="N4" s="540"/>
      <c r="O4" s="540"/>
      <c r="P4" s="543"/>
    </row>
    <row r="5" spans="2:23" ht="18" customHeight="1" x14ac:dyDescent="0.15">
      <c r="B5" s="1256" t="s">
        <v>166</v>
      </c>
      <c r="C5" s="1256"/>
      <c r="D5" s="1301"/>
      <c r="E5" s="1301"/>
      <c r="F5" s="1301"/>
      <c r="G5" s="1301"/>
      <c r="H5" s="1301"/>
      <c r="I5" s="543"/>
      <c r="J5" s="1302" t="s">
        <v>451</v>
      </c>
      <c r="K5" s="1303"/>
      <c r="L5" s="1302"/>
      <c r="M5" s="1304"/>
      <c r="N5" s="1304"/>
      <c r="O5" s="1303"/>
      <c r="P5" s="543"/>
      <c r="W5" s="490"/>
    </row>
    <row r="6" spans="2:23" x14ac:dyDescent="0.15">
      <c r="B6" s="543"/>
      <c r="C6" s="543"/>
      <c r="D6" s="543"/>
      <c r="E6" s="543"/>
      <c r="F6" s="543"/>
      <c r="G6" s="543"/>
      <c r="H6" s="543"/>
      <c r="I6" s="543"/>
      <c r="J6" s="543"/>
      <c r="K6" s="543"/>
      <c r="L6" s="543"/>
      <c r="M6" s="543"/>
      <c r="N6" s="543"/>
      <c r="O6" s="543"/>
      <c r="P6" s="543"/>
    </row>
    <row r="7" spans="2:23" ht="14.25" thickBot="1" x14ac:dyDescent="0.2">
      <c r="B7" s="1305" t="s">
        <v>557</v>
      </c>
      <c r="C7" s="1305"/>
      <c r="D7" s="1305"/>
      <c r="E7" s="1305"/>
      <c r="F7" s="1305"/>
      <c r="G7" s="1305"/>
      <c r="H7" s="1305"/>
      <c r="I7" s="1305"/>
      <c r="J7" s="1305"/>
      <c r="K7" s="1305"/>
      <c r="L7" s="1305"/>
      <c r="M7" s="1305"/>
      <c r="N7" s="1305"/>
      <c r="O7" s="1305"/>
      <c r="P7" s="540"/>
    </row>
    <row r="8" spans="2:23" ht="20.25" customHeight="1" thickBot="1" x14ac:dyDescent="0.2">
      <c r="B8" s="1306" t="s">
        <v>453</v>
      </c>
      <c r="C8" s="1307"/>
      <c r="D8" s="1308"/>
      <c r="E8" s="1309"/>
      <c r="F8" s="1310"/>
      <c r="G8" s="561" t="s">
        <v>454</v>
      </c>
      <c r="H8" s="1311"/>
      <c r="I8" s="1310"/>
      <c r="J8" s="561" t="s">
        <v>454</v>
      </c>
      <c r="K8" s="1311"/>
      <c r="L8" s="1310"/>
      <c r="M8" s="560" t="s">
        <v>454</v>
      </c>
      <c r="N8" s="1312" t="s">
        <v>455</v>
      </c>
      <c r="O8" s="1313"/>
      <c r="P8" s="540"/>
    </row>
    <row r="9" spans="2:23" ht="20.25" customHeight="1" thickTop="1" thickBot="1" x14ac:dyDescent="0.2">
      <c r="B9" s="1292" t="s">
        <v>456</v>
      </c>
      <c r="C9" s="1293"/>
      <c r="D9" s="1294"/>
      <c r="E9" s="1295"/>
      <c r="F9" s="1296"/>
      <c r="G9" s="1296"/>
      <c r="H9" s="1296"/>
      <c r="I9" s="1296"/>
      <c r="J9" s="1296"/>
      <c r="K9" s="1296"/>
      <c r="L9" s="1296"/>
      <c r="M9" s="1297"/>
      <c r="N9" s="1298"/>
      <c r="O9" s="1299"/>
      <c r="P9" s="540"/>
    </row>
    <row r="10" spans="2:23" ht="16.5" customHeight="1" x14ac:dyDescent="0.15">
      <c r="B10" s="540"/>
      <c r="C10" s="540"/>
      <c r="D10" s="540"/>
      <c r="E10" s="540"/>
      <c r="F10" s="540"/>
      <c r="G10" s="540"/>
      <c r="H10" s="540"/>
      <c r="I10" s="540"/>
      <c r="J10" s="540"/>
      <c r="K10" s="540"/>
      <c r="L10" s="540"/>
      <c r="M10" s="540"/>
      <c r="N10" s="540"/>
      <c r="O10" s="540"/>
      <c r="P10" s="540"/>
      <c r="Q10" s="489"/>
      <c r="R10" s="489"/>
      <c r="S10" s="489"/>
    </row>
    <row r="11" spans="2:23" ht="16.5" customHeight="1" x14ac:dyDescent="0.15">
      <c r="B11" s="1305" t="s">
        <v>558</v>
      </c>
      <c r="C11" s="1305"/>
      <c r="D11" s="1305"/>
      <c r="E11" s="1305"/>
      <c r="F11" s="1305"/>
      <c r="G11" s="1305"/>
      <c r="H11" s="1305"/>
      <c r="I11" s="1305"/>
      <c r="J11" s="1305"/>
      <c r="K11" s="1305"/>
      <c r="L11" s="1305"/>
      <c r="M11" s="1305"/>
      <c r="N11" s="1305"/>
      <c r="O11" s="1305"/>
      <c r="P11" s="540"/>
      <c r="Q11" s="489"/>
      <c r="R11" s="489"/>
      <c r="S11" s="489"/>
    </row>
    <row r="12" spans="2:23" ht="16.5" customHeight="1" x14ac:dyDescent="0.15">
      <c r="B12" s="1305" t="s">
        <v>559</v>
      </c>
      <c r="C12" s="1305"/>
      <c r="D12" s="1305"/>
      <c r="E12" s="1305"/>
      <c r="F12" s="1305"/>
      <c r="G12" s="1305"/>
      <c r="H12" s="1305"/>
      <c r="I12" s="1305"/>
      <c r="J12" s="1305"/>
      <c r="K12" s="1305"/>
      <c r="L12" s="1305"/>
      <c r="M12" s="1305"/>
      <c r="N12" s="1305"/>
      <c r="O12" s="1305"/>
      <c r="P12" s="540"/>
      <c r="Q12" s="489"/>
      <c r="R12" s="489"/>
      <c r="S12" s="489"/>
    </row>
    <row r="13" spans="2:23" ht="16.5" customHeight="1" thickBot="1" x14ac:dyDescent="0.2">
      <c r="B13" s="559" t="s">
        <v>453</v>
      </c>
      <c r="C13" s="1289" t="s">
        <v>560</v>
      </c>
      <c r="D13" s="1291"/>
      <c r="E13" s="1291"/>
      <c r="F13" s="1290"/>
      <c r="G13" s="1288" t="s">
        <v>460</v>
      </c>
      <c r="H13" s="1288"/>
      <c r="I13" s="1288"/>
      <c r="J13" s="1289" t="s">
        <v>461</v>
      </c>
      <c r="K13" s="1290"/>
      <c r="L13" s="1289" t="s">
        <v>489</v>
      </c>
      <c r="M13" s="1291"/>
      <c r="N13" s="1290"/>
      <c r="O13" s="558" t="s">
        <v>490</v>
      </c>
      <c r="P13" s="540"/>
      <c r="Q13" s="489"/>
      <c r="R13" s="489"/>
      <c r="S13" s="489"/>
    </row>
    <row r="14" spans="2:23" ht="16.5" customHeight="1" thickTop="1" x14ac:dyDescent="0.15">
      <c r="B14" s="555"/>
      <c r="C14" s="1285"/>
      <c r="D14" s="1286"/>
      <c r="E14" s="1286"/>
      <c r="F14" s="1287"/>
      <c r="G14" s="1279"/>
      <c r="H14" s="1279"/>
      <c r="I14" s="1280"/>
      <c r="J14" s="1281"/>
      <c r="K14" s="1282"/>
      <c r="L14" s="1283" t="s">
        <v>388</v>
      </c>
      <c r="M14" s="1279"/>
      <c r="N14" s="1280"/>
      <c r="O14" s="554"/>
      <c r="P14" s="540"/>
      <c r="Q14" s="489"/>
      <c r="R14" s="489"/>
      <c r="S14" s="489"/>
    </row>
    <row r="15" spans="2:23" ht="16.5" customHeight="1" x14ac:dyDescent="0.15">
      <c r="B15" s="552"/>
      <c r="C15" s="1256"/>
      <c r="D15" s="1256"/>
      <c r="E15" s="1256"/>
      <c r="F15" s="1256"/>
      <c r="G15" s="1252"/>
      <c r="H15" s="1252"/>
      <c r="I15" s="1252"/>
      <c r="J15" s="1253"/>
      <c r="K15" s="1254"/>
      <c r="L15" s="1253" t="s">
        <v>388</v>
      </c>
      <c r="M15" s="1255"/>
      <c r="N15" s="1254"/>
      <c r="O15" s="551"/>
      <c r="P15" s="540"/>
      <c r="Q15" s="489"/>
      <c r="R15" s="489"/>
      <c r="S15" s="489"/>
    </row>
    <row r="16" spans="2:23" ht="16.5" customHeight="1" x14ac:dyDescent="0.15">
      <c r="B16" s="552"/>
      <c r="C16" s="1256"/>
      <c r="D16" s="1256"/>
      <c r="E16" s="1256"/>
      <c r="F16" s="1256"/>
      <c r="G16" s="1252"/>
      <c r="H16" s="1252"/>
      <c r="I16" s="1252"/>
      <c r="J16" s="1253"/>
      <c r="K16" s="1254"/>
      <c r="L16" s="1253" t="s">
        <v>388</v>
      </c>
      <c r="M16" s="1255"/>
      <c r="N16" s="1254"/>
      <c r="O16" s="551"/>
      <c r="P16" s="540"/>
      <c r="Q16" s="489"/>
      <c r="R16" s="489"/>
      <c r="S16" s="489"/>
    </row>
    <row r="17" spans="2:19" ht="16.5" customHeight="1" x14ac:dyDescent="0.15">
      <c r="B17" s="1284"/>
      <c r="C17" s="1256"/>
      <c r="D17" s="1256"/>
      <c r="E17" s="1256"/>
      <c r="F17" s="1256"/>
      <c r="G17" s="1252"/>
      <c r="H17" s="1252"/>
      <c r="I17" s="1252"/>
      <c r="J17" s="1253"/>
      <c r="K17" s="1254"/>
      <c r="L17" s="1253" t="s">
        <v>388</v>
      </c>
      <c r="M17" s="1255"/>
      <c r="N17" s="1254"/>
      <c r="O17" s="551"/>
      <c r="P17" s="540"/>
      <c r="Q17" s="489"/>
      <c r="R17" s="489"/>
      <c r="S17" s="489"/>
    </row>
    <row r="18" spans="2:19" ht="16.5" customHeight="1" x14ac:dyDescent="0.15">
      <c r="B18" s="1284"/>
      <c r="C18" s="1256"/>
      <c r="D18" s="1256"/>
      <c r="E18" s="1256"/>
      <c r="F18" s="1256"/>
      <c r="G18" s="1252"/>
      <c r="H18" s="1252"/>
      <c r="I18" s="1252"/>
      <c r="J18" s="1253"/>
      <c r="K18" s="1254"/>
      <c r="L18" s="1253" t="s">
        <v>388</v>
      </c>
      <c r="M18" s="1255"/>
      <c r="N18" s="1254"/>
      <c r="O18" s="551"/>
      <c r="P18" s="540"/>
      <c r="Q18" s="489"/>
      <c r="R18" s="489"/>
      <c r="S18" s="489"/>
    </row>
    <row r="19" spans="2:19" ht="16.5" customHeight="1" x14ac:dyDescent="0.15">
      <c r="B19" s="1284"/>
      <c r="C19" s="1256"/>
      <c r="D19" s="1256"/>
      <c r="E19" s="1256"/>
      <c r="F19" s="1256"/>
      <c r="G19" s="1252"/>
      <c r="H19" s="1252"/>
      <c r="I19" s="1252"/>
      <c r="J19" s="1253"/>
      <c r="K19" s="1254"/>
      <c r="L19" s="1253" t="s">
        <v>388</v>
      </c>
      <c r="M19" s="1255"/>
      <c r="N19" s="1254"/>
      <c r="O19" s="551"/>
      <c r="P19" s="540"/>
      <c r="Q19" s="489"/>
      <c r="R19" s="489"/>
      <c r="S19" s="489"/>
    </row>
    <row r="20" spans="2:19" ht="16.5" customHeight="1" x14ac:dyDescent="0.15">
      <c r="B20" s="553" t="s">
        <v>454</v>
      </c>
      <c r="C20" s="1256"/>
      <c r="D20" s="1256"/>
      <c r="E20" s="1256"/>
      <c r="F20" s="1256"/>
      <c r="G20" s="1252"/>
      <c r="H20" s="1252"/>
      <c r="I20" s="1252"/>
      <c r="J20" s="1253"/>
      <c r="K20" s="1254"/>
      <c r="L20" s="1253" t="s">
        <v>388</v>
      </c>
      <c r="M20" s="1255"/>
      <c r="N20" s="1254"/>
      <c r="O20" s="551"/>
      <c r="P20" s="540"/>
      <c r="Q20" s="489"/>
      <c r="R20" s="489"/>
      <c r="S20" s="489"/>
    </row>
    <row r="21" spans="2:19" ht="16.5" customHeight="1" x14ac:dyDescent="0.15">
      <c r="B21" s="552"/>
      <c r="C21" s="1256"/>
      <c r="D21" s="1256"/>
      <c r="E21" s="1256"/>
      <c r="F21" s="1256"/>
      <c r="G21" s="1252"/>
      <c r="H21" s="1252"/>
      <c r="I21" s="1252"/>
      <c r="J21" s="1253"/>
      <c r="K21" s="1254"/>
      <c r="L21" s="1253" t="s">
        <v>388</v>
      </c>
      <c r="M21" s="1255"/>
      <c r="N21" s="1254"/>
      <c r="O21" s="551"/>
      <c r="P21" s="540"/>
      <c r="Q21" s="489"/>
      <c r="R21" s="489"/>
      <c r="S21" s="489"/>
    </row>
    <row r="22" spans="2:19" ht="16.5" customHeight="1" thickBot="1" x14ac:dyDescent="0.2">
      <c r="B22" s="550"/>
      <c r="C22" s="1259"/>
      <c r="D22" s="1260"/>
      <c r="E22" s="1260"/>
      <c r="F22" s="1260"/>
      <c r="G22" s="1260"/>
      <c r="H22" s="1260"/>
      <c r="I22" s="1261"/>
      <c r="J22" s="1262"/>
      <c r="K22" s="1263"/>
      <c r="L22" s="1264" t="s">
        <v>491</v>
      </c>
      <c r="M22" s="1264"/>
      <c r="N22" s="1264"/>
      <c r="O22" s="1265"/>
      <c r="P22" s="540"/>
      <c r="Q22" s="489"/>
      <c r="R22" s="489"/>
      <c r="S22" s="489"/>
    </row>
    <row r="23" spans="2:19" ht="16.5" customHeight="1" thickTop="1" x14ac:dyDescent="0.15">
      <c r="B23" s="555"/>
      <c r="C23" s="1285"/>
      <c r="D23" s="1286"/>
      <c r="E23" s="1286"/>
      <c r="F23" s="1287"/>
      <c r="G23" s="1279"/>
      <c r="H23" s="1279"/>
      <c r="I23" s="1280"/>
      <c r="J23" s="1281"/>
      <c r="K23" s="1282"/>
      <c r="L23" s="1283" t="s">
        <v>388</v>
      </c>
      <c r="M23" s="1279"/>
      <c r="N23" s="1280"/>
      <c r="O23" s="554"/>
      <c r="P23" s="540"/>
      <c r="Q23" s="489"/>
      <c r="R23" s="489"/>
      <c r="S23" s="489"/>
    </row>
    <row r="24" spans="2:19" x14ac:dyDescent="0.15">
      <c r="B24" s="552"/>
      <c r="C24" s="1256"/>
      <c r="D24" s="1256"/>
      <c r="E24" s="1256"/>
      <c r="F24" s="1256"/>
      <c r="G24" s="1252"/>
      <c r="H24" s="1252"/>
      <c r="I24" s="1252"/>
      <c r="J24" s="1253"/>
      <c r="K24" s="1254"/>
      <c r="L24" s="1253" t="s">
        <v>388</v>
      </c>
      <c r="M24" s="1255"/>
      <c r="N24" s="1254"/>
      <c r="O24" s="551"/>
      <c r="P24" s="540"/>
    </row>
    <row r="25" spans="2:19" x14ac:dyDescent="0.15">
      <c r="B25" s="552"/>
      <c r="C25" s="1256"/>
      <c r="D25" s="1256"/>
      <c r="E25" s="1256"/>
      <c r="F25" s="1256"/>
      <c r="G25" s="1252"/>
      <c r="H25" s="1252"/>
      <c r="I25" s="1252"/>
      <c r="J25" s="1253"/>
      <c r="K25" s="1254"/>
      <c r="L25" s="1253" t="s">
        <v>388</v>
      </c>
      <c r="M25" s="1255"/>
      <c r="N25" s="1254"/>
      <c r="O25" s="551"/>
      <c r="P25" s="540"/>
    </row>
    <row r="26" spans="2:19" ht="13.15" customHeight="1" x14ac:dyDescent="0.15">
      <c r="B26" s="1284"/>
      <c r="C26" s="1256"/>
      <c r="D26" s="1256"/>
      <c r="E26" s="1256"/>
      <c r="F26" s="1256"/>
      <c r="G26" s="1252"/>
      <c r="H26" s="1252"/>
      <c r="I26" s="1252"/>
      <c r="J26" s="1253"/>
      <c r="K26" s="1254"/>
      <c r="L26" s="1253" t="s">
        <v>388</v>
      </c>
      <c r="M26" s="1255"/>
      <c r="N26" s="1254"/>
      <c r="O26" s="551"/>
      <c r="P26" s="540"/>
      <c r="Q26" s="557"/>
      <c r="R26" s="556"/>
    </row>
    <row r="27" spans="2:19" x14ac:dyDescent="0.15">
      <c r="B27" s="1284"/>
      <c r="C27" s="1256"/>
      <c r="D27" s="1256"/>
      <c r="E27" s="1256"/>
      <c r="F27" s="1256"/>
      <c r="G27" s="1252"/>
      <c r="H27" s="1252"/>
      <c r="I27" s="1252"/>
      <c r="J27" s="1253"/>
      <c r="K27" s="1254"/>
      <c r="L27" s="1253" t="s">
        <v>388</v>
      </c>
      <c r="M27" s="1255"/>
      <c r="N27" s="1254"/>
      <c r="O27" s="551"/>
      <c r="P27" s="540"/>
      <c r="Q27" s="556"/>
      <c r="R27" s="556"/>
    </row>
    <row r="28" spans="2:19" x14ac:dyDescent="0.15">
      <c r="B28" s="1284"/>
      <c r="C28" s="1256"/>
      <c r="D28" s="1256"/>
      <c r="E28" s="1256"/>
      <c r="F28" s="1256"/>
      <c r="G28" s="1252"/>
      <c r="H28" s="1252"/>
      <c r="I28" s="1252"/>
      <c r="J28" s="1253"/>
      <c r="K28" s="1254"/>
      <c r="L28" s="1253" t="s">
        <v>388</v>
      </c>
      <c r="M28" s="1255"/>
      <c r="N28" s="1254"/>
      <c r="O28" s="551"/>
      <c r="P28" s="540"/>
    </row>
    <row r="29" spans="2:19" x14ac:dyDescent="0.15">
      <c r="B29" s="553" t="s">
        <v>454</v>
      </c>
      <c r="C29" s="1256"/>
      <c r="D29" s="1256"/>
      <c r="E29" s="1256"/>
      <c r="F29" s="1256"/>
      <c r="G29" s="1252"/>
      <c r="H29" s="1252"/>
      <c r="I29" s="1252"/>
      <c r="J29" s="1253"/>
      <c r="K29" s="1254"/>
      <c r="L29" s="1253" t="s">
        <v>388</v>
      </c>
      <c r="M29" s="1255"/>
      <c r="N29" s="1254"/>
      <c r="O29" s="551"/>
      <c r="P29" s="540"/>
    </row>
    <row r="30" spans="2:19" x14ac:dyDescent="0.15">
      <c r="B30" s="552"/>
      <c r="C30" s="1256"/>
      <c r="D30" s="1256"/>
      <c r="E30" s="1256"/>
      <c r="F30" s="1256"/>
      <c r="G30" s="1252"/>
      <c r="H30" s="1252"/>
      <c r="I30" s="1252"/>
      <c r="J30" s="1253"/>
      <c r="K30" s="1254"/>
      <c r="L30" s="1253" t="s">
        <v>388</v>
      </c>
      <c r="M30" s="1255"/>
      <c r="N30" s="1254"/>
      <c r="O30" s="551"/>
      <c r="P30" s="540"/>
      <c r="Q30" s="556"/>
    </row>
    <row r="31" spans="2:19" ht="14.25" thickBot="1" x14ac:dyDescent="0.2">
      <c r="B31" s="550"/>
      <c r="C31" s="1259"/>
      <c r="D31" s="1260"/>
      <c r="E31" s="1260"/>
      <c r="F31" s="1260"/>
      <c r="G31" s="1260"/>
      <c r="H31" s="1260"/>
      <c r="I31" s="1261"/>
      <c r="J31" s="1262"/>
      <c r="K31" s="1263"/>
      <c r="L31" s="1264" t="s">
        <v>491</v>
      </c>
      <c r="M31" s="1264"/>
      <c r="N31" s="1264"/>
      <c r="O31" s="1265"/>
      <c r="P31" s="540"/>
    </row>
    <row r="32" spans="2:19" ht="14.25" thickTop="1" x14ac:dyDescent="0.15">
      <c r="B32" s="555"/>
      <c r="C32" s="1285"/>
      <c r="D32" s="1286"/>
      <c r="E32" s="1286"/>
      <c r="F32" s="1287"/>
      <c r="G32" s="1279"/>
      <c r="H32" s="1279"/>
      <c r="I32" s="1280"/>
      <c r="J32" s="1281"/>
      <c r="K32" s="1282"/>
      <c r="L32" s="1283" t="s">
        <v>388</v>
      </c>
      <c r="M32" s="1279"/>
      <c r="N32" s="1280"/>
      <c r="O32" s="554"/>
      <c r="P32" s="540"/>
    </row>
    <row r="33" spans="2:16" x14ac:dyDescent="0.15">
      <c r="B33" s="552"/>
      <c r="C33" s="1256"/>
      <c r="D33" s="1256"/>
      <c r="E33" s="1256"/>
      <c r="F33" s="1256"/>
      <c r="G33" s="1252"/>
      <c r="H33" s="1252"/>
      <c r="I33" s="1252"/>
      <c r="J33" s="1253"/>
      <c r="K33" s="1254"/>
      <c r="L33" s="1253" t="s">
        <v>388</v>
      </c>
      <c r="M33" s="1255"/>
      <c r="N33" s="1254"/>
      <c r="O33" s="551"/>
      <c r="P33" s="540"/>
    </row>
    <row r="34" spans="2:16" x14ac:dyDescent="0.15">
      <c r="B34" s="552"/>
      <c r="C34" s="1256"/>
      <c r="D34" s="1256"/>
      <c r="E34" s="1256"/>
      <c r="F34" s="1256"/>
      <c r="G34" s="1252"/>
      <c r="H34" s="1252"/>
      <c r="I34" s="1252"/>
      <c r="J34" s="1253"/>
      <c r="K34" s="1254"/>
      <c r="L34" s="1253" t="s">
        <v>388</v>
      </c>
      <c r="M34" s="1255"/>
      <c r="N34" s="1254"/>
      <c r="O34" s="551"/>
      <c r="P34" s="540"/>
    </row>
    <row r="35" spans="2:16" x14ac:dyDescent="0.15">
      <c r="B35" s="1284"/>
      <c r="C35" s="1256"/>
      <c r="D35" s="1256"/>
      <c r="E35" s="1256"/>
      <c r="F35" s="1256"/>
      <c r="G35" s="1252"/>
      <c r="H35" s="1252"/>
      <c r="I35" s="1252"/>
      <c r="J35" s="1253"/>
      <c r="K35" s="1254"/>
      <c r="L35" s="1253" t="s">
        <v>388</v>
      </c>
      <c r="M35" s="1255"/>
      <c r="N35" s="1254"/>
      <c r="O35" s="551"/>
      <c r="P35" s="540"/>
    </row>
    <row r="36" spans="2:16" x14ac:dyDescent="0.15">
      <c r="B36" s="1284"/>
      <c r="C36" s="1256"/>
      <c r="D36" s="1256"/>
      <c r="E36" s="1256"/>
      <c r="F36" s="1256"/>
      <c r="G36" s="1252"/>
      <c r="H36" s="1252"/>
      <c r="I36" s="1252"/>
      <c r="J36" s="1253"/>
      <c r="K36" s="1254"/>
      <c r="L36" s="1253" t="s">
        <v>388</v>
      </c>
      <c r="M36" s="1255"/>
      <c r="N36" s="1254"/>
      <c r="O36" s="551"/>
      <c r="P36" s="540"/>
    </row>
    <row r="37" spans="2:16" x14ac:dyDescent="0.15">
      <c r="B37" s="1284"/>
      <c r="C37" s="1256"/>
      <c r="D37" s="1256"/>
      <c r="E37" s="1256"/>
      <c r="F37" s="1256"/>
      <c r="G37" s="1252"/>
      <c r="H37" s="1252"/>
      <c r="I37" s="1252"/>
      <c r="J37" s="1253"/>
      <c r="K37" s="1254"/>
      <c r="L37" s="1253" t="s">
        <v>388</v>
      </c>
      <c r="M37" s="1255"/>
      <c r="N37" s="1254"/>
      <c r="O37" s="551"/>
      <c r="P37" s="540"/>
    </row>
    <row r="38" spans="2:16" x14ac:dyDescent="0.15">
      <c r="B38" s="553" t="s">
        <v>454</v>
      </c>
      <c r="C38" s="1256"/>
      <c r="D38" s="1256"/>
      <c r="E38" s="1256"/>
      <c r="F38" s="1256"/>
      <c r="G38" s="1252"/>
      <c r="H38" s="1252"/>
      <c r="I38" s="1252"/>
      <c r="J38" s="1253"/>
      <c r="K38" s="1254"/>
      <c r="L38" s="1253" t="s">
        <v>388</v>
      </c>
      <c r="M38" s="1255"/>
      <c r="N38" s="1254"/>
      <c r="O38" s="551"/>
      <c r="P38" s="540"/>
    </row>
    <row r="39" spans="2:16" x14ac:dyDescent="0.15">
      <c r="B39" s="552"/>
      <c r="C39" s="1256"/>
      <c r="D39" s="1256"/>
      <c r="E39" s="1256"/>
      <c r="F39" s="1256"/>
      <c r="G39" s="1252"/>
      <c r="H39" s="1252"/>
      <c r="I39" s="1252"/>
      <c r="J39" s="1253"/>
      <c r="K39" s="1254"/>
      <c r="L39" s="1253" t="s">
        <v>388</v>
      </c>
      <c r="M39" s="1255"/>
      <c r="N39" s="1254"/>
      <c r="O39" s="551"/>
      <c r="P39" s="540"/>
    </row>
    <row r="40" spans="2:16" ht="14.25" thickBot="1" x14ac:dyDescent="0.2">
      <c r="B40" s="550"/>
      <c r="C40" s="1259"/>
      <c r="D40" s="1260"/>
      <c r="E40" s="1260"/>
      <c r="F40" s="1260"/>
      <c r="G40" s="1260"/>
      <c r="H40" s="1260"/>
      <c r="I40" s="1261"/>
      <c r="J40" s="1262"/>
      <c r="K40" s="1263"/>
      <c r="L40" s="1264" t="s">
        <v>491</v>
      </c>
      <c r="M40" s="1264"/>
      <c r="N40" s="1264"/>
      <c r="O40" s="1265"/>
      <c r="P40" s="540"/>
    </row>
    <row r="41" spans="2:16" ht="14.25" thickTop="1" x14ac:dyDescent="0.15">
      <c r="B41" s="545"/>
      <c r="C41" s="545"/>
      <c r="D41" s="545"/>
      <c r="E41" s="545"/>
      <c r="F41" s="545"/>
      <c r="G41" s="545"/>
      <c r="H41" s="545"/>
      <c r="I41" s="545"/>
      <c r="J41" s="1266" t="s">
        <v>464</v>
      </c>
      <c r="K41" s="1266"/>
      <c r="L41" s="1266"/>
      <c r="M41" s="1266"/>
      <c r="N41" s="1266"/>
      <c r="O41" s="1266"/>
      <c r="P41" s="540"/>
    </row>
    <row r="42" spans="2:16" x14ac:dyDescent="0.15">
      <c r="B42" s="545"/>
      <c r="C42" s="545"/>
      <c r="D42" s="545"/>
      <c r="E42" s="545"/>
      <c r="F42" s="545"/>
      <c r="G42" s="545"/>
      <c r="H42" s="545"/>
      <c r="I42" s="545"/>
      <c r="J42" s="1252"/>
      <c r="K42" s="1252"/>
      <c r="L42" s="1252"/>
      <c r="M42" s="1252"/>
      <c r="N42" s="1252"/>
      <c r="O42" s="1252"/>
      <c r="P42" s="540"/>
    </row>
    <row r="43" spans="2:16" x14ac:dyDescent="0.15">
      <c r="B43" s="549" t="s">
        <v>138</v>
      </c>
      <c r="C43" s="1267" t="s">
        <v>484</v>
      </c>
      <c r="D43" s="1267"/>
      <c r="E43" s="1267"/>
      <c r="F43" s="1267"/>
      <c r="G43" s="1267"/>
      <c r="H43" s="1267"/>
      <c r="I43" s="1267"/>
      <c r="J43" s="1267"/>
      <c r="K43" s="1267"/>
      <c r="L43" s="1267"/>
      <c r="M43" s="1267"/>
      <c r="N43" s="1267"/>
      <c r="O43" s="1267"/>
      <c r="P43" s="541"/>
    </row>
    <row r="44" spans="2:16" x14ac:dyDescent="0.15">
      <c r="B44" s="549" t="s">
        <v>138</v>
      </c>
      <c r="C44" s="1267" t="s">
        <v>466</v>
      </c>
      <c r="D44" s="1267"/>
      <c r="E44" s="1267"/>
      <c r="F44" s="1267"/>
      <c r="G44" s="1267"/>
      <c r="H44" s="1267"/>
      <c r="I44" s="1267"/>
      <c r="J44" s="1267"/>
      <c r="K44" s="1267"/>
      <c r="L44" s="1267"/>
      <c r="M44" s="1267"/>
      <c r="N44" s="1267"/>
      <c r="O44" s="1267"/>
      <c r="P44" s="541"/>
    </row>
    <row r="45" spans="2:16" ht="5.45" customHeight="1" x14ac:dyDescent="0.15">
      <c r="B45" s="544"/>
      <c r="C45" s="548"/>
      <c r="D45" s="548"/>
      <c r="E45" s="548"/>
      <c r="F45" s="548"/>
      <c r="G45" s="548"/>
      <c r="H45" s="548"/>
      <c r="I45" s="548"/>
      <c r="J45" s="548"/>
      <c r="K45" s="548"/>
      <c r="L45" s="548"/>
      <c r="M45" s="548"/>
      <c r="N45" s="548"/>
      <c r="O45" s="548"/>
      <c r="P45" s="522"/>
    </row>
    <row r="46" spans="2:16" ht="14.25" thickBot="1" x14ac:dyDescent="0.2">
      <c r="B46" s="545" t="s">
        <v>561</v>
      </c>
      <c r="C46" s="545"/>
      <c r="D46" s="545"/>
      <c r="E46" s="545"/>
      <c r="F46" s="545"/>
      <c r="G46" s="545"/>
      <c r="H46" s="545"/>
      <c r="I46" s="545"/>
      <c r="J46" s="545"/>
      <c r="K46" s="545"/>
      <c r="L46" s="545"/>
      <c r="M46" s="545"/>
      <c r="N46" s="545"/>
      <c r="O46" s="545"/>
      <c r="P46" s="540"/>
    </row>
    <row r="47" spans="2:16" x14ac:dyDescent="0.15">
      <c r="B47" s="1271" t="s">
        <v>468</v>
      </c>
      <c r="C47" s="1272"/>
      <c r="D47" s="1272"/>
      <c r="E47" s="1273"/>
      <c r="F47" s="545"/>
      <c r="G47" s="545"/>
      <c r="H47" s="545"/>
      <c r="I47" s="545"/>
      <c r="J47" s="545"/>
      <c r="K47" s="546"/>
      <c r="L47" s="546"/>
      <c r="M47" s="546"/>
      <c r="N47" s="545"/>
      <c r="O47" s="545"/>
      <c r="P47" s="540"/>
    </row>
    <row r="48" spans="2:16" ht="24.75" thickBot="1" x14ac:dyDescent="0.2">
      <c r="B48" s="1274"/>
      <c r="C48" s="1275"/>
      <c r="D48" s="1275"/>
      <c r="E48" s="1276"/>
      <c r="F48" s="545"/>
      <c r="G48" s="545"/>
      <c r="H48" s="545"/>
      <c r="I48" s="545"/>
      <c r="J48" s="547" t="s">
        <v>562</v>
      </c>
      <c r="K48" s="547"/>
      <c r="L48" s="547"/>
      <c r="M48" s="546"/>
      <c r="N48" s="545"/>
      <c r="O48" s="545"/>
      <c r="P48" s="540"/>
    </row>
    <row r="49" spans="2:16" x14ac:dyDescent="0.15">
      <c r="B49" s="1257"/>
      <c r="C49" s="1277"/>
      <c r="D49" s="1277"/>
      <c r="E49" s="1278" t="s">
        <v>469</v>
      </c>
      <c r="F49" s="1271" t="s">
        <v>470</v>
      </c>
      <c r="G49" s="1272"/>
      <c r="H49" s="1273"/>
      <c r="I49" s="1257" t="s">
        <v>471</v>
      </c>
      <c r="J49" s="1258" t="s">
        <v>563</v>
      </c>
      <c r="K49" s="1258"/>
      <c r="L49" s="1258"/>
      <c r="M49" s="546"/>
      <c r="N49" s="545"/>
      <c r="O49" s="545"/>
      <c r="P49" s="540"/>
    </row>
    <row r="50" spans="2:16" ht="14.25" thickBot="1" x14ac:dyDescent="0.2">
      <c r="B50" s="1274"/>
      <c r="C50" s="1275"/>
      <c r="D50" s="1275"/>
      <c r="E50" s="1276"/>
      <c r="F50" s="1274"/>
      <c r="G50" s="1275"/>
      <c r="H50" s="1276"/>
      <c r="I50" s="1257"/>
      <c r="J50" s="1258"/>
      <c r="K50" s="1258"/>
      <c r="L50" s="1258"/>
      <c r="M50" s="546"/>
      <c r="N50" s="545"/>
      <c r="O50" s="545"/>
      <c r="P50" s="540"/>
    </row>
    <row r="51" spans="2:16" x14ac:dyDescent="0.15">
      <c r="B51" s="544"/>
      <c r="C51" s="544"/>
      <c r="D51" s="544"/>
      <c r="E51" s="544"/>
      <c r="F51" s="544"/>
      <c r="G51" s="544"/>
      <c r="H51" s="544"/>
      <c r="I51" s="544"/>
      <c r="J51" s="544"/>
      <c r="K51" s="544"/>
      <c r="L51" s="544"/>
      <c r="M51" s="544"/>
      <c r="N51" s="544"/>
      <c r="O51" s="544"/>
      <c r="P51" s="544"/>
    </row>
    <row r="52" spans="2:16" x14ac:dyDescent="0.15">
      <c r="B52" s="541" t="s">
        <v>473</v>
      </c>
      <c r="C52" s="541"/>
      <c r="D52" s="541"/>
      <c r="E52" s="541"/>
      <c r="F52" s="541"/>
      <c r="G52" s="541"/>
      <c r="H52" s="541"/>
      <c r="I52" s="541"/>
      <c r="J52" s="541"/>
      <c r="K52" s="541"/>
      <c r="L52" s="541"/>
      <c r="M52" s="541"/>
      <c r="N52" s="541"/>
      <c r="O52" s="541"/>
      <c r="P52" s="541"/>
    </row>
    <row r="53" spans="2:16" x14ac:dyDescent="0.15">
      <c r="B53" s="542">
        <v>1</v>
      </c>
      <c r="C53" s="1268" t="s">
        <v>895</v>
      </c>
      <c r="D53" s="1268"/>
      <c r="E53" s="1268"/>
      <c r="F53" s="1268"/>
      <c r="G53" s="1268"/>
      <c r="H53" s="1268"/>
      <c r="I53" s="1268"/>
      <c r="J53" s="1268"/>
      <c r="K53" s="1268"/>
      <c r="L53" s="1268"/>
      <c r="M53" s="1268"/>
      <c r="N53" s="1268"/>
      <c r="O53" s="1268"/>
      <c r="P53" s="541"/>
    </row>
    <row r="54" spans="2:16" x14ac:dyDescent="0.15">
      <c r="B54" s="542"/>
      <c r="C54" s="1268"/>
      <c r="D54" s="1268"/>
      <c r="E54" s="1268"/>
      <c r="F54" s="1268"/>
      <c r="G54" s="1268"/>
      <c r="H54" s="1268"/>
      <c r="I54" s="1268"/>
      <c r="J54" s="1268"/>
      <c r="K54" s="1268"/>
      <c r="L54" s="1268"/>
      <c r="M54" s="1268"/>
      <c r="N54" s="1268"/>
      <c r="O54" s="1268"/>
      <c r="P54" s="541"/>
    </row>
    <row r="55" spans="2:16" x14ac:dyDescent="0.15">
      <c r="B55" s="542">
        <v>2</v>
      </c>
      <c r="C55" s="1269" t="s">
        <v>564</v>
      </c>
      <c r="D55" s="1269"/>
      <c r="E55" s="1269"/>
      <c r="F55" s="1269"/>
      <c r="G55" s="1269"/>
      <c r="H55" s="1269"/>
      <c r="I55" s="1269"/>
      <c r="J55" s="1269"/>
      <c r="K55" s="1269"/>
      <c r="L55" s="1269"/>
      <c r="M55" s="1269"/>
      <c r="N55" s="1269"/>
      <c r="O55" s="1269"/>
      <c r="P55" s="541"/>
    </row>
    <row r="56" spans="2:16" x14ac:dyDescent="0.15">
      <c r="B56" s="542"/>
      <c r="C56" s="1269"/>
      <c r="D56" s="1269"/>
      <c r="E56" s="1269"/>
      <c r="F56" s="1269"/>
      <c r="G56" s="1269"/>
      <c r="H56" s="1269"/>
      <c r="I56" s="1269"/>
      <c r="J56" s="1269"/>
      <c r="K56" s="1269"/>
      <c r="L56" s="1269"/>
      <c r="M56" s="1269"/>
      <c r="N56" s="1269"/>
      <c r="O56" s="1269"/>
      <c r="P56" s="541"/>
    </row>
    <row r="57" spans="2:16" x14ac:dyDescent="0.15">
      <c r="B57" s="541"/>
      <c r="C57" s="1269"/>
      <c r="D57" s="1269"/>
      <c r="E57" s="1269"/>
      <c r="F57" s="1269"/>
      <c r="G57" s="1269"/>
      <c r="H57" s="1269"/>
      <c r="I57" s="1269"/>
      <c r="J57" s="1269"/>
      <c r="K57" s="1269"/>
      <c r="L57" s="1269"/>
      <c r="M57" s="1269"/>
      <c r="N57" s="1269"/>
      <c r="O57" s="1269"/>
      <c r="P57" s="541"/>
    </row>
    <row r="58" spans="2:16" x14ac:dyDescent="0.15">
      <c r="B58" s="542">
        <v>3</v>
      </c>
      <c r="C58" s="1269" t="s">
        <v>565</v>
      </c>
      <c r="D58" s="1269"/>
      <c r="E58" s="1269"/>
      <c r="F58" s="1269"/>
      <c r="G58" s="1269"/>
      <c r="H58" s="1269"/>
      <c r="I58" s="1269"/>
      <c r="J58" s="1269"/>
      <c r="K58" s="1269"/>
      <c r="L58" s="1269"/>
      <c r="M58" s="1269"/>
      <c r="N58" s="1269"/>
      <c r="O58" s="1269"/>
      <c r="P58" s="541"/>
    </row>
    <row r="59" spans="2:16" x14ac:dyDescent="0.15">
      <c r="B59" s="542"/>
      <c r="C59" s="1269"/>
      <c r="D59" s="1269"/>
      <c r="E59" s="1269"/>
      <c r="F59" s="1269"/>
      <c r="G59" s="1269"/>
      <c r="H59" s="1269"/>
      <c r="I59" s="1269"/>
      <c r="J59" s="1269"/>
      <c r="K59" s="1269"/>
      <c r="L59" s="1269"/>
      <c r="M59" s="1269"/>
      <c r="N59" s="1269"/>
      <c r="O59" s="1269"/>
      <c r="P59" s="541"/>
    </row>
    <row r="60" spans="2:16" x14ac:dyDescent="0.15">
      <c r="B60" s="541"/>
      <c r="C60" s="1269"/>
      <c r="D60" s="1269"/>
      <c r="E60" s="1269"/>
      <c r="F60" s="1269"/>
      <c r="G60" s="1269"/>
      <c r="H60" s="1269"/>
      <c r="I60" s="1269"/>
      <c r="J60" s="1269"/>
      <c r="K60" s="1269"/>
      <c r="L60" s="1269"/>
      <c r="M60" s="1269"/>
      <c r="N60" s="1269"/>
      <c r="O60" s="1269"/>
      <c r="P60" s="541"/>
    </row>
    <row r="61" spans="2:16" x14ac:dyDescent="0.15">
      <c r="B61" s="540"/>
      <c r="C61" s="540"/>
      <c r="D61" s="540"/>
      <c r="E61" s="540"/>
      <c r="F61" s="540"/>
      <c r="G61" s="540"/>
      <c r="H61" s="540"/>
      <c r="I61" s="540"/>
      <c r="J61" s="540"/>
      <c r="K61" s="540"/>
      <c r="L61" s="540"/>
      <c r="M61" s="540"/>
      <c r="N61" s="540"/>
      <c r="O61" s="540"/>
      <c r="P61" s="540"/>
    </row>
  </sheetData>
  <mergeCells count="143">
    <mergeCell ref="B2:O2"/>
    <mergeCell ref="B5:C5"/>
    <mergeCell ref="D5:H5"/>
    <mergeCell ref="J5:K5"/>
    <mergeCell ref="C29:F29"/>
    <mergeCell ref="G29:I29"/>
    <mergeCell ref="J29:K29"/>
    <mergeCell ref="J27:K27"/>
    <mergeCell ref="C22:I22"/>
    <mergeCell ref="J22:K22"/>
    <mergeCell ref="C15:F15"/>
    <mergeCell ref="G15:I15"/>
    <mergeCell ref="J15:K15"/>
    <mergeCell ref="L15:N15"/>
    <mergeCell ref="L5:O5"/>
    <mergeCell ref="B7:O7"/>
    <mergeCell ref="B8:D8"/>
    <mergeCell ref="E8:F8"/>
    <mergeCell ref="H8:I8"/>
    <mergeCell ref="K8:L8"/>
    <mergeCell ref="N8:O8"/>
    <mergeCell ref="B11:O11"/>
    <mergeCell ref="B12:O12"/>
    <mergeCell ref="C13:F13"/>
    <mergeCell ref="G13:I13"/>
    <mergeCell ref="J13:K13"/>
    <mergeCell ref="L13:N13"/>
    <mergeCell ref="C14:F14"/>
    <mergeCell ref="G14:I14"/>
    <mergeCell ref="J14:K14"/>
    <mergeCell ref="L14:N14"/>
    <mergeCell ref="B9:D9"/>
    <mergeCell ref="E9:G9"/>
    <mergeCell ref="H9:J9"/>
    <mergeCell ref="K9:M9"/>
    <mergeCell ref="N9:O9"/>
    <mergeCell ref="G20:I20"/>
    <mergeCell ref="J20:K20"/>
    <mergeCell ref="L20:N20"/>
    <mergeCell ref="C21:F21"/>
    <mergeCell ref="G21:I21"/>
    <mergeCell ref="J21:K21"/>
    <mergeCell ref="L21:N21"/>
    <mergeCell ref="J16:K16"/>
    <mergeCell ref="L16:N16"/>
    <mergeCell ref="G19:I19"/>
    <mergeCell ref="J19:K19"/>
    <mergeCell ref="L19:N19"/>
    <mergeCell ref="C20:F20"/>
    <mergeCell ref="C16:F16"/>
    <mergeCell ref="G16:I16"/>
    <mergeCell ref="B17:B19"/>
    <mergeCell ref="C17:F17"/>
    <mergeCell ref="G17:I17"/>
    <mergeCell ref="J17:K17"/>
    <mergeCell ref="L17:N17"/>
    <mergeCell ref="C18:F18"/>
    <mergeCell ref="G18:I18"/>
    <mergeCell ref="J18:K18"/>
    <mergeCell ref="L18:N18"/>
    <mergeCell ref="C19:F19"/>
    <mergeCell ref="B26:B28"/>
    <mergeCell ref="C26:F26"/>
    <mergeCell ref="G26:I26"/>
    <mergeCell ref="J26:K26"/>
    <mergeCell ref="L26:N26"/>
    <mergeCell ref="C27:F27"/>
    <mergeCell ref="G27:I27"/>
    <mergeCell ref="L27:N27"/>
    <mergeCell ref="C28:F28"/>
    <mergeCell ref="G28:I28"/>
    <mergeCell ref="J28:K28"/>
    <mergeCell ref="L28:N28"/>
    <mergeCell ref="C25:F25"/>
    <mergeCell ref="G25:I25"/>
    <mergeCell ref="J25:K25"/>
    <mergeCell ref="L25:N25"/>
    <mergeCell ref="L22:O22"/>
    <mergeCell ref="C23:F23"/>
    <mergeCell ref="G23:I23"/>
    <mergeCell ref="J23:K23"/>
    <mergeCell ref="L23:N23"/>
    <mergeCell ref="C24:F24"/>
    <mergeCell ref="G24:I24"/>
    <mergeCell ref="J24:K24"/>
    <mergeCell ref="L24:N24"/>
    <mergeCell ref="L29:N29"/>
    <mergeCell ref="C30:F30"/>
    <mergeCell ref="G30:I30"/>
    <mergeCell ref="J30:K30"/>
    <mergeCell ref="L30:N30"/>
    <mergeCell ref="C31:I31"/>
    <mergeCell ref="J31:K31"/>
    <mergeCell ref="L31:O31"/>
    <mergeCell ref="C32:F32"/>
    <mergeCell ref="C35:F35"/>
    <mergeCell ref="G35:I35"/>
    <mergeCell ref="J35:K35"/>
    <mergeCell ref="L35:N35"/>
    <mergeCell ref="C36:F36"/>
    <mergeCell ref="G36:I36"/>
    <mergeCell ref="J36:K36"/>
    <mergeCell ref="L36:N36"/>
    <mergeCell ref="J34:K34"/>
    <mergeCell ref="L34:N34"/>
    <mergeCell ref="C53:O54"/>
    <mergeCell ref="C55:O57"/>
    <mergeCell ref="C58:O60"/>
    <mergeCell ref="B3:N3"/>
    <mergeCell ref="B47:E48"/>
    <mergeCell ref="B49:D50"/>
    <mergeCell ref="E49:E50"/>
    <mergeCell ref="F49:H50"/>
    <mergeCell ref="C37:F37"/>
    <mergeCell ref="G37:I37"/>
    <mergeCell ref="J37:K37"/>
    <mergeCell ref="L37:N37"/>
    <mergeCell ref="C34:F34"/>
    <mergeCell ref="G34:I34"/>
    <mergeCell ref="G32:I32"/>
    <mergeCell ref="J32:K32"/>
    <mergeCell ref="L32:N32"/>
    <mergeCell ref="C33:F33"/>
    <mergeCell ref="G33:I33"/>
    <mergeCell ref="J33:K33"/>
    <mergeCell ref="L33:N33"/>
    <mergeCell ref="J39:K39"/>
    <mergeCell ref="B35:B37"/>
    <mergeCell ref="C38:F38"/>
    <mergeCell ref="G38:I38"/>
    <mergeCell ref="J38:K38"/>
    <mergeCell ref="L38:N38"/>
    <mergeCell ref="C39:F39"/>
    <mergeCell ref="G39:I39"/>
    <mergeCell ref="I49:I50"/>
    <mergeCell ref="J49:L50"/>
    <mergeCell ref="C40:I40"/>
    <mergeCell ref="J40:K40"/>
    <mergeCell ref="L40:O40"/>
    <mergeCell ref="J41:O42"/>
    <mergeCell ref="C43:O43"/>
    <mergeCell ref="C44:O44"/>
    <mergeCell ref="L39:N39"/>
  </mergeCells>
  <phoneticPr fontId="2"/>
  <printOptions horizontalCentered="1" verticalCentered="1"/>
  <pageMargins left="0.39370078740157483" right="0.39370078740157483" top="0.59055118110236227" bottom="0.39370078740157483" header="0.27559055118110237" footer="0.43307086614173229"/>
  <pageSetup paperSize="9" scale="92" orientation="portrait" blackAndWhite="1" r:id="rId1"/>
  <headerFooter alignWithMargins="0">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961"/>
  <sheetViews>
    <sheetView zoomScaleNormal="100" zoomScaleSheetLayoutView="115" workbookViewId="0">
      <selection activeCell="B9" sqref="B9"/>
    </sheetView>
  </sheetViews>
  <sheetFormatPr defaultColWidth="9"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1" t="s">
        <v>903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8" s="2" customFormat="1" ht="14.25" customHeight="1" x14ac:dyDescent="0.15">
      <c r="AB3" s="795" t="s">
        <v>822</v>
      </c>
      <c r="AC3" s="796"/>
      <c r="AD3" s="796"/>
      <c r="AE3" s="796"/>
      <c r="AF3" s="797"/>
      <c r="AG3" s="850"/>
      <c r="AH3" s="851"/>
      <c r="AI3" s="851"/>
      <c r="AJ3" s="851"/>
      <c r="AK3" s="852"/>
      <c r="AL3" s="91"/>
    </row>
    <row r="4" spans="2:38" s="2" customFormat="1" x14ac:dyDescent="0.15"/>
    <row r="5" spans="2:38" s="2" customFormat="1" x14ac:dyDescent="0.15">
      <c r="B5" s="900" t="s">
        <v>904</v>
      </c>
      <c r="C5" s="900"/>
      <c r="D5" s="900"/>
      <c r="E5" s="900"/>
      <c r="F5" s="900"/>
      <c r="G5" s="900"/>
      <c r="H5" s="900"/>
      <c r="I5" s="900"/>
      <c r="J5" s="900"/>
      <c r="K5" s="900"/>
      <c r="L5" s="900"/>
      <c r="M5" s="900"/>
      <c r="N5" s="900"/>
      <c r="O5" s="900"/>
      <c r="P5" s="900"/>
      <c r="Q5" s="900"/>
      <c r="R5" s="900"/>
      <c r="S5" s="900"/>
      <c r="T5" s="900"/>
      <c r="U5" s="900"/>
      <c r="V5" s="900"/>
      <c r="W5" s="900"/>
      <c r="X5" s="900"/>
      <c r="Y5" s="900"/>
      <c r="Z5" s="900"/>
      <c r="AA5" s="900"/>
      <c r="AB5" s="900"/>
      <c r="AC5" s="900"/>
      <c r="AD5" s="900"/>
      <c r="AE5" s="900"/>
      <c r="AF5" s="900"/>
      <c r="AG5" s="900"/>
      <c r="AH5" s="900"/>
      <c r="AI5" s="900"/>
      <c r="AJ5" s="900"/>
      <c r="AK5" s="900"/>
    </row>
    <row r="6" spans="2:38" s="2" customFormat="1" x14ac:dyDescent="0.15">
      <c r="B6" s="900" t="s">
        <v>905</v>
      </c>
      <c r="C6" s="900"/>
      <c r="D6" s="900"/>
      <c r="E6" s="900"/>
      <c r="F6" s="900"/>
      <c r="G6" s="900"/>
      <c r="H6" s="900"/>
      <c r="I6" s="900"/>
      <c r="J6" s="900"/>
      <c r="K6" s="900"/>
      <c r="L6" s="900"/>
      <c r="M6" s="900"/>
      <c r="N6" s="900"/>
      <c r="O6" s="900"/>
      <c r="P6" s="900"/>
      <c r="Q6" s="900"/>
      <c r="R6" s="900"/>
      <c r="S6" s="900"/>
      <c r="T6" s="900"/>
      <c r="U6" s="900"/>
      <c r="V6" s="900"/>
      <c r="W6" s="900"/>
      <c r="X6" s="900"/>
      <c r="Y6" s="900"/>
      <c r="Z6" s="900"/>
      <c r="AA6" s="900"/>
      <c r="AB6" s="900"/>
      <c r="AC6" s="900"/>
      <c r="AD6" s="900"/>
      <c r="AE6" s="900"/>
      <c r="AF6" s="900"/>
      <c r="AG6" s="900"/>
      <c r="AH6" s="900"/>
      <c r="AI6" s="900"/>
      <c r="AJ6" s="900"/>
      <c r="AK6" s="900"/>
    </row>
    <row r="7" spans="2:38" s="2" customFormat="1" ht="13.5" customHeight="1" x14ac:dyDescent="0.15">
      <c r="AA7" s="902" t="s">
        <v>224</v>
      </c>
      <c r="AB7" s="902"/>
      <c r="AC7" s="902"/>
      <c r="AD7" s="902"/>
      <c r="AE7" s="644" t="s">
        <v>225</v>
      </c>
      <c r="AF7" s="900"/>
      <c r="AG7" s="900"/>
      <c r="AH7" t="s">
        <v>226</v>
      </c>
      <c r="AI7" s="900"/>
      <c r="AJ7" s="900"/>
      <c r="AK7" t="s">
        <v>227</v>
      </c>
    </row>
    <row r="8" spans="2:38" s="2" customFormat="1" x14ac:dyDescent="0.15">
      <c r="B8" s="900" t="s">
        <v>968</v>
      </c>
      <c r="C8" s="900"/>
      <c r="D8" s="900"/>
      <c r="E8" s="900"/>
      <c r="F8" s="900"/>
      <c r="G8" s="900"/>
      <c r="H8" s="900"/>
      <c r="I8" s="900"/>
      <c r="J8" s="900"/>
      <c r="K8" s="900"/>
      <c r="L8" s="12"/>
      <c r="M8" s="12"/>
      <c r="N8" s="12"/>
      <c r="O8" s="12"/>
      <c r="P8" s="12"/>
      <c r="Q8" s="12"/>
      <c r="R8" s="12"/>
      <c r="S8" s="12"/>
      <c r="T8" s="12"/>
    </row>
    <row r="9" spans="2:38" customFormat="1" x14ac:dyDescent="0.15">
      <c r="U9" s="901" t="s">
        <v>906</v>
      </c>
      <c r="V9" s="901"/>
      <c r="W9" s="901"/>
      <c r="X9" s="901"/>
      <c r="Y9" s="901"/>
      <c r="Z9" s="901"/>
      <c r="AA9" s="901"/>
      <c r="AB9" s="901"/>
      <c r="AC9" s="901"/>
      <c r="AD9" s="901"/>
      <c r="AE9" s="901"/>
      <c r="AF9" s="901"/>
      <c r="AG9" s="901"/>
      <c r="AH9" s="901"/>
      <c r="AI9" s="901"/>
      <c r="AJ9" s="901"/>
    </row>
    <row r="10" spans="2:38" customFormat="1" x14ac:dyDescent="0.15">
      <c r="X10" s="900"/>
      <c r="Y10" s="900"/>
      <c r="Z10" s="900"/>
      <c r="AA10" s="900"/>
      <c r="AB10" s="900"/>
      <c r="AC10" s="900"/>
      <c r="AD10" s="900"/>
      <c r="AE10" s="900"/>
      <c r="AF10" s="900"/>
      <c r="AG10" s="900"/>
      <c r="AH10" s="900"/>
      <c r="AI10" s="900"/>
      <c r="AJ10" s="900"/>
    </row>
    <row r="11" spans="2:38" customFormat="1" x14ac:dyDescent="0.15">
      <c r="U11" s="900" t="s">
        <v>907</v>
      </c>
      <c r="V11" s="900"/>
      <c r="W11" s="900"/>
      <c r="X11" s="900"/>
      <c r="Y11" s="900"/>
      <c r="Z11" s="900"/>
      <c r="AA11" s="900"/>
      <c r="AB11" s="900"/>
      <c r="AC11" s="900"/>
      <c r="AD11" s="900"/>
      <c r="AE11" s="900"/>
      <c r="AF11" s="900"/>
      <c r="AG11" s="900"/>
      <c r="AH11" s="900"/>
      <c r="AI11" s="900"/>
      <c r="AJ11" s="900"/>
    </row>
    <row r="12" spans="2:38" s="2" customFormat="1" x14ac:dyDescent="0.15">
      <c r="AA12" s="45"/>
      <c r="AB12" s="1"/>
      <c r="AC12" s="1"/>
      <c r="AD12" s="1"/>
      <c r="AE12" s="1"/>
      <c r="AF12" s="1"/>
      <c r="AG12" s="1"/>
      <c r="AH12" s="1"/>
      <c r="AI12" s="1"/>
      <c r="AJ12" s="1"/>
      <c r="AK12" s="1"/>
    </row>
    <row r="13" spans="2:38" s="2" customFormat="1" x14ac:dyDescent="0.15">
      <c r="C13" s="1" t="s">
        <v>908</v>
      </c>
      <c r="D13" s="1"/>
    </row>
    <row r="14" spans="2:38" customFormat="1" ht="12.95" customHeight="1" x14ac:dyDescent="0.15">
      <c r="M14" s="891"/>
      <c r="N14" s="891"/>
      <c r="Y14" s="892" t="s">
        <v>909</v>
      </c>
      <c r="Z14" s="892"/>
      <c r="AA14" s="892"/>
      <c r="AB14" s="892"/>
      <c r="AC14" s="892"/>
      <c r="AD14" s="892"/>
      <c r="AE14" s="892"/>
      <c r="AF14" s="892"/>
      <c r="AG14" s="892"/>
      <c r="AH14" s="892"/>
      <c r="AI14" s="892"/>
      <c r="AJ14" s="892"/>
      <c r="AK14" s="892"/>
    </row>
    <row r="15" spans="2:38" s="2" customFormat="1" ht="14.25" customHeight="1" x14ac:dyDescent="0.15">
      <c r="B15" s="780" t="s">
        <v>829</v>
      </c>
      <c r="C15" s="856" t="s">
        <v>830</v>
      </c>
      <c r="D15" s="857"/>
      <c r="E15" s="857"/>
      <c r="F15" s="857"/>
      <c r="G15" s="857"/>
      <c r="H15" s="857"/>
      <c r="I15" s="857"/>
      <c r="J15" s="857"/>
      <c r="K15" s="857"/>
      <c r="L15" s="893"/>
      <c r="M15" s="894"/>
      <c r="N15" s="886"/>
      <c r="O15" s="886"/>
      <c r="P15" s="886"/>
      <c r="Q15" s="886"/>
      <c r="R15" s="886"/>
      <c r="S15" s="886"/>
      <c r="T15" s="886"/>
      <c r="U15" s="886"/>
      <c r="V15" s="886"/>
      <c r="W15" s="886"/>
      <c r="X15" s="886"/>
      <c r="Y15" s="886"/>
      <c r="Z15" s="886"/>
      <c r="AA15" s="886"/>
      <c r="AB15" s="886"/>
      <c r="AC15" s="886"/>
      <c r="AD15" s="886"/>
      <c r="AE15" s="886"/>
      <c r="AF15" s="886"/>
      <c r="AG15" s="886"/>
      <c r="AH15" s="886"/>
      <c r="AI15" s="895"/>
      <c r="AJ15" s="895"/>
      <c r="AK15" s="896"/>
    </row>
    <row r="16" spans="2:38" s="2" customFormat="1" ht="14.25" customHeight="1" x14ac:dyDescent="0.15">
      <c r="B16" s="781"/>
      <c r="C16" s="871" t="s">
        <v>831</v>
      </c>
      <c r="D16" s="872"/>
      <c r="E16" s="872"/>
      <c r="F16" s="872"/>
      <c r="G16" s="872"/>
      <c r="H16" s="872"/>
      <c r="I16" s="872"/>
      <c r="J16" s="872"/>
      <c r="K16" s="872"/>
      <c r="L16" s="873"/>
      <c r="M16" s="888"/>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9"/>
    </row>
    <row r="17" spans="2:37" s="2" customFormat="1" ht="13.5" customHeight="1" x14ac:dyDescent="0.15">
      <c r="B17" s="781"/>
      <c r="C17" s="856" t="s">
        <v>910</v>
      </c>
      <c r="D17" s="857"/>
      <c r="E17" s="857"/>
      <c r="F17" s="857"/>
      <c r="G17" s="857"/>
      <c r="H17" s="857"/>
      <c r="I17" s="857"/>
      <c r="J17" s="857"/>
      <c r="K17" s="857"/>
      <c r="L17" s="858"/>
      <c r="M17" s="865" t="s">
        <v>911</v>
      </c>
      <c r="N17" s="865"/>
      <c r="O17" s="865"/>
      <c r="P17" s="865"/>
      <c r="Q17" s="865"/>
      <c r="R17" s="865"/>
      <c r="S17" s="865"/>
      <c r="T17" s="610" t="s">
        <v>912</v>
      </c>
      <c r="U17" s="865"/>
      <c r="V17" s="865"/>
      <c r="W17" s="865"/>
      <c r="X17" s="610" t="s">
        <v>913</v>
      </c>
      <c r="Y17" s="865"/>
      <c r="Z17" s="865"/>
      <c r="AA17" s="865"/>
      <c r="AB17" s="865"/>
      <c r="AC17" s="865"/>
      <c r="AD17" s="865"/>
      <c r="AE17" s="865"/>
      <c r="AF17" s="865"/>
      <c r="AG17" s="865"/>
      <c r="AH17" s="865"/>
      <c r="AI17" s="865"/>
      <c r="AJ17" s="865"/>
      <c r="AK17" s="866"/>
    </row>
    <row r="18" spans="2:37" s="2" customFormat="1" ht="13.5" customHeight="1" x14ac:dyDescent="0.15">
      <c r="B18" s="781"/>
      <c r="C18" s="859"/>
      <c r="D18" s="860"/>
      <c r="E18" s="860"/>
      <c r="F18" s="860"/>
      <c r="G18" s="860"/>
      <c r="H18" s="860"/>
      <c r="I18" s="860"/>
      <c r="J18" s="860"/>
      <c r="K18" s="860"/>
      <c r="L18" s="861"/>
      <c r="M18" s="867" t="s">
        <v>914</v>
      </c>
      <c r="N18" s="867"/>
      <c r="O18" s="867"/>
      <c r="P18" s="867"/>
      <c r="Q18" s="229" t="s">
        <v>915</v>
      </c>
      <c r="R18" s="867"/>
      <c r="S18" s="867"/>
      <c r="T18" s="867"/>
      <c r="U18" s="867"/>
      <c r="V18" s="867" t="s">
        <v>916</v>
      </c>
      <c r="W18" s="867"/>
      <c r="X18" s="867"/>
      <c r="Y18" s="867"/>
      <c r="Z18" s="867"/>
      <c r="AA18" s="867"/>
      <c r="AB18" s="867"/>
      <c r="AC18" s="867"/>
      <c r="AD18" s="867"/>
      <c r="AE18" s="867"/>
      <c r="AF18" s="867"/>
      <c r="AG18" s="867"/>
      <c r="AH18" s="867"/>
      <c r="AI18" s="867"/>
      <c r="AJ18" s="867"/>
      <c r="AK18" s="868"/>
    </row>
    <row r="19" spans="2:37" s="2" customFormat="1" ht="13.5" customHeight="1" x14ac:dyDescent="0.15">
      <c r="B19" s="781"/>
      <c r="C19" s="862"/>
      <c r="D19" s="863"/>
      <c r="E19" s="863"/>
      <c r="F19" s="863"/>
      <c r="G19" s="863"/>
      <c r="H19" s="863"/>
      <c r="I19" s="863"/>
      <c r="J19" s="863"/>
      <c r="K19" s="863"/>
      <c r="L19" s="864"/>
      <c r="M19" s="869" t="s">
        <v>917</v>
      </c>
      <c r="N19" s="869"/>
      <c r="O19" s="869"/>
      <c r="P19" s="869"/>
      <c r="Q19" s="869"/>
      <c r="R19" s="869"/>
      <c r="S19" s="869"/>
      <c r="T19" s="869"/>
      <c r="U19" s="869"/>
      <c r="V19" s="869"/>
      <c r="W19" s="869"/>
      <c r="X19" s="869"/>
      <c r="Y19" s="869"/>
      <c r="Z19" s="869"/>
      <c r="AA19" s="869"/>
      <c r="AB19" s="869"/>
      <c r="AC19" s="869"/>
      <c r="AD19" s="869"/>
      <c r="AE19" s="869"/>
      <c r="AF19" s="869"/>
      <c r="AG19" s="869"/>
      <c r="AH19" s="869"/>
      <c r="AI19" s="869"/>
      <c r="AJ19" s="869"/>
      <c r="AK19" s="870"/>
    </row>
    <row r="20" spans="2:37" s="2" customFormat="1" ht="14.25" customHeight="1" x14ac:dyDescent="0.15">
      <c r="B20" s="781"/>
      <c r="C20" s="871" t="s">
        <v>836</v>
      </c>
      <c r="D20" s="872"/>
      <c r="E20" s="872"/>
      <c r="F20" s="872"/>
      <c r="G20" s="872"/>
      <c r="H20" s="872"/>
      <c r="I20" s="872"/>
      <c r="J20" s="872"/>
      <c r="K20" s="872"/>
      <c r="L20" s="873"/>
      <c r="M20" s="796" t="s">
        <v>0</v>
      </c>
      <c r="N20" s="796"/>
      <c r="O20" s="796"/>
      <c r="P20" s="796"/>
      <c r="Q20" s="797"/>
      <c r="R20" s="850"/>
      <c r="S20" s="851"/>
      <c r="T20" s="851"/>
      <c r="U20" s="851"/>
      <c r="V20" s="851"/>
      <c r="W20" s="851"/>
      <c r="X20" s="851"/>
      <c r="Y20" s="851"/>
      <c r="Z20" s="851"/>
      <c r="AA20" s="852"/>
      <c r="AB20" s="890" t="s">
        <v>1</v>
      </c>
      <c r="AC20" s="865"/>
      <c r="AD20" s="865"/>
      <c r="AE20" s="865"/>
      <c r="AF20" s="866"/>
      <c r="AG20" s="850"/>
      <c r="AH20" s="851"/>
      <c r="AI20" s="851"/>
      <c r="AJ20" s="851"/>
      <c r="AK20" s="852"/>
    </row>
    <row r="21" spans="2:37" ht="14.25" customHeight="1" x14ac:dyDescent="0.15">
      <c r="B21" s="781"/>
      <c r="C21" s="897" t="s">
        <v>837</v>
      </c>
      <c r="D21" s="898"/>
      <c r="E21" s="898"/>
      <c r="F21" s="898"/>
      <c r="G21" s="898"/>
      <c r="H21" s="898"/>
      <c r="I21" s="898"/>
      <c r="J21" s="898"/>
      <c r="K21" s="898"/>
      <c r="L21" s="899"/>
      <c r="M21" s="784"/>
      <c r="N21" s="784"/>
      <c r="O21" s="784"/>
      <c r="P21" s="784"/>
      <c r="Q21" s="784"/>
      <c r="R21" s="784"/>
      <c r="S21" s="784"/>
      <c r="T21" s="784"/>
      <c r="U21" s="785"/>
      <c r="V21" s="795" t="s">
        <v>838</v>
      </c>
      <c r="W21" s="796"/>
      <c r="X21" s="796"/>
      <c r="Y21" s="796"/>
      <c r="Z21" s="796"/>
      <c r="AA21" s="797"/>
      <c r="AB21" s="783"/>
      <c r="AC21" s="784"/>
      <c r="AD21" s="784"/>
      <c r="AE21" s="784"/>
      <c r="AF21" s="784"/>
      <c r="AG21" s="784"/>
      <c r="AH21" s="784"/>
      <c r="AI21" s="784"/>
      <c r="AJ21" s="784"/>
      <c r="AK21" s="785"/>
    </row>
    <row r="22" spans="2:37" ht="14.25" customHeight="1" x14ac:dyDescent="0.15">
      <c r="B22" s="781"/>
      <c r="C22" s="800" t="s">
        <v>2</v>
      </c>
      <c r="D22" s="801"/>
      <c r="E22" s="801"/>
      <c r="F22" s="801"/>
      <c r="G22" s="801"/>
      <c r="H22" s="801"/>
      <c r="I22" s="801"/>
      <c r="J22" s="801"/>
      <c r="K22" s="801"/>
      <c r="L22" s="874"/>
      <c r="M22" s="796" t="s">
        <v>3</v>
      </c>
      <c r="N22" s="796"/>
      <c r="O22" s="796"/>
      <c r="P22" s="796"/>
      <c r="Q22" s="797"/>
      <c r="R22" s="808"/>
      <c r="S22" s="809"/>
      <c r="T22" s="809"/>
      <c r="U22" s="809"/>
      <c r="V22" s="809"/>
      <c r="W22" s="809"/>
      <c r="X22" s="809"/>
      <c r="Y22" s="809"/>
      <c r="Z22" s="809"/>
      <c r="AA22" s="810"/>
      <c r="AB22" s="784" t="s">
        <v>4</v>
      </c>
      <c r="AC22" s="784"/>
      <c r="AD22" s="784"/>
      <c r="AE22" s="784"/>
      <c r="AF22" s="785"/>
      <c r="AG22" s="808"/>
      <c r="AH22" s="809"/>
      <c r="AI22" s="809"/>
      <c r="AJ22" s="809"/>
      <c r="AK22" s="810"/>
    </row>
    <row r="23" spans="2:37" ht="13.5" customHeight="1" x14ac:dyDescent="0.15">
      <c r="B23" s="781"/>
      <c r="C23" s="856" t="s">
        <v>5</v>
      </c>
      <c r="D23" s="857"/>
      <c r="E23" s="857"/>
      <c r="F23" s="857"/>
      <c r="G23" s="857"/>
      <c r="H23" s="857"/>
      <c r="I23" s="857"/>
      <c r="J23" s="857"/>
      <c r="K23" s="857"/>
      <c r="L23" s="858"/>
      <c r="M23" s="865" t="s">
        <v>911</v>
      </c>
      <c r="N23" s="865"/>
      <c r="O23" s="865"/>
      <c r="P23" s="865"/>
      <c r="Q23" s="865"/>
      <c r="R23" s="865"/>
      <c r="S23" s="865"/>
      <c r="T23" s="610" t="s">
        <v>912</v>
      </c>
      <c r="U23" s="865"/>
      <c r="V23" s="865"/>
      <c r="W23" s="865"/>
      <c r="X23" s="610" t="s">
        <v>913</v>
      </c>
      <c r="Y23" s="865"/>
      <c r="Z23" s="865"/>
      <c r="AA23" s="865"/>
      <c r="AB23" s="865"/>
      <c r="AC23" s="865"/>
      <c r="AD23" s="865"/>
      <c r="AE23" s="865"/>
      <c r="AF23" s="865"/>
      <c r="AG23" s="865"/>
      <c r="AH23" s="865"/>
      <c r="AI23" s="865"/>
      <c r="AJ23" s="865"/>
      <c r="AK23" s="866"/>
    </row>
    <row r="24" spans="2:37" ht="14.25" customHeight="1" x14ac:dyDescent="0.15">
      <c r="B24" s="781"/>
      <c r="C24" s="859"/>
      <c r="D24" s="860"/>
      <c r="E24" s="860"/>
      <c r="F24" s="860"/>
      <c r="G24" s="860"/>
      <c r="H24" s="860"/>
      <c r="I24" s="860"/>
      <c r="J24" s="860"/>
      <c r="K24" s="860"/>
      <c r="L24" s="861"/>
      <c r="M24" s="867" t="s">
        <v>914</v>
      </c>
      <c r="N24" s="867"/>
      <c r="O24" s="867"/>
      <c r="P24" s="867"/>
      <c r="Q24" s="229" t="s">
        <v>915</v>
      </c>
      <c r="R24" s="867"/>
      <c r="S24" s="867"/>
      <c r="T24" s="867"/>
      <c r="U24" s="867"/>
      <c r="V24" s="867" t="s">
        <v>916</v>
      </c>
      <c r="W24" s="867"/>
      <c r="X24" s="867"/>
      <c r="Y24" s="867"/>
      <c r="Z24" s="867"/>
      <c r="AA24" s="867"/>
      <c r="AB24" s="867"/>
      <c r="AC24" s="867"/>
      <c r="AD24" s="867"/>
      <c r="AE24" s="867"/>
      <c r="AF24" s="867"/>
      <c r="AG24" s="867"/>
      <c r="AH24" s="867"/>
      <c r="AI24" s="867"/>
      <c r="AJ24" s="867"/>
      <c r="AK24" s="868"/>
    </row>
    <row r="25" spans="2:37" x14ac:dyDescent="0.15">
      <c r="B25" s="782"/>
      <c r="C25" s="862"/>
      <c r="D25" s="863"/>
      <c r="E25" s="863"/>
      <c r="F25" s="863"/>
      <c r="G25" s="863"/>
      <c r="H25" s="863"/>
      <c r="I25" s="863"/>
      <c r="J25" s="863"/>
      <c r="K25" s="863"/>
      <c r="L25" s="864"/>
      <c r="M25" s="869"/>
      <c r="N25" s="869"/>
      <c r="O25" s="869"/>
      <c r="P25" s="869"/>
      <c r="Q25" s="869"/>
      <c r="R25" s="869"/>
      <c r="S25" s="869"/>
      <c r="T25" s="869"/>
      <c r="U25" s="869"/>
      <c r="V25" s="869"/>
      <c r="W25" s="869"/>
      <c r="X25" s="869"/>
      <c r="Y25" s="869"/>
      <c r="Z25" s="869"/>
      <c r="AA25" s="869"/>
      <c r="AB25" s="869"/>
      <c r="AC25" s="869"/>
      <c r="AD25" s="869"/>
      <c r="AE25" s="869"/>
      <c r="AF25" s="869"/>
      <c r="AG25" s="869"/>
      <c r="AH25" s="869"/>
      <c r="AI25" s="869"/>
      <c r="AJ25" s="869"/>
      <c r="AK25" s="870"/>
    </row>
    <row r="26" spans="2:37" ht="13.5" customHeight="1" x14ac:dyDescent="0.15">
      <c r="B26" s="884" t="s">
        <v>839</v>
      </c>
      <c r="C26" s="856" t="s">
        <v>918</v>
      </c>
      <c r="D26" s="857"/>
      <c r="E26" s="857"/>
      <c r="F26" s="857"/>
      <c r="G26" s="857"/>
      <c r="H26" s="857"/>
      <c r="I26" s="857"/>
      <c r="J26" s="857"/>
      <c r="K26" s="857"/>
      <c r="L26" s="858"/>
      <c r="M26" s="886"/>
      <c r="N26" s="886"/>
      <c r="O26" s="886"/>
      <c r="P26" s="886"/>
      <c r="Q26" s="886"/>
      <c r="R26" s="886"/>
      <c r="S26" s="886"/>
      <c r="T26" s="886"/>
      <c r="U26" s="886"/>
      <c r="V26" s="886"/>
      <c r="W26" s="886"/>
      <c r="X26" s="886"/>
      <c r="Y26" s="886"/>
      <c r="Z26" s="886"/>
      <c r="AA26" s="886"/>
      <c r="AB26" s="886"/>
      <c r="AC26" s="886"/>
      <c r="AD26" s="886"/>
      <c r="AE26" s="886"/>
      <c r="AF26" s="886"/>
      <c r="AG26" s="886"/>
      <c r="AH26" s="886"/>
      <c r="AI26" s="886"/>
      <c r="AJ26" s="886"/>
      <c r="AK26" s="887"/>
    </row>
    <row r="27" spans="2:37" ht="13.5" customHeight="1" x14ac:dyDescent="0.15">
      <c r="B27" s="845"/>
      <c r="C27" s="862" t="s">
        <v>919</v>
      </c>
      <c r="D27" s="863"/>
      <c r="E27" s="863"/>
      <c r="F27" s="863"/>
      <c r="G27" s="863"/>
      <c r="H27" s="863"/>
      <c r="I27" s="863"/>
      <c r="J27" s="863"/>
      <c r="K27" s="863"/>
      <c r="L27" s="864"/>
      <c r="M27" s="888"/>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9"/>
    </row>
    <row r="28" spans="2:37" ht="13.5" customHeight="1" x14ac:dyDescent="0.15">
      <c r="B28" s="845"/>
      <c r="C28" s="856" t="s">
        <v>840</v>
      </c>
      <c r="D28" s="857"/>
      <c r="E28" s="857"/>
      <c r="F28" s="857"/>
      <c r="G28" s="857"/>
      <c r="H28" s="857"/>
      <c r="I28" s="857"/>
      <c r="J28" s="857"/>
      <c r="K28" s="857"/>
      <c r="L28" s="858"/>
      <c r="M28" s="865" t="s">
        <v>911</v>
      </c>
      <c r="N28" s="865"/>
      <c r="O28" s="865"/>
      <c r="P28" s="865"/>
      <c r="Q28" s="865"/>
      <c r="R28" s="865"/>
      <c r="S28" s="865"/>
      <c r="T28" s="610" t="s">
        <v>912</v>
      </c>
      <c r="U28" s="865"/>
      <c r="V28" s="865"/>
      <c r="W28" s="865"/>
      <c r="X28" s="610" t="s">
        <v>913</v>
      </c>
      <c r="Y28" s="865"/>
      <c r="Z28" s="865"/>
      <c r="AA28" s="865"/>
      <c r="AB28" s="865"/>
      <c r="AC28" s="865"/>
      <c r="AD28" s="865"/>
      <c r="AE28" s="865"/>
      <c r="AF28" s="865"/>
      <c r="AG28" s="865"/>
      <c r="AH28" s="865"/>
      <c r="AI28" s="865"/>
      <c r="AJ28" s="865"/>
      <c r="AK28" s="866"/>
    </row>
    <row r="29" spans="2:37" ht="14.25" customHeight="1" x14ac:dyDescent="0.15">
      <c r="B29" s="845"/>
      <c r="C29" s="859"/>
      <c r="D29" s="860"/>
      <c r="E29" s="860"/>
      <c r="F29" s="860"/>
      <c r="G29" s="860"/>
      <c r="H29" s="860"/>
      <c r="I29" s="860"/>
      <c r="J29" s="860"/>
      <c r="K29" s="860"/>
      <c r="L29" s="861"/>
      <c r="M29" s="867" t="s">
        <v>914</v>
      </c>
      <c r="N29" s="867"/>
      <c r="O29" s="867"/>
      <c r="P29" s="867"/>
      <c r="Q29" s="229" t="s">
        <v>915</v>
      </c>
      <c r="R29" s="867"/>
      <c r="S29" s="867"/>
      <c r="T29" s="867"/>
      <c r="U29" s="867"/>
      <c r="V29" s="867" t="s">
        <v>916</v>
      </c>
      <c r="W29" s="867"/>
      <c r="X29" s="867"/>
      <c r="Y29" s="867"/>
      <c r="Z29" s="867"/>
      <c r="AA29" s="867"/>
      <c r="AB29" s="867"/>
      <c r="AC29" s="867"/>
      <c r="AD29" s="867"/>
      <c r="AE29" s="867"/>
      <c r="AF29" s="867"/>
      <c r="AG29" s="867"/>
      <c r="AH29" s="867"/>
      <c r="AI29" s="867"/>
      <c r="AJ29" s="867"/>
      <c r="AK29" s="868"/>
    </row>
    <row r="30" spans="2:37" x14ac:dyDescent="0.15">
      <c r="B30" s="845"/>
      <c r="C30" s="862"/>
      <c r="D30" s="863"/>
      <c r="E30" s="863"/>
      <c r="F30" s="863"/>
      <c r="G30" s="863"/>
      <c r="H30" s="863"/>
      <c r="I30" s="863"/>
      <c r="J30" s="863"/>
      <c r="K30" s="863"/>
      <c r="L30" s="864"/>
      <c r="M30" s="869"/>
      <c r="N30" s="869"/>
      <c r="O30" s="869"/>
      <c r="P30" s="869"/>
      <c r="Q30" s="869"/>
      <c r="R30" s="869"/>
      <c r="S30" s="869"/>
      <c r="T30" s="869"/>
      <c r="U30" s="869"/>
      <c r="V30" s="869"/>
      <c r="W30" s="869"/>
      <c r="X30" s="869"/>
      <c r="Y30" s="869"/>
      <c r="Z30" s="869"/>
      <c r="AA30" s="869"/>
      <c r="AB30" s="869"/>
      <c r="AC30" s="869"/>
      <c r="AD30" s="869"/>
      <c r="AE30" s="869"/>
      <c r="AF30" s="869"/>
      <c r="AG30" s="869"/>
      <c r="AH30" s="869"/>
      <c r="AI30" s="869"/>
      <c r="AJ30" s="869"/>
      <c r="AK30" s="870"/>
    </row>
    <row r="31" spans="2:37" ht="14.25" customHeight="1" x14ac:dyDescent="0.15">
      <c r="B31" s="845"/>
      <c r="C31" s="871" t="s">
        <v>836</v>
      </c>
      <c r="D31" s="872"/>
      <c r="E31" s="872"/>
      <c r="F31" s="872"/>
      <c r="G31" s="872"/>
      <c r="H31" s="872"/>
      <c r="I31" s="872"/>
      <c r="J31" s="872"/>
      <c r="K31" s="872"/>
      <c r="L31" s="873"/>
      <c r="M31" s="796" t="s">
        <v>0</v>
      </c>
      <c r="N31" s="796"/>
      <c r="O31" s="796"/>
      <c r="P31" s="796"/>
      <c r="Q31" s="797"/>
      <c r="R31" s="850"/>
      <c r="S31" s="851"/>
      <c r="T31" s="851"/>
      <c r="U31" s="851"/>
      <c r="V31" s="851"/>
      <c r="W31" s="851"/>
      <c r="X31" s="851"/>
      <c r="Y31" s="851"/>
      <c r="Z31" s="851"/>
      <c r="AA31" s="852"/>
      <c r="AB31" s="890" t="s">
        <v>1</v>
      </c>
      <c r="AC31" s="865"/>
      <c r="AD31" s="865"/>
      <c r="AE31" s="865"/>
      <c r="AF31" s="866"/>
      <c r="AG31" s="850"/>
      <c r="AH31" s="851"/>
      <c r="AI31" s="851"/>
      <c r="AJ31" s="851"/>
      <c r="AK31" s="852"/>
    </row>
    <row r="32" spans="2:37" ht="13.5" customHeight="1" x14ac:dyDescent="0.15">
      <c r="B32" s="845"/>
      <c r="C32" s="875" t="s">
        <v>841</v>
      </c>
      <c r="D32" s="876"/>
      <c r="E32" s="876"/>
      <c r="F32" s="876"/>
      <c r="G32" s="876"/>
      <c r="H32" s="876"/>
      <c r="I32" s="876"/>
      <c r="J32" s="876"/>
      <c r="K32" s="876"/>
      <c r="L32" s="877"/>
      <c r="M32" s="865" t="s">
        <v>911</v>
      </c>
      <c r="N32" s="865"/>
      <c r="O32" s="865"/>
      <c r="P32" s="865"/>
      <c r="Q32" s="865"/>
      <c r="R32" s="865"/>
      <c r="S32" s="865"/>
      <c r="T32" s="610" t="s">
        <v>912</v>
      </c>
      <c r="U32" s="865"/>
      <c r="V32" s="865"/>
      <c r="W32" s="865"/>
      <c r="X32" s="610" t="s">
        <v>913</v>
      </c>
      <c r="Y32" s="865"/>
      <c r="Z32" s="865"/>
      <c r="AA32" s="865"/>
      <c r="AB32" s="865"/>
      <c r="AC32" s="865"/>
      <c r="AD32" s="865"/>
      <c r="AE32" s="865"/>
      <c r="AF32" s="865"/>
      <c r="AG32" s="865"/>
      <c r="AH32" s="865"/>
      <c r="AI32" s="865"/>
      <c r="AJ32" s="865"/>
      <c r="AK32" s="866"/>
    </row>
    <row r="33" spans="1:37" ht="14.25" customHeight="1" x14ac:dyDescent="0.15">
      <c r="B33" s="845"/>
      <c r="C33" s="878"/>
      <c r="D33" s="879"/>
      <c r="E33" s="879"/>
      <c r="F33" s="879"/>
      <c r="G33" s="879"/>
      <c r="H33" s="879"/>
      <c r="I33" s="879"/>
      <c r="J33" s="879"/>
      <c r="K33" s="879"/>
      <c r="L33" s="880"/>
      <c r="M33" s="867" t="s">
        <v>914</v>
      </c>
      <c r="N33" s="867"/>
      <c r="O33" s="867"/>
      <c r="P33" s="867"/>
      <c r="Q33" s="229" t="s">
        <v>915</v>
      </c>
      <c r="R33" s="867"/>
      <c r="S33" s="867"/>
      <c r="T33" s="867"/>
      <c r="U33" s="867"/>
      <c r="V33" s="867" t="s">
        <v>916</v>
      </c>
      <c r="W33" s="867"/>
      <c r="X33" s="867"/>
      <c r="Y33" s="867"/>
      <c r="Z33" s="867"/>
      <c r="AA33" s="867"/>
      <c r="AB33" s="867"/>
      <c r="AC33" s="867"/>
      <c r="AD33" s="867"/>
      <c r="AE33" s="867"/>
      <c r="AF33" s="867"/>
      <c r="AG33" s="867"/>
      <c r="AH33" s="867"/>
      <c r="AI33" s="867"/>
      <c r="AJ33" s="867"/>
      <c r="AK33" s="868"/>
    </row>
    <row r="34" spans="1:37" x14ac:dyDescent="0.15">
      <c r="B34" s="845"/>
      <c r="C34" s="881"/>
      <c r="D34" s="882"/>
      <c r="E34" s="882"/>
      <c r="F34" s="882"/>
      <c r="G34" s="882"/>
      <c r="H34" s="882"/>
      <c r="I34" s="882"/>
      <c r="J34" s="882"/>
      <c r="K34" s="882"/>
      <c r="L34" s="883"/>
      <c r="M34" s="869"/>
      <c r="N34" s="869"/>
      <c r="O34" s="869"/>
      <c r="P34" s="869"/>
      <c r="Q34" s="869"/>
      <c r="R34" s="869"/>
      <c r="S34" s="869"/>
      <c r="T34" s="869"/>
      <c r="U34" s="869"/>
      <c r="V34" s="869"/>
      <c r="W34" s="869"/>
      <c r="X34" s="869"/>
      <c r="Y34" s="869"/>
      <c r="Z34" s="869"/>
      <c r="AA34" s="869"/>
      <c r="AB34" s="869"/>
      <c r="AC34" s="869"/>
      <c r="AD34" s="869"/>
      <c r="AE34" s="869"/>
      <c r="AF34" s="869"/>
      <c r="AG34" s="869"/>
      <c r="AH34" s="869"/>
      <c r="AI34" s="869"/>
      <c r="AJ34" s="869"/>
      <c r="AK34" s="870"/>
    </row>
    <row r="35" spans="1:37" ht="14.25" customHeight="1" x14ac:dyDescent="0.15">
      <c r="B35" s="845"/>
      <c r="C35" s="871" t="s">
        <v>836</v>
      </c>
      <c r="D35" s="872"/>
      <c r="E35" s="872"/>
      <c r="F35" s="872"/>
      <c r="G35" s="872"/>
      <c r="H35" s="872"/>
      <c r="I35" s="872"/>
      <c r="J35" s="872"/>
      <c r="K35" s="872"/>
      <c r="L35" s="873"/>
      <c r="M35" s="796" t="s">
        <v>0</v>
      </c>
      <c r="N35" s="796"/>
      <c r="O35" s="796"/>
      <c r="P35" s="796"/>
      <c r="Q35" s="797"/>
      <c r="R35" s="850"/>
      <c r="S35" s="851"/>
      <c r="T35" s="851"/>
      <c r="U35" s="851"/>
      <c r="V35" s="851"/>
      <c r="W35" s="851"/>
      <c r="X35" s="851"/>
      <c r="Y35" s="851"/>
      <c r="Z35" s="851"/>
      <c r="AA35" s="852"/>
      <c r="AB35" s="890" t="s">
        <v>1</v>
      </c>
      <c r="AC35" s="865"/>
      <c r="AD35" s="865"/>
      <c r="AE35" s="865"/>
      <c r="AF35" s="866"/>
      <c r="AG35" s="850"/>
      <c r="AH35" s="851"/>
      <c r="AI35" s="851"/>
      <c r="AJ35" s="851"/>
      <c r="AK35" s="852"/>
    </row>
    <row r="36" spans="1:37" ht="14.25" customHeight="1" x14ac:dyDescent="0.15">
      <c r="B36" s="845"/>
      <c r="C36" s="871" t="s">
        <v>6</v>
      </c>
      <c r="D36" s="872"/>
      <c r="E36" s="872"/>
      <c r="F36" s="872"/>
      <c r="G36" s="872"/>
      <c r="H36" s="872"/>
      <c r="I36" s="872"/>
      <c r="J36" s="872"/>
      <c r="K36" s="872"/>
      <c r="L36" s="873"/>
      <c r="M36" s="801"/>
      <c r="N36" s="801"/>
      <c r="O36" s="801"/>
      <c r="P36" s="801"/>
      <c r="Q36" s="801"/>
      <c r="R36" s="801"/>
      <c r="S36" s="801"/>
      <c r="T36" s="801"/>
      <c r="U36" s="801"/>
      <c r="V36" s="801"/>
      <c r="W36" s="801"/>
      <c r="X36" s="801"/>
      <c r="Y36" s="801"/>
      <c r="Z36" s="801"/>
      <c r="AA36" s="801"/>
      <c r="AB36" s="801"/>
      <c r="AC36" s="801"/>
      <c r="AD36" s="801"/>
      <c r="AE36" s="801"/>
      <c r="AF36" s="801"/>
      <c r="AG36" s="801"/>
      <c r="AH36" s="801"/>
      <c r="AI36" s="801"/>
      <c r="AJ36" s="801"/>
      <c r="AK36" s="874"/>
    </row>
    <row r="37" spans="1:37" ht="13.5" customHeight="1" x14ac:dyDescent="0.15">
      <c r="B37" s="845"/>
      <c r="C37" s="856" t="s">
        <v>7</v>
      </c>
      <c r="D37" s="857"/>
      <c r="E37" s="857"/>
      <c r="F37" s="857"/>
      <c r="G37" s="857"/>
      <c r="H37" s="857"/>
      <c r="I37" s="857"/>
      <c r="J37" s="857"/>
      <c r="K37" s="857"/>
      <c r="L37" s="858"/>
      <c r="M37" s="865" t="s">
        <v>911</v>
      </c>
      <c r="N37" s="865"/>
      <c r="O37" s="865"/>
      <c r="P37" s="865"/>
      <c r="Q37" s="865"/>
      <c r="R37" s="865"/>
      <c r="S37" s="865"/>
      <c r="T37" s="610" t="s">
        <v>912</v>
      </c>
      <c r="U37" s="865"/>
      <c r="V37" s="865"/>
      <c r="W37" s="865"/>
      <c r="X37" s="610" t="s">
        <v>913</v>
      </c>
      <c r="Y37" s="865"/>
      <c r="Z37" s="865"/>
      <c r="AA37" s="865"/>
      <c r="AB37" s="865"/>
      <c r="AC37" s="865"/>
      <c r="AD37" s="865"/>
      <c r="AE37" s="865"/>
      <c r="AF37" s="865"/>
      <c r="AG37" s="865"/>
      <c r="AH37" s="865"/>
      <c r="AI37" s="865"/>
      <c r="AJ37" s="865"/>
      <c r="AK37" s="866"/>
    </row>
    <row r="38" spans="1:37" ht="14.25" customHeight="1" x14ac:dyDescent="0.15">
      <c r="B38" s="845"/>
      <c r="C38" s="859"/>
      <c r="D38" s="860"/>
      <c r="E38" s="860"/>
      <c r="F38" s="860"/>
      <c r="G38" s="860"/>
      <c r="H38" s="860"/>
      <c r="I38" s="860"/>
      <c r="J38" s="860"/>
      <c r="K38" s="860"/>
      <c r="L38" s="861"/>
      <c r="M38" s="867" t="s">
        <v>914</v>
      </c>
      <c r="N38" s="867"/>
      <c r="O38" s="867"/>
      <c r="P38" s="867"/>
      <c r="Q38" s="229" t="s">
        <v>915</v>
      </c>
      <c r="R38" s="867"/>
      <c r="S38" s="867"/>
      <c r="T38" s="867"/>
      <c r="U38" s="867"/>
      <c r="V38" s="867" t="s">
        <v>916</v>
      </c>
      <c r="W38" s="867"/>
      <c r="X38" s="867"/>
      <c r="Y38" s="867"/>
      <c r="Z38" s="867"/>
      <c r="AA38" s="867"/>
      <c r="AB38" s="867"/>
      <c r="AC38" s="867"/>
      <c r="AD38" s="867"/>
      <c r="AE38" s="867"/>
      <c r="AF38" s="867"/>
      <c r="AG38" s="867"/>
      <c r="AH38" s="867"/>
      <c r="AI38" s="867"/>
      <c r="AJ38" s="867"/>
      <c r="AK38" s="868"/>
    </row>
    <row r="39" spans="1:37" x14ac:dyDescent="0.15">
      <c r="B39" s="885"/>
      <c r="C39" s="862"/>
      <c r="D39" s="863"/>
      <c r="E39" s="863"/>
      <c r="F39" s="863"/>
      <c r="G39" s="863"/>
      <c r="H39" s="863"/>
      <c r="I39" s="863"/>
      <c r="J39" s="863"/>
      <c r="K39" s="863"/>
      <c r="L39" s="864"/>
      <c r="M39" s="869"/>
      <c r="N39" s="869"/>
      <c r="O39" s="869"/>
      <c r="P39" s="869"/>
      <c r="Q39" s="869"/>
      <c r="R39" s="869"/>
      <c r="S39" s="869"/>
      <c r="T39" s="869"/>
      <c r="U39" s="869"/>
      <c r="V39" s="869"/>
      <c r="W39" s="869"/>
      <c r="X39" s="869"/>
      <c r="Y39" s="869"/>
      <c r="Z39" s="869"/>
      <c r="AA39" s="869"/>
      <c r="AB39" s="869"/>
      <c r="AC39" s="869"/>
      <c r="AD39" s="869"/>
      <c r="AE39" s="869"/>
      <c r="AF39" s="869"/>
      <c r="AG39" s="869"/>
      <c r="AH39" s="869"/>
      <c r="AI39" s="869"/>
      <c r="AJ39" s="869"/>
      <c r="AK39" s="870"/>
    </row>
    <row r="40" spans="1:37" ht="13.5" customHeight="1" x14ac:dyDescent="0.15">
      <c r="B40" s="844" t="s">
        <v>842</v>
      </c>
      <c r="C40" s="846" t="s">
        <v>843</v>
      </c>
      <c r="D40" s="847"/>
      <c r="E40" s="847"/>
      <c r="F40" s="847"/>
      <c r="G40" s="847"/>
      <c r="H40" s="847"/>
      <c r="I40" s="847"/>
      <c r="J40" s="847"/>
      <c r="K40" s="847"/>
      <c r="L40" s="847"/>
      <c r="M40" s="817" t="s">
        <v>844</v>
      </c>
      <c r="N40" s="785"/>
      <c r="O40" s="835" t="s">
        <v>920</v>
      </c>
      <c r="P40" s="836"/>
      <c r="Q40" s="837"/>
      <c r="R40" s="850" t="s">
        <v>846</v>
      </c>
      <c r="S40" s="851"/>
      <c r="T40" s="851"/>
      <c r="U40" s="851"/>
      <c r="V40" s="851"/>
      <c r="W40" s="851"/>
      <c r="X40" s="851"/>
      <c r="Y40" s="851"/>
      <c r="Z40" s="852"/>
      <c r="AA40" s="835" t="s">
        <v>847</v>
      </c>
      <c r="AB40" s="836"/>
      <c r="AC40" s="836"/>
      <c r="AD40" s="836"/>
      <c r="AE40" s="836"/>
      <c r="AF40" s="837"/>
      <c r="AG40" s="835" t="s">
        <v>848</v>
      </c>
      <c r="AH40" s="836"/>
      <c r="AI40" s="836"/>
      <c r="AJ40" s="836"/>
      <c r="AK40" s="837"/>
    </row>
    <row r="41" spans="1:37" ht="14.25" customHeight="1" x14ac:dyDescent="0.15">
      <c r="A41" s="611"/>
      <c r="B41" s="845"/>
      <c r="C41" s="786"/>
      <c r="D41" s="789"/>
      <c r="E41" s="789"/>
      <c r="F41" s="789"/>
      <c r="G41" s="789"/>
      <c r="H41" s="789"/>
      <c r="I41" s="789"/>
      <c r="J41" s="789"/>
      <c r="K41" s="789"/>
      <c r="L41" s="789"/>
      <c r="M41" s="848"/>
      <c r="N41" s="849"/>
      <c r="O41" s="838" t="s">
        <v>921</v>
      </c>
      <c r="P41" s="839"/>
      <c r="Q41" s="840"/>
      <c r="R41" s="853"/>
      <c r="S41" s="854"/>
      <c r="T41" s="854"/>
      <c r="U41" s="854"/>
      <c r="V41" s="854"/>
      <c r="W41" s="854"/>
      <c r="X41" s="854"/>
      <c r="Y41" s="854"/>
      <c r="Z41" s="855"/>
      <c r="AA41" s="838" t="s">
        <v>851</v>
      </c>
      <c r="AB41" s="839"/>
      <c r="AC41" s="839"/>
      <c r="AD41" s="839"/>
      <c r="AE41" s="839"/>
      <c r="AF41" s="840"/>
      <c r="AG41" s="841" t="s">
        <v>852</v>
      </c>
      <c r="AH41" s="842"/>
      <c r="AI41" s="842"/>
      <c r="AJ41" s="842"/>
      <c r="AK41" s="843"/>
    </row>
    <row r="42" spans="1:37" ht="14.25" customHeight="1" x14ac:dyDescent="0.15">
      <c r="B42" s="845"/>
      <c r="C42" s="781" t="s">
        <v>922</v>
      </c>
      <c r="D42" s="68"/>
      <c r="E42" s="833" t="s">
        <v>170</v>
      </c>
      <c r="F42" s="833"/>
      <c r="G42" s="833"/>
      <c r="H42" s="833"/>
      <c r="I42" s="833"/>
      <c r="J42" s="833"/>
      <c r="K42" s="833"/>
      <c r="L42" s="833"/>
      <c r="M42" s="817"/>
      <c r="N42" s="818"/>
      <c r="O42" s="819"/>
      <c r="P42" s="820"/>
      <c r="Q42" s="821"/>
      <c r="R42" s="612" t="s">
        <v>19</v>
      </c>
      <c r="S42" s="822" t="s">
        <v>923</v>
      </c>
      <c r="T42" s="822"/>
      <c r="U42" s="613" t="s">
        <v>19</v>
      </c>
      <c r="V42" s="822" t="s">
        <v>924</v>
      </c>
      <c r="W42" s="822"/>
      <c r="X42" s="613" t="s">
        <v>19</v>
      </c>
      <c r="Y42" s="822" t="s">
        <v>925</v>
      </c>
      <c r="Z42" s="822"/>
      <c r="AA42" s="814"/>
      <c r="AB42" s="815"/>
      <c r="AC42" s="815"/>
      <c r="AD42" s="815"/>
      <c r="AE42" s="815"/>
      <c r="AF42" s="816"/>
      <c r="AG42" s="815"/>
      <c r="AH42" s="815"/>
      <c r="AI42" s="815"/>
      <c r="AJ42" s="815"/>
      <c r="AK42" s="816"/>
    </row>
    <row r="43" spans="1:37" ht="14.25" customHeight="1" x14ac:dyDescent="0.15">
      <c r="B43" s="845"/>
      <c r="C43" s="781"/>
      <c r="D43" s="68"/>
      <c r="E43" s="833" t="s">
        <v>172</v>
      </c>
      <c r="F43" s="834"/>
      <c r="G43" s="834"/>
      <c r="H43" s="834"/>
      <c r="I43" s="834"/>
      <c r="J43" s="834"/>
      <c r="K43" s="834"/>
      <c r="L43" s="834"/>
      <c r="M43" s="817"/>
      <c r="N43" s="818"/>
      <c r="O43" s="819"/>
      <c r="P43" s="820"/>
      <c r="Q43" s="821"/>
      <c r="R43" s="612" t="s">
        <v>19</v>
      </c>
      <c r="S43" s="822" t="s">
        <v>923</v>
      </c>
      <c r="T43" s="822"/>
      <c r="U43" s="613" t="s">
        <v>19</v>
      </c>
      <c r="V43" s="822" t="s">
        <v>924</v>
      </c>
      <c r="W43" s="822"/>
      <c r="X43" s="613" t="s">
        <v>19</v>
      </c>
      <c r="Y43" s="822" t="s">
        <v>925</v>
      </c>
      <c r="Z43" s="822"/>
      <c r="AA43" s="814"/>
      <c r="AB43" s="815"/>
      <c r="AC43" s="815"/>
      <c r="AD43" s="815"/>
      <c r="AE43" s="815"/>
      <c r="AF43" s="816"/>
      <c r="AG43" s="815"/>
      <c r="AH43" s="815"/>
      <c r="AI43" s="815"/>
      <c r="AJ43" s="815"/>
      <c r="AK43" s="816"/>
    </row>
    <row r="44" spans="1:37" ht="14.25" customHeight="1" x14ac:dyDescent="0.15">
      <c r="B44" s="845"/>
      <c r="C44" s="781"/>
      <c r="D44" s="68"/>
      <c r="E44" s="833" t="s">
        <v>926</v>
      </c>
      <c r="F44" s="834"/>
      <c r="G44" s="834"/>
      <c r="H44" s="834"/>
      <c r="I44" s="834"/>
      <c r="J44" s="834"/>
      <c r="K44" s="834"/>
      <c r="L44" s="834"/>
      <c r="M44" s="817"/>
      <c r="N44" s="818"/>
      <c r="O44" s="819"/>
      <c r="P44" s="820"/>
      <c r="Q44" s="821"/>
      <c r="R44" s="612" t="s">
        <v>19</v>
      </c>
      <c r="S44" s="822" t="s">
        <v>923</v>
      </c>
      <c r="T44" s="822"/>
      <c r="U44" s="613" t="s">
        <v>19</v>
      </c>
      <c r="V44" s="822" t="s">
        <v>924</v>
      </c>
      <c r="W44" s="822"/>
      <c r="X44" s="613" t="s">
        <v>19</v>
      </c>
      <c r="Y44" s="822" t="s">
        <v>925</v>
      </c>
      <c r="Z44" s="822"/>
      <c r="AA44" s="814"/>
      <c r="AB44" s="815"/>
      <c r="AC44" s="815"/>
      <c r="AD44" s="815"/>
      <c r="AE44" s="815"/>
      <c r="AF44" s="816"/>
      <c r="AG44" s="815"/>
      <c r="AH44" s="815"/>
      <c r="AI44" s="815"/>
      <c r="AJ44" s="815"/>
      <c r="AK44" s="816"/>
    </row>
    <row r="45" spans="1:37" ht="14.25" customHeight="1" x14ac:dyDescent="0.15">
      <c r="B45" s="845"/>
      <c r="C45" s="781"/>
      <c r="D45" s="68"/>
      <c r="E45" s="833" t="s">
        <v>173</v>
      </c>
      <c r="F45" s="834"/>
      <c r="G45" s="834"/>
      <c r="H45" s="834"/>
      <c r="I45" s="834"/>
      <c r="J45" s="834"/>
      <c r="K45" s="834"/>
      <c r="L45" s="834"/>
      <c r="M45" s="817"/>
      <c r="N45" s="818"/>
      <c r="O45" s="819"/>
      <c r="P45" s="820"/>
      <c r="Q45" s="821"/>
      <c r="R45" s="612" t="s">
        <v>19</v>
      </c>
      <c r="S45" s="822" t="s">
        <v>923</v>
      </c>
      <c r="T45" s="822"/>
      <c r="U45" s="613" t="s">
        <v>19</v>
      </c>
      <c r="V45" s="822" t="s">
        <v>924</v>
      </c>
      <c r="W45" s="822"/>
      <c r="X45" s="613" t="s">
        <v>19</v>
      </c>
      <c r="Y45" s="822" t="s">
        <v>925</v>
      </c>
      <c r="Z45" s="822"/>
      <c r="AA45" s="814"/>
      <c r="AB45" s="815"/>
      <c r="AC45" s="815"/>
      <c r="AD45" s="815"/>
      <c r="AE45" s="815"/>
      <c r="AF45" s="816"/>
      <c r="AG45" s="815"/>
      <c r="AH45" s="815"/>
      <c r="AI45" s="815"/>
      <c r="AJ45" s="815"/>
      <c r="AK45" s="816"/>
    </row>
    <row r="46" spans="1:37" ht="14.25" customHeight="1" x14ac:dyDescent="0.15">
      <c r="B46" s="845"/>
      <c r="C46" s="781"/>
      <c r="D46" s="68"/>
      <c r="E46" s="833" t="s">
        <v>49</v>
      </c>
      <c r="F46" s="834"/>
      <c r="G46" s="834"/>
      <c r="H46" s="834"/>
      <c r="I46" s="834"/>
      <c r="J46" s="834"/>
      <c r="K46" s="834"/>
      <c r="L46" s="834"/>
      <c r="M46" s="817"/>
      <c r="N46" s="818"/>
      <c r="O46" s="819"/>
      <c r="P46" s="820"/>
      <c r="Q46" s="821"/>
      <c r="R46" s="612" t="s">
        <v>19</v>
      </c>
      <c r="S46" s="822" t="s">
        <v>923</v>
      </c>
      <c r="T46" s="822"/>
      <c r="U46" s="613" t="s">
        <v>19</v>
      </c>
      <c r="V46" s="822" t="s">
        <v>924</v>
      </c>
      <c r="W46" s="822"/>
      <c r="X46" s="613" t="s">
        <v>19</v>
      </c>
      <c r="Y46" s="822" t="s">
        <v>925</v>
      </c>
      <c r="Z46" s="822"/>
      <c r="AA46" s="814"/>
      <c r="AB46" s="815"/>
      <c r="AC46" s="815"/>
      <c r="AD46" s="815"/>
      <c r="AE46" s="815"/>
      <c r="AF46" s="816"/>
      <c r="AG46" s="815"/>
      <c r="AH46" s="815"/>
      <c r="AI46" s="815"/>
      <c r="AJ46" s="815"/>
      <c r="AK46" s="816"/>
    </row>
    <row r="47" spans="1:37" ht="14.25" customHeight="1" x14ac:dyDescent="0.15">
      <c r="B47" s="845"/>
      <c r="C47" s="781"/>
      <c r="D47" s="68"/>
      <c r="E47" s="823" t="s">
        <v>174</v>
      </c>
      <c r="F47" s="824"/>
      <c r="G47" s="824"/>
      <c r="H47" s="824"/>
      <c r="I47" s="824"/>
      <c r="J47" s="824"/>
      <c r="K47" s="824"/>
      <c r="L47" s="824"/>
      <c r="M47" s="817"/>
      <c r="N47" s="818"/>
      <c r="O47" s="819"/>
      <c r="P47" s="820"/>
      <c r="Q47" s="821"/>
      <c r="R47" s="612" t="s">
        <v>19</v>
      </c>
      <c r="S47" s="822" t="s">
        <v>923</v>
      </c>
      <c r="T47" s="822"/>
      <c r="U47" s="613" t="s">
        <v>19</v>
      </c>
      <c r="V47" s="822" t="s">
        <v>924</v>
      </c>
      <c r="W47" s="822"/>
      <c r="X47" s="613" t="s">
        <v>19</v>
      </c>
      <c r="Y47" s="822" t="s">
        <v>925</v>
      </c>
      <c r="Z47" s="822"/>
      <c r="AA47" s="814"/>
      <c r="AB47" s="815"/>
      <c r="AC47" s="815"/>
      <c r="AD47" s="815"/>
      <c r="AE47" s="815"/>
      <c r="AF47" s="816"/>
      <c r="AG47" s="815"/>
      <c r="AH47" s="815"/>
      <c r="AI47" s="815"/>
      <c r="AJ47" s="815"/>
      <c r="AK47" s="816"/>
    </row>
    <row r="48" spans="1:37" ht="14.25" customHeight="1" x14ac:dyDescent="0.15">
      <c r="B48" s="845"/>
      <c r="C48" s="781"/>
      <c r="D48" s="68"/>
      <c r="E48" s="830" t="s">
        <v>927</v>
      </c>
      <c r="F48" s="832"/>
      <c r="G48" s="832"/>
      <c r="H48" s="832"/>
      <c r="I48" s="832"/>
      <c r="J48" s="832"/>
      <c r="K48" s="832"/>
      <c r="L48" s="832"/>
      <c r="M48" s="817"/>
      <c r="N48" s="818"/>
      <c r="O48" s="819"/>
      <c r="P48" s="820"/>
      <c r="Q48" s="821"/>
      <c r="R48" s="612" t="s">
        <v>19</v>
      </c>
      <c r="S48" s="822" t="s">
        <v>923</v>
      </c>
      <c r="T48" s="822"/>
      <c r="U48" s="613" t="s">
        <v>19</v>
      </c>
      <c r="V48" s="822" t="s">
        <v>924</v>
      </c>
      <c r="W48" s="822"/>
      <c r="X48" s="613" t="s">
        <v>19</v>
      </c>
      <c r="Y48" s="822" t="s">
        <v>925</v>
      </c>
      <c r="Z48" s="822"/>
      <c r="AA48" s="814"/>
      <c r="AB48" s="815"/>
      <c r="AC48" s="815"/>
      <c r="AD48" s="815"/>
      <c r="AE48" s="815"/>
      <c r="AF48" s="816"/>
      <c r="AG48" s="815"/>
      <c r="AH48" s="815"/>
      <c r="AI48" s="815"/>
      <c r="AJ48" s="815"/>
      <c r="AK48" s="816"/>
    </row>
    <row r="49" spans="2:37" ht="14.25" customHeight="1" x14ac:dyDescent="0.15">
      <c r="B49" s="845"/>
      <c r="C49" s="781"/>
      <c r="D49" s="69"/>
      <c r="E49" s="830" t="s">
        <v>928</v>
      </c>
      <c r="F49" s="831"/>
      <c r="G49" s="831"/>
      <c r="H49" s="831"/>
      <c r="I49" s="831"/>
      <c r="J49" s="831"/>
      <c r="K49" s="831"/>
      <c r="L49" s="831"/>
      <c r="M49" s="817"/>
      <c r="N49" s="818"/>
      <c r="O49" s="819"/>
      <c r="P49" s="820"/>
      <c r="Q49" s="821"/>
      <c r="R49" s="612" t="s">
        <v>19</v>
      </c>
      <c r="S49" s="822" t="s">
        <v>923</v>
      </c>
      <c r="T49" s="822"/>
      <c r="U49" s="613" t="s">
        <v>19</v>
      </c>
      <c r="V49" s="822" t="s">
        <v>924</v>
      </c>
      <c r="W49" s="822"/>
      <c r="X49" s="613" t="s">
        <v>19</v>
      </c>
      <c r="Y49" s="822" t="s">
        <v>925</v>
      </c>
      <c r="Z49" s="822"/>
      <c r="AA49" s="814"/>
      <c r="AB49" s="815"/>
      <c r="AC49" s="815"/>
      <c r="AD49" s="815"/>
      <c r="AE49" s="815"/>
      <c r="AF49" s="816"/>
      <c r="AG49" s="815"/>
      <c r="AH49" s="815"/>
      <c r="AI49" s="815"/>
      <c r="AJ49" s="815"/>
      <c r="AK49" s="816"/>
    </row>
    <row r="50" spans="2:37" ht="14.25" customHeight="1" x14ac:dyDescent="0.15">
      <c r="B50" s="845"/>
      <c r="C50" s="781"/>
      <c r="D50" s="69"/>
      <c r="E50" s="828" t="s">
        <v>177</v>
      </c>
      <c r="F50" s="829"/>
      <c r="G50" s="829"/>
      <c r="H50" s="829"/>
      <c r="I50" s="829"/>
      <c r="J50" s="829"/>
      <c r="K50" s="829"/>
      <c r="L50" s="829"/>
      <c r="M50" s="817"/>
      <c r="N50" s="818"/>
      <c r="O50" s="819"/>
      <c r="P50" s="820"/>
      <c r="Q50" s="821"/>
      <c r="R50" s="612" t="s">
        <v>19</v>
      </c>
      <c r="S50" s="822" t="s">
        <v>923</v>
      </c>
      <c r="T50" s="822"/>
      <c r="U50" s="613" t="s">
        <v>19</v>
      </c>
      <c r="V50" s="822" t="s">
        <v>924</v>
      </c>
      <c r="W50" s="822"/>
      <c r="X50" s="613" t="s">
        <v>19</v>
      </c>
      <c r="Y50" s="822" t="s">
        <v>925</v>
      </c>
      <c r="Z50" s="822"/>
      <c r="AA50" s="814"/>
      <c r="AB50" s="815"/>
      <c r="AC50" s="815"/>
      <c r="AD50" s="815"/>
      <c r="AE50" s="815"/>
      <c r="AF50" s="816"/>
      <c r="AG50" s="815"/>
      <c r="AH50" s="815"/>
      <c r="AI50" s="815"/>
      <c r="AJ50" s="815"/>
      <c r="AK50" s="816"/>
    </row>
    <row r="51" spans="2:37" ht="14.25" customHeight="1" thickBot="1" x14ac:dyDescent="0.2">
      <c r="B51" s="845"/>
      <c r="C51" s="781"/>
      <c r="D51" s="69"/>
      <c r="E51" s="826" t="s">
        <v>178</v>
      </c>
      <c r="F51" s="827"/>
      <c r="G51" s="827"/>
      <c r="H51" s="827"/>
      <c r="I51" s="827"/>
      <c r="J51" s="827"/>
      <c r="K51" s="827"/>
      <c r="L51" s="827"/>
      <c r="M51" s="817"/>
      <c r="N51" s="818"/>
      <c r="O51" s="819"/>
      <c r="P51" s="820"/>
      <c r="Q51" s="821"/>
      <c r="R51" s="612" t="s">
        <v>19</v>
      </c>
      <c r="S51" s="822" t="s">
        <v>923</v>
      </c>
      <c r="T51" s="822"/>
      <c r="U51" s="613" t="s">
        <v>19</v>
      </c>
      <c r="V51" s="822" t="s">
        <v>924</v>
      </c>
      <c r="W51" s="822"/>
      <c r="X51" s="613" t="s">
        <v>19</v>
      </c>
      <c r="Y51" s="822" t="s">
        <v>925</v>
      </c>
      <c r="Z51" s="822"/>
      <c r="AA51" s="814"/>
      <c r="AB51" s="815"/>
      <c r="AC51" s="815"/>
      <c r="AD51" s="815"/>
      <c r="AE51" s="815"/>
      <c r="AF51" s="816"/>
      <c r="AG51" s="815"/>
      <c r="AH51" s="815"/>
      <c r="AI51" s="815"/>
      <c r="AJ51" s="815"/>
      <c r="AK51" s="816"/>
    </row>
    <row r="52" spans="2:37" ht="14.25" customHeight="1" thickTop="1" x14ac:dyDescent="0.15">
      <c r="B52" s="845"/>
      <c r="C52" s="781"/>
      <c r="D52" s="71"/>
      <c r="E52" s="825" t="s">
        <v>929</v>
      </c>
      <c r="F52" s="825"/>
      <c r="G52" s="825"/>
      <c r="H52" s="825"/>
      <c r="I52" s="825"/>
      <c r="J52" s="825"/>
      <c r="K52" s="825"/>
      <c r="L52" s="825"/>
      <c r="M52" s="817"/>
      <c r="N52" s="818"/>
      <c r="O52" s="819"/>
      <c r="P52" s="820"/>
      <c r="Q52" s="821"/>
      <c r="R52" s="612" t="s">
        <v>19</v>
      </c>
      <c r="S52" s="822" t="s">
        <v>923</v>
      </c>
      <c r="T52" s="822"/>
      <c r="U52" s="613" t="s">
        <v>19</v>
      </c>
      <c r="V52" s="822" t="s">
        <v>924</v>
      </c>
      <c r="W52" s="822"/>
      <c r="X52" s="613" t="s">
        <v>19</v>
      </c>
      <c r="Y52" s="822" t="s">
        <v>925</v>
      </c>
      <c r="Z52" s="822"/>
      <c r="AA52" s="814"/>
      <c r="AB52" s="815"/>
      <c r="AC52" s="815"/>
      <c r="AD52" s="815"/>
      <c r="AE52" s="815"/>
      <c r="AF52" s="816"/>
      <c r="AG52" s="815"/>
      <c r="AH52" s="815"/>
      <c r="AI52" s="815"/>
      <c r="AJ52" s="815"/>
      <c r="AK52" s="816"/>
    </row>
    <row r="53" spans="2:37" ht="14.25" customHeight="1" x14ac:dyDescent="0.15">
      <c r="B53" s="845"/>
      <c r="C53" s="781"/>
      <c r="D53" s="68"/>
      <c r="E53" s="823" t="s">
        <v>930</v>
      </c>
      <c r="F53" s="824"/>
      <c r="G53" s="824"/>
      <c r="H53" s="824"/>
      <c r="I53" s="824"/>
      <c r="J53" s="824"/>
      <c r="K53" s="824"/>
      <c r="L53" s="824"/>
      <c r="M53" s="817"/>
      <c r="N53" s="818"/>
      <c r="O53" s="819"/>
      <c r="P53" s="820"/>
      <c r="Q53" s="821"/>
      <c r="R53" s="612" t="s">
        <v>19</v>
      </c>
      <c r="S53" s="822" t="s">
        <v>923</v>
      </c>
      <c r="T53" s="822"/>
      <c r="U53" s="613" t="s">
        <v>19</v>
      </c>
      <c r="V53" s="822" t="s">
        <v>924</v>
      </c>
      <c r="W53" s="822"/>
      <c r="X53" s="613" t="s">
        <v>19</v>
      </c>
      <c r="Y53" s="822" t="s">
        <v>925</v>
      </c>
      <c r="Z53" s="822"/>
      <c r="AA53" s="814"/>
      <c r="AB53" s="815"/>
      <c r="AC53" s="815"/>
      <c r="AD53" s="815"/>
      <c r="AE53" s="815"/>
      <c r="AF53" s="816"/>
      <c r="AG53" s="815"/>
      <c r="AH53" s="815"/>
      <c r="AI53" s="815"/>
      <c r="AJ53" s="815"/>
      <c r="AK53" s="816"/>
    </row>
    <row r="54" spans="2:37" ht="14.25" customHeight="1" x14ac:dyDescent="0.15">
      <c r="B54" s="845"/>
      <c r="C54" s="782"/>
      <c r="D54" s="68"/>
      <c r="E54" s="823" t="s">
        <v>931</v>
      </c>
      <c r="F54" s="824"/>
      <c r="G54" s="824"/>
      <c r="H54" s="824"/>
      <c r="I54" s="824"/>
      <c r="J54" s="824"/>
      <c r="K54" s="824"/>
      <c r="L54" s="824"/>
      <c r="M54" s="817"/>
      <c r="N54" s="818"/>
      <c r="O54" s="819"/>
      <c r="P54" s="820"/>
      <c r="Q54" s="821"/>
      <c r="R54" s="612" t="s">
        <v>19</v>
      </c>
      <c r="S54" s="822" t="s">
        <v>923</v>
      </c>
      <c r="T54" s="822"/>
      <c r="U54" s="613" t="s">
        <v>19</v>
      </c>
      <c r="V54" s="822" t="s">
        <v>924</v>
      </c>
      <c r="W54" s="822"/>
      <c r="X54" s="613" t="s">
        <v>19</v>
      </c>
      <c r="Y54" s="822" t="s">
        <v>925</v>
      </c>
      <c r="Z54" s="822"/>
      <c r="AA54" s="814"/>
      <c r="AB54" s="815"/>
      <c r="AC54" s="815"/>
      <c r="AD54" s="815"/>
      <c r="AE54" s="815"/>
      <c r="AF54" s="816"/>
      <c r="AG54" s="815"/>
      <c r="AH54" s="815"/>
      <c r="AI54" s="815"/>
      <c r="AJ54" s="815"/>
      <c r="AK54" s="816"/>
    </row>
    <row r="55" spans="2:37" ht="14.25" customHeight="1" x14ac:dyDescent="0.15">
      <c r="B55" s="614"/>
      <c r="C55" s="800" t="s">
        <v>932</v>
      </c>
      <c r="D55" s="801"/>
      <c r="E55" s="801"/>
      <c r="F55" s="801"/>
      <c r="G55" s="801"/>
      <c r="H55" s="801"/>
      <c r="I55" s="801"/>
      <c r="J55" s="801"/>
      <c r="K55" s="801"/>
      <c r="L55" s="801"/>
      <c r="M55" s="817"/>
      <c r="N55" s="818"/>
      <c r="O55" s="819"/>
      <c r="P55" s="820"/>
      <c r="Q55" s="821"/>
      <c r="R55" s="612" t="s">
        <v>19</v>
      </c>
      <c r="S55" s="822" t="s">
        <v>923</v>
      </c>
      <c r="T55" s="822"/>
      <c r="U55" s="613" t="s">
        <v>19</v>
      </c>
      <c r="V55" s="822" t="s">
        <v>924</v>
      </c>
      <c r="W55" s="822"/>
      <c r="X55" s="613" t="s">
        <v>19</v>
      </c>
      <c r="Y55" s="822" t="s">
        <v>925</v>
      </c>
      <c r="Z55" s="822"/>
      <c r="AA55" s="814"/>
      <c r="AB55" s="815"/>
      <c r="AC55" s="815"/>
      <c r="AD55" s="815"/>
      <c r="AE55" s="815"/>
      <c r="AF55" s="816"/>
      <c r="AG55" s="815"/>
      <c r="AH55" s="815"/>
      <c r="AI55" s="815"/>
      <c r="AJ55" s="815"/>
      <c r="AK55" s="816"/>
    </row>
    <row r="56" spans="2:37" ht="14.25" customHeight="1" x14ac:dyDescent="0.15">
      <c r="B56" s="614"/>
      <c r="C56" s="800" t="s">
        <v>933</v>
      </c>
      <c r="D56" s="801"/>
      <c r="E56" s="801"/>
      <c r="F56" s="801"/>
      <c r="G56" s="801"/>
      <c r="H56" s="801"/>
      <c r="I56" s="801"/>
      <c r="J56" s="801"/>
      <c r="K56" s="801"/>
      <c r="L56" s="801"/>
      <c r="M56" s="817"/>
      <c r="N56" s="818"/>
      <c r="O56" s="819"/>
      <c r="P56" s="820"/>
      <c r="Q56" s="821"/>
      <c r="R56" s="612" t="s">
        <v>19</v>
      </c>
      <c r="S56" s="822" t="s">
        <v>923</v>
      </c>
      <c r="T56" s="822"/>
      <c r="U56" s="613" t="s">
        <v>19</v>
      </c>
      <c r="V56" s="822" t="s">
        <v>924</v>
      </c>
      <c r="W56" s="822"/>
      <c r="X56" s="613" t="s">
        <v>19</v>
      </c>
      <c r="Y56" s="822" t="s">
        <v>925</v>
      </c>
      <c r="Z56" s="822"/>
      <c r="AA56" s="814"/>
      <c r="AB56" s="815"/>
      <c r="AC56" s="815"/>
      <c r="AD56" s="815"/>
      <c r="AE56" s="815"/>
      <c r="AF56" s="816"/>
      <c r="AG56" s="815"/>
      <c r="AH56" s="815"/>
      <c r="AI56" s="815"/>
      <c r="AJ56" s="815"/>
      <c r="AK56" s="816"/>
    </row>
    <row r="57" spans="2:37" ht="14.25" customHeight="1" x14ac:dyDescent="0.15">
      <c r="B57" s="800" t="s">
        <v>8</v>
      </c>
      <c r="C57" s="801"/>
      <c r="D57" s="801"/>
      <c r="E57" s="801"/>
      <c r="F57" s="801"/>
      <c r="G57" s="801"/>
      <c r="H57" s="801"/>
      <c r="I57" s="801"/>
      <c r="J57" s="801"/>
      <c r="K57" s="783"/>
      <c r="L57" s="784"/>
      <c r="M57" s="784"/>
      <c r="N57" s="784"/>
      <c r="O57" s="784"/>
      <c r="P57" s="784"/>
      <c r="Q57" s="784"/>
      <c r="R57" s="784"/>
      <c r="S57" s="784"/>
      <c r="T57" s="785"/>
      <c r="U57" s="802"/>
      <c r="V57" s="803"/>
      <c r="W57" s="803"/>
      <c r="X57" s="803"/>
      <c r="Y57" s="803"/>
      <c r="Z57" s="803"/>
      <c r="AA57" s="804"/>
      <c r="AB57" s="804"/>
      <c r="AC57" s="804"/>
      <c r="AD57" s="804"/>
      <c r="AE57" s="804"/>
      <c r="AF57" s="804"/>
      <c r="AG57" s="803"/>
      <c r="AH57" s="803"/>
      <c r="AI57" s="803"/>
      <c r="AJ57" s="803"/>
      <c r="AK57" s="805"/>
    </row>
    <row r="58" spans="2:37" ht="14.25" customHeight="1" x14ac:dyDescent="0.15">
      <c r="B58" s="806" t="s">
        <v>871</v>
      </c>
      <c r="C58" s="807"/>
      <c r="D58" s="807"/>
      <c r="E58" s="807"/>
      <c r="F58" s="807"/>
      <c r="G58" s="807"/>
      <c r="H58" s="807"/>
      <c r="I58" s="807"/>
      <c r="J58" s="807"/>
      <c r="K58" s="808"/>
      <c r="L58" s="809"/>
      <c r="M58" s="809"/>
      <c r="N58" s="809"/>
      <c r="O58" s="809"/>
      <c r="P58" s="809"/>
      <c r="Q58" s="809"/>
      <c r="R58" s="809"/>
      <c r="S58" s="809"/>
      <c r="T58" s="810"/>
      <c r="U58" s="811"/>
      <c r="V58" s="812"/>
      <c r="W58" s="812"/>
      <c r="X58" s="812"/>
      <c r="Y58" s="812"/>
      <c r="Z58" s="812"/>
      <c r="AA58" s="812"/>
      <c r="AB58" s="812"/>
      <c r="AC58" s="812"/>
      <c r="AD58" s="812"/>
      <c r="AE58" s="812"/>
      <c r="AF58" s="812"/>
      <c r="AG58" s="812"/>
      <c r="AH58" s="812"/>
      <c r="AI58" s="812"/>
      <c r="AJ58" s="812"/>
      <c r="AK58" s="813"/>
    </row>
    <row r="59" spans="2:37" ht="14.25" customHeight="1" x14ac:dyDescent="0.15">
      <c r="B59" s="780" t="s">
        <v>872</v>
      </c>
      <c r="C59" s="783" t="s">
        <v>873</v>
      </c>
      <c r="D59" s="784"/>
      <c r="E59" s="784"/>
      <c r="F59" s="784"/>
      <c r="G59" s="784"/>
      <c r="H59" s="784"/>
      <c r="I59" s="784"/>
      <c r="J59" s="784"/>
      <c r="K59" s="784"/>
      <c r="L59" s="784"/>
      <c r="M59" s="784"/>
      <c r="N59" s="784"/>
      <c r="O59" s="784"/>
      <c r="P59" s="784"/>
      <c r="Q59" s="784"/>
      <c r="R59" s="784"/>
      <c r="S59" s="784"/>
      <c r="T59" s="784"/>
      <c r="U59" s="783" t="s">
        <v>874</v>
      </c>
      <c r="V59" s="784"/>
      <c r="W59" s="784"/>
      <c r="X59" s="784"/>
      <c r="Y59" s="784"/>
      <c r="Z59" s="784"/>
      <c r="AA59" s="784"/>
      <c r="AB59" s="784"/>
      <c r="AC59" s="784"/>
      <c r="AD59" s="784"/>
      <c r="AE59" s="784"/>
      <c r="AF59" s="784"/>
      <c r="AG59" s="784"/>
      <c r="AH59" s="784"/>
      <c r="AI59" s="784"/>
      <c r="AJ59" s="784"/>
      <c r="AK59" s="785"/>
    </row>
    <row r="60" spans="2:37" x14ac:dyDescent="0.15">
      <c r="B60" s="781"/>
      <c r="C60" s="786"/>
      <c r="D60" s="787"/>
      <c r="E60" s="787"/>
      <c r="F60" s="787"/>
      <c r="G60" s="787"/>
      <c r="H60" s="787"/>
      <c r="I60" s="787"/>
      <c r="J60" s="787"/>
      <c r="K60" s="787"/>
      <c r="L60" s="787"/>
      <c r="M60" s="787"/>
      <c r="N60" s="787"/>
      <c r="O60" s="787"/>
      <c r="P60" s="787"/>
      <c r="Q60" s="787"/>
      <c r="R60" s="787"/>
      <c r="S60" s="787"/>
      <c r="T60" s="787"/>
      <c r="U60" s="786"/>
      <c r="V60" s="787"/>
      <c r="W60" s="787"/>
      <c r="X60" s="787"/>
      <c r="Y60" s="787"/>
      <c r="Z60" s="787"/>
      <c r="AA60" s="787"/>
      <c r="AB60" s="787"/>
      <c r="AC60" s="787"/>
      <c r="AD60" s="787"/>
      <c r="AE60" s="787"/>
      <c r="AF60" s="787"/>
      <c r="AG60" s="787"/>
      <c r="AH60" s="787"/>
      <c r="AI60" s="787"/>
      <c r="AJ60" s="787"/>
      <c r="AK60" s="792"/>
    </row>
    <row r="61" spans="2:37" x14ac:dyDescent="0.15">
      <c r="B61" s="781"/>
      <c r="C61" s="788"/>
      <c r="D61" s="789"/>
      <c r="E61" s="789"/>
      <c r="F61" s="789"/>
      <c r="G61" s="789"/>
      <c r="H61" s="789"/>
      <c r="I61" s="789"/>
      <c r="J61" s="789"/>
      <c r="K61" s="789"/>
      <c r="L61" s="789"/>
      <c r="M61" s="789"/>
      <c r="N61" s="789"/>
      <c r="O61" s="789"/>
      <c r="P61" s="789"/>
      <c r="Q61" s="789"/>
      <c r="R61" s="789"/>
      <c r="S61" s="789"/>
      <c r="T61" s="789"/>
      <c r="U61" s="788"/>
      <c r="V61" s="789"/>
      <c r="W61" s="789"/>
      <c r="X61" s="789"/>
      <c r="Y61" s="789"/>
      <c r="Z61" s="789"/>
      <c r="AA61" s="789"/>
      <c r="AB61" s="789"/>
      <c r="AC61" s="789"/>
      <c r="AD61" s="789"/>
      <c r="AE61" s="789"/>
      <c r="AF61" s="789"/>
      <c r="AG61" s="789"/>
      <c r="AH61" s="789"/>
      <c r="AI61" s="789"/>
      <c r="AJ61" s="789"/>
      <c r="AK61" s="793"/>
    </row>
    <row r="62" spans="2:37" x14ac:dyDescent="0.15">
      <c r="B62" s="781"/>
      <c r="C62" s="788"/>
      <c r="D62" s="789"/>
      <c r="E62" s="789"/>
      <c r="F62" s="789"/>
      <c r="G62" s="789"/>
      <c r="H62" s="789"/>
      <c r="I62" s="789"/>
      <c r="J62" s="789"/>
      <c r="K62" s="789"/>
      <c r="L62" s="789"/>
      <c r="M62" s="789"/>
      <c r="N62" s="789"/>
      <c r="O62" s="789"/>
      <c r="P62" s="789"/>
      <c r="Q62" s="789"/>
      <c r="R62" s="789"/>
      <c r="S62" s="789"/>
      <c r="T62" s="789"/>
      <c r="U62" s="788"/>
      <c r="V62" s="789"/>
      <c r="W62" s="789"/>
      <c r="X62" s="789"/>
      <c r="Y62" s="789"/>
      <c r="Z62" s="789"/>
      <c r="AA62" s="789"/>
      <c r="AB62" s="789"/>
      <c r="AC62" s="789"/>
      <c r="AD62" s="789"/>
      <c r="AE62" s="789"/>
      <c r="AF62" s="789"/>
      <c r="AG62" s="789"/>
      <c r="AH62" s="789"/>
      <c r="AI62" s="789"/>
      <c r="AJ62" s="789"/>
      <c r="AK62" s="793"/>
    </row>
    <row r="63" spans="2:37" x14ac:dyDescent="0.15">
      <c r="B63" s="782"/>
      <c r="C63" s="790"/>
      <c r="D63" s="791"/>
      <c r="E63" s="791"/>
      <c r="F63" s="791"/>
      <c r="G63" s="791"/>
      <c r="H63" s="791"/>
      <c r="I63" s="791"/>
      <c r="J63" s="791"/>
      <c r="K63" s="791"/>
      <c r="L63" s="791"/>
      <c r="M63" s="791"/>
      <c r="N63" s="791"/>
      <c r="O63" s="791"/>
      <c r="P63" s="791"/>
      <c r="Q63" s="791"/>
      <c r="R63" s="791"/>
      <c r="S63" s="791"/>
      <c r="T63" s="791"/>
      <c r="U63" s="790"/>
      <c r="V63" s="791"/>
      <c r="W63" s="791"/>
      <c r="X63" s="791"/>
      <c r="Y63" s="791"/>
      <c r="Z63" s="791"/>
      <c r="AA63" s="791"/>
      <c r="AB63" s="791"/>
      <c r="AC63" s="791"/>
      <c r="AD63" s="791"/>
      <c r="AE63" s="791"/>
      <c r="AF63" s="791"/>
      <c r="AG63" s="791"/>
      <c r="AH63" s="791"/>
      <c r="AI63" s="791"/>
      <c r="AJ63" s="791"/>
      <c r="AK63" s="794"/>
    </row>
    <row r="64" spans="2:37" ht="14.25" customHeight="1" x14ac:dyDescent="0.15">
      <c r="B64" s="795" t="s">
        <v>875</v>
      </c>
      <c r="C64" s="796"/>
      <c r="D64" s="796"/>
      <c r="E64" s="796"/>
      <c r="F64" s="797"/>
      <c r="G64" s="798" t="s">
        <v>9</v>
      </c>
      <c r="H64" s="798"/>
      <c r="I64" s="798"/>
      <c r="J64" s="798"/>
      <c r="K64" s="798"/>
      <c r="L64" s="798"/>
      <c r="M64" s="798"/>
      <c r="N64" s="798"/>
      <c r="O64" s="798"/>
      <c r="P64" s="798"/>
      <c r="Q64" s="798"/>
      <c r="R64" s="798"/>
      <c r="S64" s="798"/>
      <c r="T64" s="798"/>
      <c r="U64" s="799"/>
      <c r="V64" s="799"/>
      <c r="W64" s="799"/>
      <c r="X64" s="799"/>
      <c r="Y64" s="799"/>
      <c r="Z64" s="799"/>
      <c r="AA64" s="799"/>
      <c r="AB64" s="799"/>
      <c r="AC64" s="799"/>
      <c r="AD64" s="799"/>
      <c r="AE64" s="799"/>
      <c r="AF64" s="799"/>
      <c r="AG64" s="799"/>
      <c r="AH64" s="799"/>
      <c r="AI64" s="799"/>
      <c r="AJ64" s="799"/>
      <c r="AK64" s="799"/>
    </row>
    <row r="66" spans="2:5" x14ac:dyDescent="0.15">
      <c r="B66" s="14" t="s">
        <v>876</v>
      </c>
    </row>
    <row r="67" spans="2:5" x14ac:dyDescent="0.15">
      <c r="B67" s="14" t="s">
        <v>877</v>
      </c>
    </row>
    <row r="68" spans="2:5" x14ac:dyDescent="0.15">
      <c r="B68" s="14" t="s">
        <v>878</v>
      </c>
    </row>
    <row r="69" spans="2:5" x14ac:dyDescent="0.15">
      <c r="B69" s="14" t="s">
        <v>934</v>
      </c>
    </row>
    <row r="70" spans="2:5" x14ac:dyDescent="0.15">
      <c r="B70" s="14" t="s">
        <v>880</v>
      </c>
    </row>
    <row r="71" spans="2:5" x14ac:dyDescent="0.15">
      <c r="B71" s="14" t="s">
        <v>935</v>
      </c>
    </row>
    <row r="72" spans="2:5" x14ac:dyDescent="0.15">
      <c r="B72" s="14" t="s">
        <v>936</v>
      </c>
    </row>
    <row r="73" spans="2:5" x14ac:dyDescent="0.15">
      <c r="B73" s="14"/>
      <c r="E73" s="3" t="s">
        <v>937</v>
      </c>
    </row>
    <row r="74" spans="2:5" x14ac:dyDescent="0.15">
      <c r="B74" s="14" t="s">
        <v>938</v>
      </c>
    </row>
    <row r="75" spans="2:5" x14ac:dyDescent="0.15">
      <c r="B75" s="14" t="s">
        <v>939</v>
      </c>
    </row>
    <row r="76" spans="2:5" x14ac:dyDescent="0.15">
      <c r="E76" s="14" t="s">
        <v>940</v>
      </c>
    </row>
    <row r="87" spans="2:2" ht="12.75" customHeight="1" x14ac:dyDescent="0.15">
      <c r="B87" s="46"/>
    </row>
    <row r="88" spans="2:2" ht="12.75" customHeight="1" x14ac:dyDescent="0.15">
      <c r="B88" s="46" t="s">
        <v>887</v>
      </c>
    </row>
    <row r="89" spans="2:2" ht="12.75" customHeight="1" x14ac:dyDescent="0.15">
      <c r="B89" s="46" t="s">
        <v>888</v>
      </c>
    </row>
    <row r="90" spans="2:2" ht="12.75" customHeight="1" x14ac:dyDescent="0.15">
      <c r="B90" s="46" t="s">
        <v>889</v>
      </c>
    </row>
    <row r="91" spans="2:2" ht="12.75" customHeight="1" x14ac:dyDescent="0.15">
      <c r="B91" s="46" t="s">
        <v>890</v>
      </c>
    </row>
    <row r="92" spans="2:2" ht="12.75" customHeight="1" x14ac:dyDescent="0.15">
      <c r="B92" s="46" t="s">
        <v>891</v>
      </c>
    </row>
    <row r="93" spans="2:2" ht="12.75" customHeight="1" x14ac:dyDescent="0.15">
      <c r="B93" s="46" t="s">
        <v>892</v>
      </c>
    </row>
    <row r="94" spans="2:2" ht="12.75" customHeight="1" x14ac:dyDescent="0.15">
      <c r="B94" s="46" t="s">
        <v>893</v>
      </c>
    </row>
    <row r="95" spans="2:2" ht="12.75" customHeight="1" x14ac:dyDescent="0.15">
      <c r="B95" s="46" t="s">
        <v>894</v>
      </c>
    </row>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43" spans="1:1" x14ac:dyDescent="0.15">
      <c r="A143" s="59"/>
    </row>
    <row r="179" spans="1:1" x14ac:dyDescent="0.15">
      <c r="A179" s="615"/>
    </row>
    <row r="230" spans="1:1" x14ac:dyDescent="0.15">
      <c r="A230" s="615"/>
    </row>
    <row r="279" spans="1:1" x14ac:dyDescent="0.15">
      <c r="A279" s="615"/>
    </row>
    <row r="306" spans="1:1" x14ac:dyDescent="0.15">
      <c r="A306" s="59"/>
    </row>
    <row r="356" spans="1:1" x14ac:dyDescent="0.15">
      <c r="A356" s="615"/>
    </row>
    <row r="380" spans="1:1" x14ac:dyDescent="0.15">
      <c r="A380" s="59"/>
    </row>
    <row r="408" spans="1:1" x14ac:dyDescent="0.15">
      <c r="A408" s="59"/>
    </row>
    <row r="436" spans="1:1" x14ac:dyDescent="0.15">
      <c r="A436" s="59"/>
    </row>
    <row r="460" spans="1:1" x14ac:dyDescent="0.15">
      <c r="A460" s="59"/>
    </row>
    <row r="489" spans="1:1" x14ac:dyDescent="0.15">
      <c r="A489" s="59"/>
    </row>
    <row r="518" spans="1:1" x14ac:dyDescent="0.15">
      <c r="A518" s="59"/>
    </row>
    <row r="567" spans="1:1" x14ac:dyDescent="0.15">
      <c r="A567" s="615"/>
    </row>
    <row r="598" spans="1:1" x14ac:dyDescent="0.15">
      <c r="A598" s="615"/>
    </row>
    <row r="642" spans="1:1" x14ac:dyDescent="0.15">
      <c r="A642" s="615"/>
    </row>
    <row r="678" spans="1:1" x14ac:dyDescent="0.15">
      <c r="A678" s="59"/>
    </row>
    <row r="717" spans="1:1" x14ac:dyDescent="0.15">
      <c r="A717" s="615"/>
    </row>
    <row r="746" spans="1:1" x14ac:dyDescent="0.15">
      <c r="A746" s="615"/>
    </row>
    <row r="785" spans="1:1" x14ac:dyDescent="0.15">
      <c r="A785" s="615"/>
    </row>
    <row r="824" spans="1:1" x14ac:dyDescent="0.15">
      <c r="A824" s="615"/>
    </row>
    <row r="852" spans="1:1" x14ac:dyDescent="0.15">
      <c r="A852" s="615"/>
    </row>
    <row r="892" spans="1:1" x14ac:dyDescent="0.15">
      <c r="A892" s="615"/>
    </row>
    <row r="932" spans="1:1" x14ac:dyDescent="0.15">
      <c r="A932" s="615"/>
    </row>
    <row r="961" spans="1:1" x14ac:dyDescent="0.15">
      <c r="A961" s="615"/>
    </row>
  </sheetData>
  <mergeCells count="247">
    <mergeCell ref="B8:K8"/>
    <mergeCell ref="U9:W9"/>
    <mergeCell ref="X9:AJ9"/>
    <mergeCell ref="X10:AJ10"/>
    <mergeCell ref="U11:W11"/>
    <mergeCell ref="X11:AJ11"/>
    <mergeCell ref="AB3:AF3"/>
    <mergeCell ref="AG3:AK3"/>
    <mergeCell ref="B5:AK5"/>
    <mergeCell ref="B6:AK6"/>
    <mergeCell ref="AA7:AB7"/>
    <mergeCell ref="AC7:AD7"/>
    <mergeCell ref="AF7:AG7"/>
    <mergeCell ref="AI7:AJ7"/>
    <mergeCell ref="M14:N14"/>
    <mergeCell ref="Y14:AF14"/>
    <mergeCell ref="AG14:AK14"/>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O40:Q40"/>
    <mergeCell ref="R40:Z41"/>
    <mergeCell ref="AA40:AF40"/>
    <mergeCell ref="Y42:Z42"/>
    <mergeCell ref="AA42:AF42"/>
    <mergeCell ref="E44:L44"/>
    <mergeCell ref="M44:N44"/>
    <mergeCell ref="AA47:AF47"/>
    <mergeCell ref="AA49:AF49"/>
    <mergeCell ref="AA51:AF51"/>
    <mergeCell ref="AA53:AF53"/>
    <mergeCell ref="AG40:AK40"/>
    <mergeCell ref="O41:Q41"/>
    <mergeCell ref="AA41:AF41"/>
    <mergeCell ref="AG41:AK41"/>
    <mergeCell ref="C42:C54"/>
    <mergeCell ref="E42:L42"/>
    <mergeCell ref="M42:N42"/>
    <mergeCell ref="O42:Q42"/>
    <mergeCell ref="S42:T42"/>
    <mergeCell ref="V42:W42"/>
    <mergeCell ref="O44:Q44"/>
    <mergeCell ref="S44:T44"/>
    <mergeCell ref="V44:W44"/>
    <mergeCell ref="Y44:Z44"/>
    <mergeCell ref="AA44:AF44"/>
    <mergeCell ref="AG44:AK44"/>
    <mergeCell ref="AG42:AK42"/>
    <mergeCell ref="E43:L43"/>
    <mergeCell ref="M43:N43"/>
    <mergeCell ref="O43:Q43"/>
    <mergeCell ref="S43:T43"/>
    <mergeCell ref="V43:W43"/>
    <mergeCell ref="Y43:Z43"/>
    <mergeCell ref="AA43:AF43"/>
    <mergeCell ref="AG43:AK43"/>
    <mergeCell ref="AA45:AF45"/>
    <mergeCell ref="AG45:AK45"/>
    <mergeCell ref="E46:L46"/>
    <mergeCell ref="M46:N46"/>
    <mergeCell ref="O46:Q46"/>
    <mergeCell ref="S46:T46"/>
    <mergeCell ref="V46:W46"/>
    <mergeCell ref="Y46:Z46"/>
    <mergeCell ref="AA46:AF46"/>
    <mergeCell ref="AG46:AK46"/>
    <mergeCell ref="E45:L45"/>
    <mergeCell ref="M45:N45"/>
    <mergeCell ref="O45:Q45"/>
    <mergeCell ref="S45:T45"/>
    <mergeCell ref="V45:W45"/>
    <mergeCell ref="Y45:Z45"/>
    <mergeCell ref="AG47:AK47"/>
    <mergeCell ref="E48:L48"/>
    <mergeCell ref="M48:N48"/>
    <mergeCell ref="O48:Q48"/>
    <mergeCell ref="S48:T48"/>
    <mergeCell ref="V48:W48"/>
    <mergeCell ref="Y48:Z48"/>
    <mergeCell ref="AA48:AF48"/>
    <mergeCell ref="AG48:AK48"/>
    <mergeCell ref="E47:L47"/>
    <mergeCell ref="M47:N47"/>
    <mergeCell ref="O47:Q47"/>
    <mergeCell ref="S47:T47"/>
    <mergeCell ref="V47:W47"/>
    <mergeCell ref="Y47:Z47"/>
    <mergeCell ref="AG49:AK49"/>
    <mergeCell ref="E50:L50"/>
    <mergeCell ref="M50:N50"/>
    <mergeCell ref="O50:Q50"/>
    <mergeCell ref="S50:T50"/>
    <mergeCell ref="V50:W50"/>
    <mergeCell ref="Y50:Z50"/>
    <mergeCell ref="AA50:AF50"/>
    <mergeCell ref="AG50:AK50"/>
    <mergeCell ref="E49:L49"/>
    <mergeCell ref="M49:N49"/>
    <mergeCell ref="O49:Q49"/>
    <mergeCell ref="S49:T49"/>
    <mergeCell ref="V49:W49"/>
    <mergeCell ref="Y49:Z49"/>
    <mergeCell ref="AG51:AK51"/>
    <mergeCell ref="E52:L52"/>
    <mergeCell ref="M52:N52"/>
    <mergeCell ref="O52:Q52"/>
    <mergeCell ref="S52:T52"/>
    <mergeCell ref="V52:W52"/>
    <mergeCell ref="Y52:Z52"/>
    <mergeCell ref="AA52:AF52"/>
    <mergeCell ref="AG52:AK52"/>
    <mergeCell ref="E51:L51"/>
    <mergeCell ref="M51:N51"/>
    <mergeCell ref="O51:Q51"/>
    <mergeCell ref="S51:T51"/>
    <mergeCell ref="V51:W51"/>
    <mergeCell ref="Y51:Z51"/>
    <mergeCell ref="AG53:AK53"/>
    <mergeCell ref="E54:L54"/>
    <mergeCell ref="M54:N54"/>
    <mergeCell ref="O54:Q54"/>
    <mergeCell ref="S54:T54"/>
    <mergeCell ref="V54:W54"/>
    <mergeCell ref="Y54:Z54"/>
    <mergeCell ref="AA54:AF54"/>
    <mergeCell ref="AG54:AK54"/>
    <mergeCell ref="E53:L53"/>
    <mergeCell ref="M53:N53"/>
    <mergeCell ref="O53:Q53"/>
    <mergeCell ref="S53:T53"/>
    <mergeCell ref="V53:W53"/>
    <mergeCell ref="Y53:Z53"/>
    <mergeCell ref="AA55:AF55"/>
    <mergeCell ref="AG55:AK55"/>
    <mergeCell ref="C56:L56"/>
    <mergeCell ref="M56:N56"/>
    <mergeCell ref="O56:Q56"/>
    <mergeCell ref="S56:T56"/>
    <mergeCell ref="V56:W56"/>
    <mergeCell ref="Y56:Z56"/>
    <mergeCell ref="AA56:AF56"/>
    <mergeCell ref="AG56:AK56"/>
    <mergeCell ref="C55:L55"/>
    <mergeCell ref="M55:N55"/>
    <mergeCell ref="O55:Q55"/>
    <mergeCell ref="S55:T55"/>
    <mergeCell ref="V55:W55"/>
    <mergeCell ref="Y55:Z55"/>
    <mergeCell ref="B59:B63"/>
    <mergeCell ref="C59:T59"/>
    <mergeCell ref="U59:AK59"/>
    <mergeCell ref="C60:T63"/>
    <mergeCell ref="U60:AK63"/>
    <mergeCell ref="B64:F64"/>
    <mergeCell ref="G64:AK64"/>
    <mergeCell ref="B57:J57"/>
    <mergeCell ref="K57:T57"/>
    <mergeCell ref="U57:AK57"/>
    <mergeCell ref="B58:J58"/>
    <mergeCell ref="K58:T58"/>
    <mergeCell ref="U58:AK58"/>
  </mergeCells>
  <phoneticPr fontId="2"/>
  <dataValidations count="2">
    <dataValidation type="list" allowBlank="1" showInputMessage="1" showErrorMessage="1" sqref="M42:N56" xr:uid="{00000000-0002-0000-0300-000000000000}">
      <formula1>"○"</formula1>
    </dataValidation>
    <dataValidation type="list" allowBlank="1" showInputMessage="1" showErrorMessage="1" sqref="R42:R56 U42:U56 X42:X56" xr:uid="{00000000-0002-0000-0300-000001000000}">
      <formula1>"□,■"</formula1>
    </dataValidation>
  </dataValidations>
  <pageMargins left="0.7" right="0.7" top="0.75" bottom="0.75" header="0.3" footer="0.3"/>
  <pageSetup paperSize="9" scale="72"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W118"/>
  <sheetViews>
    <sheetView view="pageBreakPreview" zoomScaleNormal="100" zoomScaleSheetLayoutView="100" workbookViewId="0">
      <selection activeCell="B1" sqref="B1"/>
    </sheetView>
  </sheetViews>
  <sheetFormatPr defaultColWidth="9.375" defaultRowHeight="13.5" x14ac:dyDescent="0.15"/>
  <cols>
    <col min="1" max="1" width="1.75" style="488" customWidth="1"/>
    <col min="2" max="2" width="6" style="488" customWidth="1"/>
    <col min="3" max="3" width="8" style="488" customWidth="1"/>
    <col min="4" max="14" width="6.875" style="488" customWidth="1"/>
    <col min="15" max="15" width="9.25" style="488" customWidth="1"/>
    <col min="16" max="16" width="1.75" style="488" customWidth="1"/>
    <col min="17" max="26" width="4.25" style="488" customWidth="1"/>
    <col min="27" max="16384" width="9.375" style="488"/>
  </cols>
  <sheetData>
    <row r="1" spans="2:23" ht="8.4499999999999993" customHeight="1" x14ac:dyDescent="0.15">
      <c r="B1" s="540"/>
      <c r="C1" s="540"/>
      <c r="D1" s="540"/>
      <c r="E1" s="540"/>
      <c r="F1" s="540"/>
      <c r="G1" s="540"/>
      <c r="H1" s="540"/>
      <c r="I1" s="540"/>
      <c r="J1" s="540"/>
      <c r="K1" s="540"/>
      <c r="L1" s="540"/>
      <c r="M1" s="540"/>
      <c r="N1" s="540"/>
      <c r="O1" s="565"/>
      <c r="P1" s="540"/>
      <c r="W1" s="494"/>
    </row>
    <row r="2" spans="2:23" ht="16.5" customHeight="1" x14ac:dyDescent="0.15">
      <c r="B2" s="1270" t="s">
        <v>556</v>
      </c>
      <c r="C2" s="1270"/>
      <c r="D2" s="1270"/>
      <c r="E2" s="1270"/>
      <c r="F2" s="1270"/>
      <c r="G2" s="1270"/>
      <c r="H2" s="1270"/>
      <c r="I2" s="1270"/>
      <c r="J2" s="1270"/>
      <c r="K2" s="1270"/>
      <c r="L2" s="1270"/>
      <c r="M2" s="1270"/>
      <c r="N2" s="1270"/>
      <c r="O2" s="1270"/>
      <c r="P2" s="1270"/>
      <c r="Q2" s="1270"/>
      <c r="R2" s="1270"/>
      <c r="S2" s="583"/>
    </row>
    <row r="3" spans="2:23" ht="16.5" customHeight="1" x14ac:dyDescent="0.15">
      <c r="B3" s="540"/>
      <c r="C3" s="540"/>
      <c r="D3" s="540"/>
      <c r="E3" s="540"/>
      <c r="F3" s="540"/>
      <c r="G3" s="540"/>
      <c r="H3" s="540"/>
      <c r="I3" s="540"/>
      <c r="J3" s="540"/>
      <c r="K3" s="540"/>
      <c r="L3" s="540"/>
      <c r="M3" s="540"/>
      <c r="N3" s="540"/>
      <c r="O3" s="540"/>
      <c r="P3" s="543"/>
      <c r="W3" s="490"/>
    </row>
    <row r="4" spans="2:23" ht="22.5" customHeight="1" x14ac:dyDescent="0.15">
      <c r="B4" s="1256" t="s">
        <v>166</v>
      </c>
      <c r="C4" s="1256"/>
      <c r="D4" s="1301"/>
      <c r="E4" s="1301"/>
      <c r="F4" s="1301"/>
      <c r="G4" s="1301"/>
      <c r="H4" s="1301"/>
      <c r="I4" s="543"/>
      <c r="J4" s="1302" t="s">
        <v>451</v>
      </c>
      <c r="K4" s="1303"/>
      <c r="L4" s="1302"/>
      <c r="M4" s="1304"/>
      <c r="N4" s="1304"/>
      <c r="O4" s="1303"/>
      <c r="P4" s="543"/>
    </row>
    <row r="5" spans="2:23" ht="16.5" customHeight="1" x14ac:dyDescent="0.15">
      <c r="B5" s="543"/>
      <c r="C5" s="543"/>
      <c r="D5" s="543"/>
      <c r="E5" s="543"/>
      <c r="F5" s="543"/>
      <c r="G5" s="543"/>
      <c r="H5" s="543"/>
      <c r="I5" s="543"/>
      <c r="J5" s="543"/>
      <c r="K5" s="543"/>
      <c r="L5" s="543"/>
      <c r="M5" s="543"/>
      <c r="N5" s="543"/>
      <c r="O5" s="543"/>
      <c r="P5" s="543"/>
      <c r="W5" s="490"/>
    </row>
    <row r="6" spans="2:23" ht="14.25" thickBot="1" x14ac:dyDescent="0.2">
      <c r="B6" s="1355" t="s">
        <v>566</v>
      </c>
      <c r="C6" s="1355"/>
      <c r="D6" s="1355"/>
      <c r="E6" s="1355"/>
      <c r="F6" s="1355"/>
      <c r="G6" s="1355"/>
      <c r="H6" s="1355"/>
      <c r="I6" s="1355"/>
      <c r="J6" s="1355"/>
      <c r="K6" s="1355"/>
      <c r="L6" s="1355"/>
      <c r="M6" s="1355"/>
      <c r="N6" s="1355"/>
      <c r="O6" s="1355"/>
      <c r="P6" s="540"/>
    </row>
    <row r="7" spans="2:23" ht="24" x14ac:dyDescent="0.15">
      <c r="B7" s="1356" t="s">
        <v>453</v>
      </c>
      <c r="C7" s="1356"/>
      <c r="D7" s="580" t="s">
        <v>500</v>
      </c>
      <c r="E7" s="580" t="s">
        <v>501</v>
      </c>
      <c r="F7" s="580" t="s">
        <v>502</v>
      </c>
      <c r="G7" s="580" t="s">
        <v>503</v>
      </c>
      <c r="H7" s="580" t="s">
        <v>504</v>
      </c>
      <c r="I7" s="580" t="s">
        <v>505</v>
      </c>
      <c r="J7" s="580" t="s">
        <v>506</v>
      </c>
      <c r="K7" s="580" t="s">
        <v>507</v>
      </c>
      <c r="L7" s="580" t="s">
        <v>508</v>
      </c>
      <c r="M7" s="580" t="s">
        <v>509</v>
      </c>
      <c r="N7" s="582" t="s">
        <v>510</v>
      </c>
      <c r="O7" s="581" t="s">
        <v>511</v>
      </c>
      <c r="P7" s="571"/>
    </row>
    <row r="8" spans="2:23" ht="19.7" customHeight="1" thickBot="1" x14ac:dyDescent="0.2">
      <c r="B8" s="1356" t="s">
        <v>456</v>
      </c>
      <c r="C8" s="1356"/>
      <c r="D8" s="579"/>
      <c r="E8" s="579"/>
      <c r="F8" s="579"/>
      <c r="G8" s="579"/>
      <c r="H8" s="579"/>
      <c r="I8" s="579"/>
      <c r="J8" s="579"/>
      <c r="K8" s="579"/>
      <c r="L8" s="579"/>
      <c r="M8" s="579"/>
      <c r="N8" s="578"/>
      <c r="O8" s="577"/>
      <c r="P8" s="571"/>
    </row>
    <row r="9" spans="2:23" ht="16.5" customHeight="1" x14ac:dyDescent="0.15">
      <c r="B9" s="540"/>
      <c r="C9" s="540"/>
      <c r="D9" s="540"/>
      <c r="E9" s="540"/>
      <c r="F9" s="540"/>
      <c r="G9" s="540"/>
      <c r="H9" s="540"/>
      <c r="I9" s="540"/>
      <c r="J9" s="540"/>
      <c r="K9" s="540"/>
      <c r="L9" s="540"/>
      <c r="M9" s="540"/>
      <c r="N9" s="540"/>
      <c r="O9" s="540"/>
      <c r="P9" s="540"/>
    </row>
    <row r="10" spans="2:23" ht="16.5" customHeight="1" x14ac:dyDescent="0.15">
      <c r="B10" s="1357" t="s">
        <v>558</v>
      </c>
      <c r="C10" s="1357"/>
      <c r="D10" s="1357"/>
      <c r="E10" s="1357"/>
      <c r="F10" s="1357"/>
      <c r="G10" s="1357"/>
      <c r="H10" s="1357"/>
      <c r="I10" s="1357"/>
      <c r="J10" s="1357"/>
      <c r="K10" s="1357"/>
      <c r="L10" s="1357"/>
      <c r="M10" s="1357"/>
      <c r="N10" s="1357"/>
      <c r="O10" s="1357"/>
      <c r="P10" s="540"/>
      <c r="Q10" s="489"/>
      <c r="R10" s="489"/>
      <c r="S10" s="489"/>
    </row>
    <row r="11" spans="2:23" ht="16.5" customHeight="1" x14ac:dyDescent="0.15">
      <c r="B11" s="1357" t="s">
        <v>567</v>
      </c>
      <c r="C11" s="1357"/>
      <c r="D11" s="1357"/>
      <c r="E11" s="1357"/>
      <c r="F11" s="1357"/>
      <c r="G11" s="1357"/>
      <c r="H11" s="1357"/>
      <c r="I11" s="1357"/>
      <c r="J11" s="1357"/>
      <c r="K11" s="1357"/>
      <c r="L11" s="1357"/>
      <c r="M11" s="1357"/>
      <c r="N11" s="1357"/>
      <c r="O11" s="1357"/>
      <c r="P11" s="540"/>
      <c r="Q11" s="489"/>
      <c r="R11" s="489"/>
      <c r="S11" s="489"/>
    </row>
    <row r="12" spans="2:23" ht="14.45" customHeight="1" thickBot="1" x14ac:dyDescent="0.2">
      <c r="B12" s="575" t="s">
        <v>453</v>
      </c>
      <c r="C12" s="1289" t="s">
        <v>560</v>
      </c>
      <c r="D12" s="1291"/>
      <c r="E12" s="1291"/>
      <c r="F12" s="1290"/>
      <c r="G12" s="1288" t="s">
        <v>460</v>
      </c>
      <c r="H12" s="1288"/>
      <c r="I12" s="1288"/>
      <c r="J12" s="1289" t="s">
        <v>461</v>
      </c>
      <c r="K12" s="1290"/>
      <c r="L12" s="1289" t="s">
        <v>489</v>
      </c>
      <c r="M12" s="1291"/>
      <c r="N12" s="1290"/>
      <c r="O12" s="558" t="s">
        <v>490</v>
      </c>
      <c r="P12" s="571"/>
      <c r="Q12" s="489"/>
      <c r="R12" s="489"/>
      <c r="S12" s="489"/>
    </row>
    <row r="13" spans="2:23" ht="14.45" customHeight="1" thickTop="1" x14ac:dyDescent="0.15">
      <c r="B13" s="1350" t="s">
        <v>500</v>
      </c>
      <c r="C13" s="1341"/>
      <c r="D13" s="1342"/>
      <c r="E13" s="1342"/>
      <c r="F13" s="1343"/>
      <c r="G13" s="1344"/>
      <c r="H13" s="1344"/>
      <c r="I13" s="1345"/>
      <c r="J13" s="1346"/>
      <c r="K13" s="1347"/>
      <c r="L13" s="1348" t="s">
        <v>388</v>
      </c>
      <c r="M13" s="1344"/>
      <c r="N13" s="1345"/>
      <c r="O13" s="573"/>
      <c r="P13" s="571"/>
      <c r="Q13" s="489"/>
      <c r="R13" s="489"/>
      <c r="S13" s="489"/>
    </row>
    <row r="14" spans="2:23" ht="14.45" customHeight="1" x14ac:dyDescent="0.15">
      <c r="B14" s="1339"/>
      <c r="C14" s="1314"/>
      <c r="D14" s="1314"/>
      <c r="E14" s="1314"/>
      <c r="F14" s="1314"/>
      <c r="G14" s="1315"/>
      <c r="H14" s="1315"/>
      <c r="I14" s="1315"/>
      <c r="J14" s="1316"/>
      <c r="K14" s="1317"/>
      <c r="L14" s="1316" t="s">
        <v>388</v>
      </c>
      <c r="M14" s="1319"/>
      <c r="N14" s="1317"/>
      <c r="O14" s="572"/>
      <c r="P14" s="571"/>
      <c r="Q14" s="489"/>
      <c r="R14" s="489"/>
      <c r="S14" s="489"/>
    </row>
    <row r="15" spans="2:23" ht="14.45" customHeight="1" x14ac:dyDescent="0.15">
      <c r="B15" s="1339"/>
      <c r="C15" s="1314"/>
      <c r="D15" s="1314"/>
      <c r="E15" s="1314"/>
      <c r="F15" s="1314"/>
      <c r="G15" s="1315"/>
      <c r="H15" s="1315"/>
      <c r="I15" s="1315"/>
      <c r="J15" s="1316"/>
      <c r="K15" s="1317"/>
      <c r="L15" s="1316" t="s">
        <v>388</v>
      </c>
      <c r="M15" s="1319"/>
      <c r="N15" s="1317"/>
      <c r="O15" s="572"/>
      <c r="P15" s="571"/>
      <c r="Q15" s="489"/>
      <c r="R15" s="489"/>
      <c r="S15" s="489"/>
    </row>
    <row r="16" spans="2:23" ht="14.45" customHeight="1" x14ac:dyDescent="0.15">
      <c r="B16" s="1339"/>
      <c r="C16" s="1314"/>
      <c r="D16" s="1314"/>
      <c r="E16" s="1314"/>
      <c r="F16" s="1314"/>
      <c r="G16" s="1315"/>
      <c r="H16" s="1315"/>
      <c r="I16" s="1315"/>
      <c r="J16" s="1316"/>
      <c r="K16" s="1317"/>
      <c r="L16" s="1316" t="s">
        <v>388</v>
      </c>
      <c r="M16" s="1319"/>
      <c r="N16" s="1317"/>
      <c r="O16" s="572"/>
      <c r="P16" s="571"/>
      <c r="Q16" s="489"/>
      <c r="R16" s="489"/>
      <c r="S16" s="489"/>
    </row>
    <row r="17" spans="2:19" ht="14.45" customHeight="1" x14ac:dyDescent="0.15">
      <c r="B17" s="1339"/>
      <c r="C17" s="1314"/>
      <c r="D17" s="1314"/>
      <c r="E17" s="1314"/>
      <c r="F17" s="1314"/>
      <c r="G17" s="1315"/>
      <c r="H17" s="1315"/>
      <c r="I17" s="1315"/>
      <c r="J17" s="1316"/>
      <c r="K17" s="1317"/>
      <c r="L17" s="1316" t="s">
        <v>388</v>
      </c>
      <c r="M17" s="1319"/>
      <c r="N17" s="1317"/>
      <c r="O17" s="572"/>
      <c r="P17" s="571"/>
      <c r="Q17" s="489"/>
      <c r="R17" s="489"/>
      <c r="S17" s="489"/>
    </row>
    <row r="18" spans="2:19" ht="14.45" customHeight="1" x14ac:dyDescent="0.15">
      <c r="B18" s="1339"/>
      <c r="C18" s="1314"/>
      <c r="D18" s="1314"/>
      <c r="E18" s="1314"/>
      <c r="F18" s="1314"/>
      <c r="G18" s="1315"/>
      <c r="H18" s="1315"/>
      <c r="I18" s="1315"/>
      <c r="J18" s="1316"/>
      <c r="K18" s="1317"/>
      <c r="L18" s="1316" t="s">
        <v>388</v>
      </c>
      <c r="M18" s="1319"/>
      <c r="N18" s="1317"/>
      <c r="O18" s="572"/>
      <c r="P18" s="571"/>
      <c r="Q18" s="489"/>
      <c r="R18" s="489"/>
      <c r="S18" s="489"/>
    </row>
    <row r="19" spans="2:19" ht="14.45" customHeight="1" x14ac:dyDescent="0.15">
      <c r="B19" s="1339"/>
      <c r="C19" s="1314"/>
      <c r="D19" s="1314"/>
      <c r="E19" s="1314"/>
      <c r="F19" s="1314"/>
      <c r="G19" s="1315"/>
      <c r="H19" s="1315"/>
      <c r="I19" s="1315"/>
      <c r="J19" s="1316"/>
      <c r="K19" s="1317"/>
      <c r="L19" s="1316" t="s">
        <v>388</v>
      </c>
      <c r="M19" s="1319"/>
      <c r="N19" s="1317"/>
      <c r="O19" s="572"/>
      <c r="P19" s="571"/>
      <c r="Q19" s="489"/>
      <c r="R19" s="489"/>
      <c r="S19" s="489"/>
    </row>
    <row r="20" spans="2:19" ht="14.45" customHeight="1" thickBot="1" x14ac:dyDescent="0.2">
      <c r="B20" s="1340"/>
      <c r="C20" s="1320"/>
      <c r="D20" s="1321"/>
      <c r="E20" s="1321"/>
      <c r="F20" s="1321"/>
      <c r="G20" s="1321"/>
      <c r="H20" s="1321"/>
      <c r="I20" s="1349"/>
      <c r="J20" s="1324" t="s">
        <v>568</v>
      </c>
      <c r="K20" s="1325"/>
      <c r="L20" s="1325"/>
      <c r="M20" s="1325"/>
      <c r="N20" s="1325"/>
      <c r="O20" s="1326"/>
      <c r="P20" s="571"/>
      <c r="Q20" s="489"/>
      <c r="R20" s="489"/>
      <c r="S20" s="489"/>
    </row>
    <row r="21" spans="2:19" ht="14.45" customHeight="1" thickTop="1" x14ac:dyDescent="0.15">
      <c r="B21" s="1350" t="s">
        <v>514</v>
      </c>
      <c r="C21" s="1341"/>
      <c r="D21" s="1342"/>
      <c r="E21" s="1342"/>
      <c r="F21" s="1343"/>
      <c r="G21" s="1344"/>
      <c r="H21" s="1344"/>
      <c r="I21" s="1345"/>
      <c r="J21" s="1346"/>
      <c r="K21" s="1347"/>
      <c r="L21" s="1348" t="s">
        <v>388</v>
      </c>
      <c r="M21" s="1344"/>
      <c r="N21" s="1345"/>
      <c r="O21" s="573"/>
      <c r="P21" s="571"/>
      <c r="Q21" s="489"/>
      <c r="R21" s="489"/>
      <c r="S21" s="489"/>
    </row>
    <row r="22" spans="2:19" ht="14.45" customHeight="1" x14ac:dyDescent="0.15">
      <c r="B22" s="1338"/>
      <c r="C22" s="1314"/>
      <c r="D22" s="1314"/>
      <c r="E22" s="1314"/>
      <c r="F22" s="1314"/>
      <c r="G22" s="1315"/>
      <c r="H22" s="1315"/>
      <c r="I22" s="1315"/>
      <c r="J22" s="1316"/>
      <c r="K22" s="1317"/>
      <c r="L22" s="1316" t="s">
        <v>388</v>
      </c>
      <c r="M22" s="1319"/>
      <c r="N22" s="1317"/>
      <c r="O22" s="572"/>
      <c r="P22" s="571"/>
      <c r="Q22" s="489"/>
      <c r="R22" s="489"/>
      <c r="S22" s="489"/>
    </row>
    <row r="23" spans="2:19" ht="14.45" customHeight="1" x14ac:dyDescent="0.15">
      <c r="B23" s="1339"/>
      <c r="C23" s="1314"/>
      <c r="D23" s="1314"/>
      <c r="E23" s="1314"/>
      <c r="F23" s="1314"/>
      <c r="G23" s="1315"/>
      <c r="H23" s="1315"/>
      <c r="I23" s="1315"/>
      <c r="J23" s="1316"/>
      <c r="K23" s="1317"/>
      <c r="L23" s="1316" t="s">
        <v>388</v>
      </c>
      <c r="M23" s="1319"/>
      <c r="N23" s="1317"/>
      <c r="O23" s="572"/>
      <c r="P23" s="571"/>
      <c r="Q23" s="489"/>
      <c r="R23" s="489"/>
      <c r="S23" s="489"/>
    </row>
    <row r="24" spans="2:19" ht="14.45" customHeight="1" x14ac:dyDescent="0.15">
      <c r="B24" s="1339"/>
      <c r="C24" s="1314"/>
      <c r="D24" s="1314"/>
      <c r="E24" s="1314"/>
      <c r="F24" s="1314"/>
      <c r="G24" s="1315"/>
      <c r="H24" s="1315"/>
      <c r="I24" s="1315"/>
      <c r="J24" s="1316"/>
      <c r="K24" s="1317"/>
      <c r="L24" s="1316" t="s">
        <v>388</v>
      </c>
      <c r="M24" s="1319"/>
      <c r="N24" s="1317"/>
      <c r="O24" s="572"/>
      <c r="P24" s="571"/>
    </row>
    <row r="25" spans="2:19" ht="14.45" customHeight="1" x14ac:dyDescent="0.15">
      <c r="B25" s="1339"/>
      <c r="C25" s="1314"/>
      <c r="D25" s="1314"/>
      <c r="E25" s="1314"/>
      <c r="F25" s="1314"/>
      <c r="G25" s="1315"/>
      <c r="H25" s="1315"/>
      <c r="I25" s="1315"/>
      <c r="J25" s="1316"/>
      <c r="K25" s="1317"/>
      <c r="L25" s="1316" t="s">
        <v>388</v>
      </c>
      <c r="M25" s="1319"/>
      <c r="N25" s="1317"/>
      <c r="O25" s="572"/>
      <c r="P25" s="571"/>
    </row>
    <row r="26" spans="2:19" ht="14.45" customHeight="1" x14ac:dyDescent="0.15">
      <c r="B26" s="1339"/>
      <c r="C26" s="1314"/>
      <c r="D26" s="1314"/>
      <c r="E26" s="1314"/>
      <c r="F26" s="1314"/>
      <c r="G26" s="1315"/>
      <c r="H26" s="1315"/>
      <c r="I26" s="1315"/>
      <c r="J26" s="1316"/>
      <c r="K26" s="1317"/>
      <c r="L26" s="1316" t="s">
        <v>388</v>
      </c>
      <c r="M26" s="1319"/>
      <c r="N26" s="1317"/>
      <c r="O26" s="572"/>
      <c r="P26" s="571"/>
      <c r="Q26" s="557"/>
      <c r="R26" s="556"/>
    </row>
    <row r="27" spans="2:19" ht="14.45" customHeight="1" x14ac:dyDescent="0.15">
      <c r="B27" s="1339"/>
      <c r="C27" s="1314"/>
      <c r="D27" s="1314"/>
      <c r="E27" s="1314"/>
      <c r="F27" s="1314"/>
      <c r="G27" s="1315"/>
      <c r="H27" s="1315"/>
      <c r="I27" s="1315"/>
      <c r="J27" s="1316"/>
      <c r="K27" s="1317"/>
      <c r="L27" s="1316" t="s">
        <v>388</v>
      </c>
      <c r="M27" s="1319"/>
      <c r="N27" s="1317"/>
      <c r="O27" s="572"/>
      <c r="P27" s="571"/>
      <c r="Q27" s="556"/>
      <c r="R27" s="556"/>
    </row>
    <row r="28" spans="2:19" ht="14.45" customHeight="1" thickBot="1" x14ac:dyDescent="0.2">
      <c r="B28" s="1340"/>
      <c r="C28" s="1320"/>
      <c r="D28" s="1321"/>
      <c r="E28" s="1321"/>
      <c r="F28" s="1321"/>
      <c r="G28" s="1321"/>
      <c r="H28" s="1321"/>
      <c r="I28" s="1349"/>
      <c r="J28" s="1324" t="s">
        <v>569</v>
      </c>
      <c r="K28" s="1325"/>
      <c r="L28" s="1325"/>
      <c r="M28" s="1325"/>
      <c r="N28" s="1325"/>
      <c r="O28" s="1326"/>
      <c r="P28" s="571"/>
    </row>
    <row r="29" spans="2:19" ht="14.45" customHeight="1" thickTop="1" x14ac:dyDescent="0.15">
      <c r="B29" s="1350" t="s">
        <v>516</v>
      </c>
      <c r="C29" s="1341"/>
      <c r="D29" s="1342"/>
      <c r="E29" s="1342"/>
      <c r="F29" s="1343"/>
      <c r="G29" s="1344"/>
      <c r="H29" s="1344"/>
      <c r="I29" s="1345"/>
      <c r="J29" s="1346"/>
      <c r="K29" s="1347"/>
      <c r="L29" s="1348" t="s">
        <v>388</v>
      </c>
      <c r="M29" s="1344"/>
      <c r="N29" s="1345"/>
      <c r="O29" s="573"/>
      <c r="P29" s="571"/>
    </row>
    <row r="30" spans="2:19" ht="14.45" customHeight="1" x14ac:dyDescent="0.15">
      <c r="B30" s="1339"/>
      <c r="C30" s="1314"/>
      <c r="D30" s="1314"/>
      <c r="E30" s="1314"/>
      <c r="F30" s="1314"/>
      <c r="G30" s="1315"/>
      <c r="H30" s="1315"/>
      <c r="I30" s="1315"/>
      <c r="J30" s="1316"/>
      <c r="K30" s="1317"/>
      <c r="L30" s="1316" t="s">
        <v>388</v>
      </c>
      <c r="M30" s="1319"/>
      <c r="N30" s="1317"/>
      <c r="O30" s="572"/>
      <c r="P30" s="571"/>
      <c r="Q30" s="556"/>
    </row>
    <row r="31" spans="2:19" ht="14.45" customHeight="1" x14ac:dyDescent="0.15">
      <c r="B31" s="1339"/>
      <c r="C31" s="1314"/>
      <c r="D31" s="1314"/>
      <c r="E31" s="1314"/>
      <c r="F31" s="1314"/>
      <c r="G31" s="1315"/>
      <c r="H31" s="1315"/>
      <c r="I31" s="1315"/>
      <c r="J31" s="1316"/>
      <c r="K31" s="1317"/>
      <c r="L31" s="1316" t="s">
        <v>388</v>
      </c>
      <c r="M31" s="1319"/>
      <c r="N31" s="1317"/>
      <c r="O31" s="572"/>
      <c r="P31" s="571"/>
    </row>
    <row r="32" spans="2:19" ht="14.45" customHeight="1" x14ac:dyDescent="0.15">
      <c r="B32" s="1339"/>
      <c r="C32" s="1314"/>
      <c r="D32" s="1314"/>
      <c r="E32" s="1314"/>
      <c r="F32" s="1314"/>
      <c r="G32" s="1315"/>
      <c r="H32" s="1315"/>
      <c r="I32" s="1315"/>
      <c r="J32" s="1316"/>
      <c r="K32" s="1317"/>
      <c r="L32" s="1316" t="s">
        <v>388</v>
      </c>
      <c r="M32" s="1319"/>
      <c r="N32" s="1317"/>
      <c r="O32" s="572"/>
      <c r="P32" s="571"/>
    </row>
    <row r="33" spans="2:16" ht="14.45" customHeight="1" x14ac:dyDescent="0.15">
      <c r="B33" s="1339"/>
      <c r="C33" s="1314"/>
      <c r="D33" s="1314"/>
      <c r="E33" s="1314"/>
      <c r="F33" s="1314"/>
      <c r="G33" s="1315"/>
      <c r="H33" s="1315"/>
      <c r="I33" s="1315"/>
      <c r="J33" s="1316"/>
      <c r="K33" s="1317"/>
      <c r="L33" s="1316" t="s">
        <v>388</v>
      </c>
      <c r="M33" s="1319"/>
      <c r="N33" s="1317"/>
      <c r="O33" s="572"/>
      <c r="P33" s="571"/>
    </row>
    <row r="34" spans="2:16" ht="14.45" customHeight="1" x14ac:dyDescent="0.15">
      <c r="B34" s="1339"/>
      <c r="C34" s="1314"/>
      <c r="D34" s="1314"/>
      <c r="E34" s="1314"/>
      <c r="F34" s="1314"/>
      <c r="G34" s="1315"/>
      <c r="H34" s="1315"/>
      <c r="I34" s="1315"/>
      <c r="J34" s="1316"/>
      <c r="K34" s="1317"/>
      <c r="L34" s="1316" t="s">
        <v>388</v>
      </c>
      <c r="M34" s="1319"/>
      <c r="N34" s="1317"/>
      <c r="O34" s="572"/>
      <c r="P34" s="571"/>
    </row>
    <row r="35" spans="2:16" ht="14.45" customHeight="1" x14ac:dyDescent="0.15">
      <c r="B35" s="1339"/>
      <c r="C35" s="1314"/>
      <c r="D35" s="1314"/>
      <c r="E35" s="1314"/>
      <c r="F35" s="1314"/>
      <c r="G35" s="1315"/>
      <c r="H35" s="1315"/>
      <c r="I35" s="1315"/>
      <c r="J35" s="1316"/>
      <c r="K35" s="1317"/>
      <c r="L35" s="1316" t="s">
        <v>388</v>
      </c>
      <c r="M35" s="1319"/>
      <c r="N35" s="1317"/>
      <c r="O35" s="572"/>
      <c r="P35" s="571"/>
    </row>
    <row r="36" spans="2:16" ht="14.45" customHeight="1" thickBot="1" x14ac:dyDescent="0.2">
      <c r="B36" s="1340"/>
      <c r="C36" s="1320"/>
      <c r="D36" s="1321"/>
      <c r="E36" s="1321"/>
      <c r="F36" s="1321"/>
      <c r="G36" s="1321"/>
      <c r="H36" s="1321"/>
      <c r="I36" s="1349"/>
      <c r="J36" s="1324" t="s">
        <v>570</v>
      </c>
      <c r="K36" s="1325"/>
      <c r="L36" s="1325"/>
      <c r="M36" s="1325"/>
      <c r="N36" s="1325"/>
      <c r="O36" s="1326"/>
      <c r="P36" s="571"/>
    </row>
    <row r="37" spans="2:16" ht="14.45" customHeight="1" thickTop="1" x14ac:dyDescent="0.15">
      <c r="B37" s="1350" t="s">
        <v>518</v>
      </c>
      <c r="C37" s="1341"/>
      <c r="D37" s="1342"/>
      <c r="E37" s="1342"/>
      <c r="F37" s="1343"/>
      <c r="G37" s="1344"/>
      <c r="H37" s="1344"/>
      <c r="I37" s="1345"/>
      <c r="J37" s="1346"/>
      <c r="K37" s="1347"/>
      <c r="L37" s="1348" t="s">
        <v>388</v>
      </c>
      <c r="M37" s="1344"/>
      <c r="N37" s="1345"/>
      <c r="O37" s="573"/>
      <c r="P37" s="571"/>
    </row>
    <row r="38" spans="2:16" ht="14.45" customHeight="1" x14ac:dyDescent="0.15">
      <c r="B38" s="1339"/>
      <c r="C38" s="1314"/>
      <c r="D38" s="1314"/>
      <c r="E38" s="1314"/>
      <c r="F38" s="1314"/>
      <c r="G38" s="1315"/>
      <c r="H38" s="1315"/>
      <c r="I38" s="1315"/>
      <c r="J38" s="1316"/>
      <c r="K38" s="1317"/>
      <c r="L38" s="1316" t="s">
        <v>388</v>
      </c>
      <c r="M38" s="1319"/>
      <c r="N38" s="1317"/>
      <c r="O38" s="572"/>
      <c r="P38" s="571"/>
    </row>
    <row r="39" spans="2:16" ht="14.45" customHeight="1" x14ac:dyDescent="0.15">
      <c r="B39" s="1339"/>
      <c r="C39" s="1314"/>
      <c r="D39" s="1314"/>
      <c r="E39" s="1314"/>
      <c r="F39" s="1314"/>
      <c r="G39" s="1315"/>
      <c r="H39" s="1315"/>
      <c r="I39" s="1315"/>
      <c r="J39" s="1316"/>
      <c r="K39" s="1317"/>
      <c r="L39" s="1316" t="s">
        <v>388</v>
      </c>
      <c r="M39" s="1319"/>
      <c r="N39" s="1317"/>
      <c r="O39" s="572"/>
      <c r="P39" s="571"/>
    </row>
    <row r="40" spans="2:16" ht="14.45" customHeight="1" x14ac:dyDescent="0.15">
      <c r="B40" s="1339"/>
      <c r="C40" s="1314"/>
      <c r="D40" s="1314"/>
      <c r="E40" s="1314"/>
      <c r="F40" s="1314"/>
      <c r="G40" s="1315"/>
      <c r="H40" s="1315"/>
      <c r="I40" s="1315"/>
      <c r="J40" s="1316"/>
      <c r="K40" s="1317"/>
      <c r="L40" s="1316" t="s">
        <v>388</v>
      </c>
      <c r="M40" s="1319"/>
      <c r="N40" s="1317"/>
      <c r="O40" s="572"/>
      <c r="P40" s="571"/>
    </row>
    <row r="41" spans="2:16" ht="14.45" customHeight="1" x14ac:dyDescent="0.15">
      <c r="B41" s="1339"/>
      <c r="C41" s="1314"/>
      <c r="D41" s="1314"/>
      <c r="E41" s="1314"/>
      <c r="F41" s="1314"/>
      <c r="G41" s="1315"/>
      <c r="H41" s="1315"/>
      <c r="I41" s="1315"/>
      <c r="J41" s="1316"/>
      <c r="K41" s="1317"/>
      <c r="L41" s="1316" t="s">
        <v>388</v>
      </c>
      <c r="M41" s="1319"/>
      <c r="N41" s="1317"/>
      <c r="O41" s="572"/>
      <c r="P41" s="571"/>
    </row>
    <row r="42" spans="2:16" ht="14.45" customHeight="1" x14ac:dyDescent="0.15">
      <c r="B42" s="1339"/>
      <c r="C42" s="1314"/>
      <c r="D42" s="1314"/>
      <c r="E42" s="1314"/>
      <c r="F42" s="1314"/>
      <c r="G42" s="1315"/>
      <c r="H42" s="1315"/>
      <c r="I42" s="1315"/>
      <c r="J42" s="1316"/>
      <c r="K42" s="1317"/>
      <c r="L42" s="1316" t="s">
        <v>388</v>
      </c>
      <c r="M42" s="1319"/>
      <c r="N42" s="1317"/>
      <c r="O42" s="572"/>
      <c r="P42" s="571"/>
    </row>
    <row r="43" spans="2:16" ht="14.45" customHeight="1" x14ac:dyDescent="0.15">
      <c r="B43" s="1339"/>
      <c r="C43" s="1314"/>
      <c r="D43" s="1314"/>
      <c r="E43" s="1314"/>
      <c r="F43" s="1314"/>
      <c r="G43" s="1315"/>
      <c r="H43" s="1315"/>
      <c r="I43" s="1315"/>
      <c r="J43" s="1316"/>
      <c r="K43" s="1317"/>
      <c r="L43" s="1316" t="s">
        <v>388</v>
      </c>
      <c r="M43" s="1319"/>
      <c r="N43" s="1317"/>
      <c r="O43" s="572"/>
      <c r="P43" s="571"/>
    </row>
    <row r="44" spans="2:16" ht="14.45" customHeight="1" thickBot="1" x14ac:dyDescent="0.2">
      <c r="B44" s="1340"/>
      <c r="C44" s="1320"/>
      <c r="D44" s="1321"/>
      <c r="E44" s="1321"/>
      <c r="F44" s="1321"/>
      <c r="G44" s="1321"/>
      <c r="H44" s="1321"/>
      <c r="I44" s="1349"/>
      <c r="J44" s="1324" t="s">
        <v>571</v>
      </c>
      <c r="K44" s="1325"/>
      <c r="L44" s="1325"/>
      <c r="M44" s="1325"/>
      <c r="N44" s="1325"/>
      <c r="O44" s="1326"/>
      <c r="P44" s="571"/>
    </row>
    <row r="45" spans="2:16" ht="14.45" customHeight="1" thickTop="1" x14ac:dyDescent="0.15">
      <c r="B45" s="1350" t="s">
        <v>520</v>
      </c>
      <c r="C45" s="1341"/>
      <c r="D45" s="1342"/>
      <c r="E45" s="1342"/>
      <c r="F45" s="1343"/>
      <c r="G45" s="1344"/>
      <c r="H45" s="1344"/>
      <c r="I45" s="1345"/>
      <c r="J45" s="1346"/>
      <c r="K45" s="1347"/>
      <c r="L45" s="1348" t="s">
        <v>388</v>
      </c>
      <c r="M45" s="1344"/>
      <c r="N45" s="1345"/>
      <c r="O45" s="573"/>
      <c r="P45" s="571"/>
    </row>
    <row r="46" spans="2:16" ht="14.45" customHeight="1" x14ac:dyDescent="0.15">
      <c r="B46" s="1339"/>
      <c r="C46" s="1314"/>
      <c r="D46" s="1314"/>
      <c r="E46" s="1314"/>
      <c r="F46" s="1314"/>
      <c r="G46" s="1315"/>
      <c r="H46" s="1315"/>
      <c r="I46" s="1315"/>
      <c r="J46" s="1316"/>
      <c r="K46" s="1317"/>
      <c r="L46" s="1316" t="s">
        <v>388</v>
      </c>
      <c r="M46" s="1319"/>
      <c r="N46" s="1317"/>
      <c r="O46" s="572"/>
      <c r="P46" s="571"/>
    </row>
    <row r="47" spans="2:16" ht="14.45" customHeight="1" x14ac:dyDescent="0.15">
      <c r="B47" s="1339"/>
      <c r="C47" s="1314"/>
      <c r="D47" s="1314"/>
      <c r="E47" s="1314"/>
      <c r="F47" s="1314"/>
      <c r="G47" s="1315"/>
      <c r="H47" s="1315"/>
      <c r="I47" s="1315"/>
      <c r="J47" s="1316"/>
      <c r="K47" s="1317"/>
      <c r="L47" s="1316" t="s">
        <v>388</v>
      </c>
      <c r="M47" s="1319"/>
      <c r="N47" s="1317"/>
      <c r="O47" s="572"/>
      <c r="P47" s="571"/>
    </row>
    <row r="48" spans="2:16" ht="14.45" customHeight="1" x14ac:dyDescent="0.15">
      <c r="B48" s="1339"/>
      <c r="C48" s="1314"/>
      <c r="D48" s="1314"/>
      <c r="E48" s="1314"/>
      <c r="F48" s="1314"/>
      <c r="G48" s="1315"/>
      <c r="H48" s="1315"/>
      <c r="I48" s="1315"/>
      <c r="J48" s="1316"/>
      <c r="K48" s="1317"/>
      <c r="L48" s="1316" t="s">
        <v>388</v>
      </c>
      <c r="M48" s="1319"/>
      <c r="N48" s="1317"/>
      <c r="O48" s="572"/>
      <c r="P48" s="571"/>
    </row>
    <row r="49" spans="2:16" ht="14.45" customHeight="1" x14ac:dyDescent="0.15">
      <c r="B49" s="1339"/>
      <c r="C49" s="1314"/>
      <c r="D49" s="1314"/>
      <c r="E49" s="1314"/>
      <c r="F49" s="1314"/>
      <c r="G49" s="1315"/>
      <c r="H49" s="1315"/>
      <c r="I49" s="1315"/>
      <c r="J49" s="1316"/>
      <c r="K49" s="1317"/>
      <c r="L49" s="1316" t="s">
        <v>388</v>
      </c>
      <c r="M49" s="1319"/>
      <c r="N49" s="1317"/>
      <c r="O49" s="572"/>
      <c r="P49" s="571"/>
    </row>
    <row r="50" spans="2:16" ht="14.45" customHeight="1" x14ac:dyDescent="0.15">
      <c r="B50" s="1339"/>
      <c r="C50" s="1314"/>
      <c r="D50" s="1314"/>
      <c r="E50" s="1314"/>
      <c r="F50" s="1314"/>
      <c r="G50" s="1315"/>
      <c r="H50" s="1315"/>
      <c r="I50" s="1315"/>
      <c r="J50" s="1316"/>
      <c r="K50" s="1317"/>
      <c r="L50" s="1316" t="s">
        <v>388</v>
      </c>
      <c r="M50" s="1319"/>
      <c r="N50" s="1317"/>
      <c r="O50" s="572"/>
      <c r="P50" s="571"/>
    </row>
    <row r="51" spans="2:16" ht="14.45" customHeight="1" x14ac:dyDescent="0.15">
      <c r="B51" s="1339"/>
      <c r="C51" s="1314"/>
      <c r="D51" s="1314"/>
      <c r="E51" s="1314"/>
      <c r="F51" s="1314"/>
      <c r="G51" s="1315"/>
      <c r="H51" s="1315"/>
      <c r="I51" s="1315"/>
      <c r="J51" s="1316"/>
      <c r="K51" s="1317"/>
      <c r="L51" s="1316" t="s">
        <v>388</v>
      </c>
      <c r="M51" s="1319"/>
      <c r="N51" s="1317"/>
      <c r="O51" s="572"/>
      <c r="P51" s="571"/>
    </row>
    <row r="52" spans="2:16" ht="14.45" customHeight="1" thickBot="1" x14ac:dyDescent="0.2">
      <c r="B52" s="1340"/>
      <c r="C52" s="1320"/>
      <c r="D52" s="1321"/>
      <c r="E52" s="1321"/>
      <c r="F52" s="1321"/>
      <c r="G52" s="1321"/>
      <c r="H52" s="1321"/>
      <c r="I52" s="1349"/>
      <c r="J52" s="1324" t="s">
        <v>572</v>
      </c>
      <c r="K52" s="1325"/>
      <c r="L52" s="1325"/>
      <c r="M52" s="1325"/>
      <c r="N52" s="1325"/>
      <c r="O52" s="1326"/>
      <c r="P52" s="571"/>
    </row>
    <row r="53" spans="2:16" ht="14.45" customHeight="1" thickTop="1" x14ac:dyDescent="0.15">
      <c r="B53" s="1338" t="s">
        <v>522</v>
      </c>
      <c r="C53" s="1341"/>
      <c r="D53" s="1342"/>
      <c r="E53" s="1342"/>
      <c r="F53" s="1343"/>
      <c r="G53" s="1344"/>
      <c r="H53" s="1344"/>
      <c r="I53" s="1345"/>
      <c r="J53" s="1346"/>
      <c r="K53" s="1347"/>
      <c r="L53" s="1348" t="s">
        <v>388</v>
      </c>
      <c r="M53" s="1344"/>
      <c r="N53" s="1345"/>
      <c r="O53" s="573"/>
      <c r="P53" s="571"/>
    </row>
    <row r="54" spans="2:16" ht="14.45" customHeight="1" x14ac:dyDescent="0.15">
      <c r="B54" s="1339"/>
      <c r="C54" s="1314"/>
      <c r="D54" s="1314"/>
      <c r="E54" s="1314"/>
      <c r="F54" s="1314"/>
      <c r="G54" s="1315"/>
      <c r="H54" s="1315"/>
      <c r="I54" s="1315"/>
      <c r="J54" s="1316"/>
      <c r="K54" s="1317"/>
      <c r="L54" s="1316" t="s">
        <v>388</v>
      </c>
      <c r="M54" s="1319"/>
      <c r="N54" s="1317"/>
      <c r="O54" s="572"/>
      <c r="P54" s="571"/>
    </row>
    <row r="55" spans="2:16" ht="14.45" customHeight="1" x14ac:dyDescent="0.15">
      <c r="B55" s="1339"/>
      <c r="C55" s="1314"/>
      <c r="D55" s="1314"/>
      <c r="E55" s="1314"/>
      <c r="F55" s="1314"/>
      <c r="G55" s="1315"/>
      <c r="H55" s="1315"/>
      <c r="I55" s="1315"/>
      <c r="J55" s="1316"/>
      <c r="K55" s="1317"/>
      <c r="L55" s="1316" t="s">
        <v>388</v>
      </c>
      <c r="M55" s="1319"/>
      <c r="N55" s="1317"/>
      <c r="O55" s="572"/>
      <c r="P55" s="571"/>
    </row>
    <row r="56" spans="2:16" ht="14.45" customHeight="1" x14ac:dyDescent="0.15">
      <c r="B56" s="1339"/>
      <c r="C56" s="1314"/>
      <c r="D56" s="1314"/>
      <c r="E56" s="1314"/>
      <c r="F56" s="1314"/>
      <c r="G56" s="1315"/>
      <c r="H56" s="1315"/>
      <c r="I56" s="1315"/>
      <c r="J56" s="1316"/>
      <c r="K56" s="1317"/>
      <c r="L56" s="1316" t="s">
        <v>388</v>
      </c>
      <c r="M56" s="1319"/>
      <c r="N56" s="1317"/>
      <c r="O56" s="572"/>
      <c r="P56" s="571"/>
    </row>
    <row r="57" spans="2:16" ht="14.45" customHeight="1" x14ac:dyDescent="0.15">
      <c r="B57" s="1339"/>
      <c r="C57" s="1314"/>
      <c r="D57" s="1314"/>
      <c r="E57" s="1314"/>
      <c r="F57" s="1314"/>
      <c r="G57" s="1315"/>
      <c r="H57" s="1315"/>
      <c r="I57" s="1315"/>
      <c r="J57" s="1316"/>
      <c r="K57" s="1317"/>
      <c r="L57" s="1316" t="s">
        <v>388</v>
      </c>
      <c r="M57" s="1319"/>
      <c r="N57" s="1317"/>
      <c r="O57" s="572"/>
      <c r="P57" s="571"/>
    </row>
    <row r="58" spans="2:16" ht="14.45" customHeight="1" x14ac:dyDescent="0.15">
      <c r="B58" s="1339"/>
      <c r="C58" s="1314"/>
      <c r="D58" s="1314"/>
      <c r="E58" s="1314"/>
      <c r="F58" s="1314"/>
      <c r="G58" s="1315"/>
      <c r="H58" s="1315"/>
      <c r="I58" s="1315"/>
      <c r="J58" s="1316"/>
      <c r="K58" s="1317"/>
      <c r="L58" s="1316" t="s">
        <v>388</v>
      </c>
      <c r="M58" s="1319"/>
      <c r="N58" s="1317"/>
      <c r="O58" s="572"/>
      <c r="P58" s="571"/>
    </row>
    <row r="59" spans="2:16" ht="14.45" customHeight="1" x14ac:dyDescent="0.15">
      <c r="B59" s="1339"/>
      <c r="C59" s="1314"/>
      <c r="D59" s="1314"/>
      <c r="E59" s="1314"/>
      <c r="F59" s="1314"/>
      <c r="G59" s="1315"/>
      <c r="H59" s="1315"/>
      <c r="I59" s="1315"/>
      <c r="J59" s="1316"/>
      <c r="K59" s="1317"/>
      <c r="L59" s="1316" t="s">
        <v>388</v>
      </c>
      <c r="M59" s="1319"/>
      <c r="N59" s="1317"/>
      <c r="O59" s="572"/>
      <c r="P59" s="571"/>
    </row>
    <row r="60" spans="2:16" ht="14.45" customHeight="1" thickBot="1" x14ac:dyDescent="0.2">
      <c r="B60" s="1340"/>
      <c r="C60" s="1320"/>
      <c r="D60" s="1321"/>
      <c r="E60" s="1321"/>
      <c r="F60" s="1321"/>
      <c r="G60" s="1321"/>
      <c r="H60" s="1321"/>
      <c r="I60" s="1349"/>
      <c r="J60" s="1324" t="s">
        <v>573</v>
      </c>
      <c r="K60" s="1325"/>
      <c r="L60" s="1325"/>
      <c r="M60" s="1325"/>
      <c r="N60" s="1325"/>
      <c r="O60" s="1326"/>
      <c r="P60" s="571"/>
    </row>
    <row r="61" spans="2:16" ht="14.45" customHeight="1" thickTop="1" x14ac:dyDescent="0.15">
      <c r="B61" s="587"/>
      <c r="C61" s="587"/>
      <c r="D61" s="587"/>
      <c r="E61" s="587"/>
      <c r="F61" s="587"/>
      <c r="G61" s="587"/>
      <c r="H61" s="587"/>
      <c r="I61" s="587"/>
      <c r="J61" s="587"/>
      <c r="K61" s="587"/>
      <c r="L61" s="587"/>
      <c r="M61" s="587"/>
      <c r="N61" s="587"/>
      <c r="O61" s="587"/>
      <c r="P61" s="571"/>
    </row>
    <row r="62" spans="2:16" ht="14.45" customHeight="1" x14ac:dyDescent="0.15">
      <c r="B62" s="562"/>
      <c r="C62" s="563"/>
      <c r="D62" s="563"/>
      <c r="E62" s="563"/>
      <c r="F62" s="563"/>
      <c r="G62" s="563"/>
      <c r="H62" s="563"/>
      <c r="I62" s="563"/>
      <c r="J62" s="563"/>
      <c r="K62" s="563"/>
      <c r="L62" s="576"/>
      <c r="M62" s="576"/>
      <c r="N62" s="576"/>
      <c r="O62" s="576"/>
      <c r="P62" s="540"/>
    </row>
    <row r="63" spans="2:16" ht="14.45" customHeight="1" thickBot="1" x14ac:dyDescent="0.2">
      <c r="B63" s="575" t="s">
        <v>453</v>
      </c>
      <c r="C63" s="1351" t="s">
        <v>560</v>
      </c>
      <c r="D63" s="1352"/>
      <c r="E63" s="1352"/>
      <c r="F63" s="1353"/>
      <c r="G63" s="1354" t="s">
        <v>460</v>
      </c>
      <c r="H63" s="1354"/>
      <c r="I63" s="1354"/>
      <c r="J63" s="1351" t="s">
        <v>461</v>
      </c>
      <c r="K63" s="1353"/>
      <c r="L63" s="1351" t="s">
        <v>489</v>
      </c>
      <c r="M63" s="1352"/>
      <c r="N63" s="1353"/>
      <c r="O63" s="574" t="s">
        <v>490</v>
      </c>
      <c r="P63" s="571"/>
    </row>
    <row r="64" spans="2:16" ht="14.45" customHeight="1" thickTop="1" x14ac:dyDescent="0.15">
      <c r="B64" s="1350" t="s">
        <v>524</v>
      </c>
      <c r="C64" s="1341"/>
      <c r="D64" s="1342"/>
      <c r="E64" s="1342"/>
      <c r="F64" s="1343"/>
      <c r="G64" s="1344"/>
      <c r="H64" s="1344"/>
      <c r="I64" s="1345"/>
      <c r="J64" s="1346"/>
      <c r="K64" s="1347"/>
      <c r="L64" s="1348" t="s">
        <v>388</v>
      </c>
      <c r="M64" s="1344"/>
      <c r="N64" s="1345"/>
      <c r="O64" s="573"/>
      <c r="P64" s="571"/>
    </row>
    <row r="65" spans="2:16" ht="14.45" customHeight="1" x14ac:dyDescent="0.15">
      <c r="B65" s="1339"/>
      <c r="C65" s="1314"/>
      <c r="D65" s="1314"/>
      <c r="E65" s="1314"/>
      <c r="F65" s="1314"/>
      <c r="G65" s="1315"/>
      <c r="H65" s="1315"/>
      <c r="I65" s="1315"/>
      <c r="J65" s="1316"/>
      <c r="K65" s="1317"/>
      <c r="L65" s="1316" t="s">
        <v>388</v>
      </c>
      <c r="M65" s="1319"/>
      <c r="N65" s="1317"/>
      <c r="O65" s="572"/>
      <c r="P65" s="571"/>
    </row>
    <row r="66" spans="2:16" ht="14.45" customHeight="1" x14ac:dyDescent="0.15">
      <c r="B66" s="1339"/>
      <c r="C66" s="1314"/>
      <c r="D66" s="1314"/>
      <c r="E66" s="1314"/>
      <c r="F66" s="1314"/>
      <c r="G66" s="1315"/>
      <c r="H66" s="1315"/>
      <c r="I66" s="1315"/>
      <c r="J66" s="1316"/>
      <c r="K66" s="1317"/>
      <c r="L66" s="1316" t="s">
        <v>388</v>
      </c>
      <c r="M66" s="1319"/>
      <c r="N66" s="1317"/>
      <c r="O66" s="572"/>
      <c r="P66" s="571"/>
    </row>
    <row r="67" spans="2:16" ht="14.45" customHeight="1" x14ac:dyDescent="0.15">
      <c r="B67" s="1339"/>
      <c r="C67" s="1314"/>
      <c r="D67" s="1314"/>
      <c r="E67" s="1314"/>
      <c r="F67" s="1314"/>
      <c r="G67" s="1315"/>
      <c r="H67" s="1315"/>
      <c r="I67" s="1315"/>
      <c r="J67" s="1316"/>
      <c r="K67" s="1317"/>
      <c r="L67" s="1316" t="s">
        <v>388</v>
      </c>
      <c r="M67" s="1319"/>
      <c r="N67" s="1317"/>
      <c r="O67" s="572"/>
      <c r="P67" s="571"/>
    </row>
    <row r="68" spans="2:16" ht="14.45" customHeight="1" x14ac:dyDescent="0.15">
      <c r="B68" s="1339"/>
      <c r="C68" s="1314"/>
      <c r="D68" s="1314"/>
      <c r="E68" s="1314"/>
      <c r="F68" s="1314"/>
      <c r="G68" s="1315"/>
      <c r="H68" s="1315"/>
      <c r="I68" s="1315"/>
      <c r="J68" s="1316"/>
      <c r="K68" s="1317"/>
      <c r="L68" s="1316" t="s">
        <v>388</v>
      </c>
      <c r="M68" s="1319"/>
      <c r="N68" s="1317"/>
      <c r="O68" s="572"/>
      <c r="P68" s="571"/>
    </row>
    <row r="69" spans="2:16" ht="14.45" customHeight="1" x14ac:dyDescent="0.15">
      <c r="B69" s="1339"/>
      <c r="C69" s="1314"/>
      <c r="D69" s="1314"/>
      <c r="E69" s="1314"/>
      <c r="F69" s="1314"/>
      <c r="G69" s="1315"/>
      <c r="H69" s="1315"/>
      <c r="I69" s="1315"/>
      <c r="J69" s="1316"/>
      <c r="K69" s="1317"/>
      <c r="L69" s="1316" t="s">
        <v>388</v>
      </c>
      <c r="M69" s="1319"/>
      <c r="N69" s="1317"/>
      <c r="O69" s="572"/>
      <c r="P69" s="571"/>
    </row>
    <row r="70" spans="2:16" ht="14.45" customHeight="1" x14ac:dyDescent="0.15">
      <c r="B70" s="1339"/>
      <c r="C70" s="1314"/>
      <c r="D70" s="1314"/>
      <c r="E70" s="1314"/>
      <c r="F70" s="1314"/>
      <c r="G70" s="1315"/>
      <c r="H70" s="1315"/>
      <c r="I70" s="1315"/>
      <c r="J70" s="1316"/>
      <c r="K70" s="1317"/>
      <c r="L70" s="1316" t="s">
        <v>388</v>
      </c>
      <c r="M70" s="1319"/>
      <c r="N70" s="1317"/>
      <c r="O70" s="572"/>
      <c r="P70" s="571"/>
    </row>
    <row r="71" spans="2:16" ht="14.45" customHeight="1" thickBot="1" x14ac:dyDescent="0.2">
      <c r="B71" s="1340"/>
      <c r="C71" s="1320"/>
      <c r="D71" s="1321"/>
      <c r="E71" s="1321"/>
      <c r="F71" s="1321"/>
      <c r="G71" s="1321"/>
      <c r="H71" s="1321"/>
      <c r="I71" s="1349"/>
      <c r="J71" s="1324" t="s">
        <v>574</v>
      </c>
      <c r="K71" s="1325"/>
      <c r="L71" s="1325"/>
      <c r="M71" s="1325"/>
      <c r="N71" s="1325"/>
      <c r="O71" s="1326"/>
      <c r="P71" s="571"/>
    </row>
    <row r="72" spans="2:16" ht="14.45" customHeight="1" thickTop="1" x14ac:dyDescent="0.15">
      <c r="B72" s="1350" t="s">
        <v>526</v>
      </c>
      <c r="C72" s="1341"/>
      <c r="D72" s="1342"/>
      <c r="E72" s="1342"/>
      <c r="F72" s="1343"/>
      <c r="G72" s="1344"/>
      <c r="H72" s="1344"/>
      <c r="I72" s="1345"/>
      <c r="J72" s="1346"/>
      <c r="K72" s="1347"/>
      <c r="L72" s="1348" t="s">
        <v>388</v>
      </c>
      <c r="M72" s="1344"/>
      <c r="N72" s="1345"/>
      <c r="O72" s="573"/>
      <c r="P72" s="571"/>
    </row>
    <row r="73" spans="2:16" ht="14.45" customHeight="1" x14ac:dyDescent="0.15">
      <c r="B73" s="1339"/>
      <c r="C73" s="1314"/>
      <c r="D73" s="1314"/>
      <c r="E73" s="1314"/>
      <c r="F73" s="1314"/>
      <c r="G73" s="1315"/>
      <c r="H73" s="1315"/>
      <c r="I73" s="1315"/>
      <c r="J73" s="1316"/>
      <c r="K73" s="1317"/>
      <c r="L73" s="1316" t="s">
        <v>388</v>
      </c>
      <c r="M73" s="1319"/>
      <c r="N73" s="1317"/>
      <c r="O73" s="572"/>
      <c r="P73" s="571"/>
    </row>
    <row r="74" spans="2:16" ht="14.45" customHeight="1" x14ac:dyDescent="0.15">
      <c r="B74" s="1339"/>
      <c r="C74" s="1314"/>
      <c r="D74" s="1314"/>
      <c r="E74" s="1314"/>
      <c r="F74" s="1314"/>
      <c r="G74" s="1315"/>
      <c r="H74" s="1315"/>
      <c r="I74" s="1315"/>
      <c r="J74" s="1316"/>
      <c r="K74" s="1317"/>
      <c r="L74" s="1316" t="s">
        <v>388</v>
      </c>
      <c r="M74" s="1319"/>
      <c r="N74" s="1317"/>
      <c r="O74" s="572"/>
      <c r="P74" s="571"/>
    </row>
    <row r="75" spans="2:16" ht="14.45" customHeight="1" x14ac:dyDescent="0.15">
      <c r="B75" s="1339"/>
      <c r="C75" s="1314"/>
      <c r="D75" s="1314"/>
      <c r="E75" s="1314"/>
      <c r="F75" s="1314"/>
      <c r="G75" s="1315"/>
      <c r="H75" s="1315"/>
      <c r="I75" s="1315"/>
      <c r="J75" s="1316"/>
      <c r="K75" s="1317"/>
      <c r="L75" s="1316" t="s">
        <v>388</v>
      </c>
      <c r="M75" s="1319"/>
      <c r="N75" s="1317"/>
      <c r="O75" s="572"/>
      <c r="P75" s="571"/>
    </row>
    <row r="76" spans="2:16" ht="14.45" customHeight="1" x14ac:dyDescent="0.15">
      <c r="B76" s="1339"/>
      <c r="C76" s="1314"/>
      <c r="D76" s="1314"/>
      <c r="E76" s="1314"/>
      <c r="F76" s="1314"/>
      <c r="G76" s="1315"/>
      <c r="H76" s="1315"/>
      <c r="I76" s="1315"/>
      <c r="J76" s="1316"/>
      <c r="K76" s="1317"/>
      <c r="L76" s="1316" t="s">
        <v>388</v>
      </c>
      <c r="M76" s="1319"/>
      <c r="N76" s="1317"/>
      <c r="O76" s="572"/>
      <c r="P76" s="571"/>
    </row>
    <row r="77" spans="2:16" ht="14.45" customHeight="1" x14ac:dyDescent="0.15">
      <c r="B77" s="1339"/>
      <c r="C77" s="1314"/>
      <c r="D77" s="1314"/>
      <c r="E77" s="1314"/>
      <c r="F77" s="1314"/>
      <c r="G77" s="1315"/>
      <c r="H77" s="1315"/>
      <c r="I77" s="1315"/>
      <c r="J77" s="1316"/>
      <c r="K77" s="1317"/>
      <c r="L77" s="1316" t="s">
        <v>388</v>
      </c>
      <c r="M77" s="1319"/>
      <c r="N77" s="1317"/>
      <c r="O77" s="572"/>
      <c r="P77" s="571"/>
    </row>
    <row r="78" spans="2:16" ht="14.45" customHeight="1" x14ac:dyDescent="0.15">
      <c r="B78" s="1339"/>
      <c r="C78" s="1314"/>
      <c r="D78" s="1314"/>
      <c r="E78" s="1314"/>
      <c r="F78" s="1314"/>
      <c r="G78" s="1315"/>
      <c r="H78" s="1315"/>
      <c r="I78" s="1315"/>
      <c r="J78" s="1316"/>
      <c r="K78" s="1317"/>
      <c r="L78" s="1316" t="s">
        <v>388</v>
      </c>
      <c r="M78" s="1319"/>
      <c r="N78" s="1317"/>
      <c r="O78" s="572"/>
      <c r="P78" s="571"/>
    </row>
    <row r="79" spans="2:16" ht="14.45" customHeight="1" thickBot="1" x14ac:dyDescent="0.2">
      <c r="B79" s="1340"/>
      <c r="C79" s="1320"/>
      <c r="D79" s="1321"/>
      <c r="E79" s="1321"/>
      <c r="F79" s="1321"/>
      <c r="G79" s="1321"/>
      <c r="H79" s="1321"/>
      <c r="I79" s="1349"/>
      <c r="J79" s="1324" t="s">
        <v>575</v>
      </c>
      <c r="K79" s="1325"/>
      <c r="L79" s="1325"/>
      <c r="M79" s="1325"/>
      <c r="N79" s="1325"/>
      <c r="O79" s="1326"/>
      <c r="P79" s="571"/>
    </row>
    <row r="80" spans="2:16" ht="14.45" customHeight="1" thickTop="1" x14ac:dyDescent="0.15">
      <c r="B80" s="1350" t="s">
        <v>528</v>
      </c>
      <c r="C80" s="1341"/>
      <c r="D80" s="1342"/>
      <c r="E80" s="1342"/>
      <c r="F80" s="1343"/>
      <c r="G80" s="1344"/>
      <c r="H80" s="1344"/>
      <c r="I80" s="1345"/>
      <c r="J80" s="1346"/>
      <c r="K80" s="1347"/>
      <c r="L80" s="1348" t="s">
        <v>388</v>
      </c>
      <c r="M80" s="1344"/>
      <c r="N80" s="1345"/>
      <c r="O80" s="573"/>
      <c r="P80" s="571"/>
    </row>
    <row r="81" spans="2:16" ht="14.45" customHeight="1" x14ac:dyDescent="0.15">
      <c r="B81" s="1339"/>
      <c r="C81" s="1314"/>
      <c r="D81" s="1314"/>
      <c r="E81" s="1314"/>
      <c r="F81" s="1314"/>
      <c r="G81" s="1315"/>
      <c r="H81" s="1315"/>
      <c r="I81" s="1315"/>
      <c r="J81" s="1316"/>
      <c r="K81" s="1317"/>
      <c r="L81" s="1316" t="s">
        <v>388</v>
      </c>
      <c r="M81" s="1319"/>
      <c r="N81" s="1317"/>
      <c r="O81" s="572"/>
      <c r="P81" s="571"/>
    </row>
    <row r="82" spans="2:16" ht="14.45" customHeight="1" x14ac:dyDescent="0.15">
      <c r="B82" s="1339"/>
      <c r="C82" s="1314"/>
      <c r="D82" s="1314"/>
      <c r="E82" s="1314"/>
      <c r="F82" s="1314"/>
      <c r="G82" s="1315"/>
      <c r="H82" s="1315"/>
      <c r="I82" s="1315"/>
      <c r="J82" s="1316"/>
      <c r="K82" s="1317"/>
      <c r="L82" s="1316" t="s">
        <v>388</v>
      </c>
      <c r="M82" s="1319"/>
      <c r="N82" s="1317"/>
      <c r="O82" s="572"/>
      <c r="P82" s="571"/>
    </row>
    <row r="83" spans="2:16" ht="14.45" customHeight="1" x14ac:dyDescent="0.15">
      <c r="B83" s="1339"/>
      <c r="C83" s="1314"/>
      <c r="D83" s="1314"/>
      <c r="E83" s="1314"/>
      <c r="F83" s="1314"/>
      <c r="G83" s="1315"/>
      <c r="H83" s="1315"/>
      <c r="I83" s="1315"/>
      <c r="J83" s="1316"/>
      <c r="K83" s="1317"/>
      <c r="L83" s="1316" t="s">
        <v>388</v>
      </c>
      <c r="M83" s="1319"/>
      <c r="N83" s="1317"/>
      <c r="O83" s="572"/>
      <c r="P83" s="571"/>
    </row>
    <row r="84" spans="2:16" ht="14.45" customHeight="1" x14ac:dyDescent="0.15">
      <c r="B84" s="1339"/>
      <c r="C84" s="1314"/>
      <c r="D84" s="1314"/>
      <c r="E84" s="1314"/>
      <c r="F84" s="1314"/>
      <c r="G84" s="1315"/>
      <c r="H84" s="1315"/>
      <c r="I84" s="1315"/>
      <c r="J84" s="1316"/>
      <c r="K84" s="1317"/>
      <c r="L84" s="1316" t="s">
        <v>388</v>
      </c>
      <c r="M84" s="1319"/>
      <c r="N84" s="1317"/>
      <c r="O84" s="572"/>
      <c r="P84" s="571"/>
    </row>
    <row r="85" spans="2:16" ht="14.45" customHeight="1" x14ac:dyDescent="0.15">
      <c r="B85" s="1339"/>
      <c r="C85" s="1314"/>
      <c r="D85" s="1314"/>
      <c r="E85" s="1314"/>
      <c r="F85" s="1314"/>
      <c r="G85" s="1315"/>
      <c r="H85" s="1315"/>
      <c r="I85" s="1315"/>
      <c r="J85" s="1316"/>
      <c r="K85" s="1317"/>
      <c r="L85" s="1316" t="s">
        <v>388</v>
      </c>
      <c r="M85" s="1319"/>
      <c r="N85" s="1317"/>
      <c r="O85" s="572"/>
      <c r="P85" s="571"/>
    </row>
    <row r="86" spans="2:16" ht="14.45" customHeight="1" x14ac:dyDescent="0.15">
      <c r="B86" s="1339"/>
      <c r="C86" s="1314"/>
      <c r="D86" s="1314"/>
      <c r="E86" s="1314"/>
      <c r="F86" s="1314"/>
      <c r="G86" s="1315"/>
      <c r="H86" s="1315"/>
      <c r="I86" s="1315"/>
      <c r="J86" s="1316"/>
      <c r="K86" s="1317"/>
      <c r="L86" s="1316" t="s">
        <v>388</v>
      </c>
      <c r="M86" s="1319"/>
      <c r="N86" s="1317"/>
      <c r="O86" s="572"/>
      <c r="P86" s="571"/>
    </row>
    <row r="87" spans="2:16" ht="14.45" customHeight="1" thickBot="1" x14ac:dyDescent="0.2">
      <c r="B87" s="1340"/>
      <c r="C87" s="1320"/>
      <c r="D87" s="1321"/>
      <c r="E87" s="1321"/>
      <c r="F87" s="1321"/>
      <c r="G87" s="1321"/>
      <c r="H87" s="1321"/>
      <c r="I87" s="1349"/>
      <c r="J87" s="1324" t="s">
        <v>576</v>
      </c>
      <c r="K87" s="1325"/>
      <c r="L87" s="1325"/>
      <c r="M87" s="1325"/>
      <c r="N87" s="1325"/>
      <c r="O87" s="1326"/>
      <c r="P87" s="571"/>
    </row>
    <row r="88" spans="2:16" ht="14.45" customHeight="1" thickTop="1" x14ac:dyDescent="0.15">
      <c r="B88" s="1350" t="s">
        <v>530</v>
      </c>
      <c r="C88" s="1341"/>
      <c r="D88" s="1342"/>
      <c r="E88" s="1342"/>
      <c r="F88" s="1343"/>
      <c r="G88" s="1344"/>
      <c r="H88" s="1344"/>
      <c r="I88" s="1345"/>
      <c r="J88" s="1346"/>
      <c r="K88" s="1347"/>
      <c r="L88" s="1348" t="s">
        <v>388</v>
      </c>
      <c r="M88" s="1344"/>
      <c r="N88" s="1345"/>
      <c r="O88" s="573"/>
      <c r="P88" s="571"/>
    </row>
    <row r="89" spans="2:16" ht="14.45" customHeight="1" x14ac:dyDescent="0.15">
      <c r="B89" s="1339"/>
      <c r="C89" s="1314"/>
      <c r="D89" s="1314"/>
      <c r="E89" s="1314"/>
      <c r="F89" s="1314"/>
      <c r="G89" s="1315"/>
      <c r="H89" s="1315"/>
      <c r="I89" s="1315"/>
      <c r="J89" s="1316"/>
      <c r="K89" s="1317"/>
      <c r="L89" s="1316" t="s">
        <v>388</v>
      </c>
      <c r="M89" s="1319"/>
      <c r="N89" s="1317"/>
      <c r="O89" s="572"/>
      <c r="P89" s="571"/>
    </row>
    <row r="90" spans="2:16" ht="14.45" customHeight="1" x14ac:dyDescent="0.15">
      <c r="B90" s="1339"/>
      <c r="C90" s="1314"/>
      <c r="D90" s="1314"/>
      <c r="E90" s="1314"/>
      <c r="F90" s="1314"/>
      <c r="G90" s="1315"/>
      <c r="H90" s="1315"/>
      <c r="I90" s="1315"/>
      <c r="J90" s="1316"/>
      <c r="K90" s="1317"/>
      <c r="L90" s="1316" t="s">
        <v>388</v>
      </c>
      <c r="M90" s="1319"/>
      <c r="N90" s="1317"/>
      <c r="O90" s="572"/>
      <c r="P90" s="571"/>
    </row>
    <row r="91" spans="2:16" ht="14.45" customHeight="1" x14ac:dyDescent="0.15">
      <c r="B91" s="1339"/>
      <c r="C91" s="1314"/>
      <c r="D91" s="1314"/>
      <c r="E91" s="1314"/>
      <c r="F91" s="1314"/>
      <c r="G91" s="1315"/>
      <c r="H91" s="1315"/>
      <c r="I91" s="1315"/>
      <c r="J91" s="1316"/>
      <c r="K91" s="1317"/>
      <c r="L91" s="1316" t="s">
        <v>388</v>
      </c>
      <c r="M91" s="1319"/>
      <c r="N91" s="1317"/>
      <c r="O91" s="572"/>
      <c r="P91" s="571"/>
    </row>
    <row r="92" spans="2:16" ht="14.45" customHeight="1" x14ac:dyDescent="0.15">
      <c r="B92" s="1339"/>
      <c r="C92" s="1314"/>
      <c r="D92" s="1314"/>
      <c r="E92" s="1314"/>
      <c r="F92" s="1314"/>
      <c r="G92" s="1315"/>
      <c r="H92" s="1315"/>
      <c r="I92" s="1315"/>
      <c r="J92" s="1316"/>
      <c r="K92" s="1317"/>
      <c r="L92" s="1316" t="s">
        <v>388</v>
      </c>
      <c r="M92" s="1319"/>
      <c r="N92" s="1317"/>
      <c r="O92" s="572"/>
      <c r="P92" s="571"/>
    </row>
    <row r="93" spans="2:16" ht="14.45" customHeight="1" x14ac:dyDescent="0.15">
      <c r="B93" s="1339"/>
      <c r="C93" s="1314"/>
      <c r="D93" s="1314"/>
      <c r="E93" s="1314"/>
      <c r="F93" s="1314"/>
      <c r="G93" s="1315"/>
      <c r="H93" s="1315"/>
      <c r="I93" s="1315"/>
      <c r="J93" s="1316"/>
      <c r="K93" s="1317"/>
      <c r="L93" s="1316" t="s">
        <v>388</v>
      </c>
      <c r="M93" s="1319"/>
      <c r="N93" s="1317"/>
      <c r="O93" s="572"/>
      <c r="P93" s="571"/>
    </row>
    <row r="94" spans="2:16" ht="14.45" customHeight="1" x14ac:dyDescent="0.15">
      <c r="B94" s="1339"/>
      <c r="C94" s="1314"/>
      <c r="D94" s="1314"/>
      <c r="E94" s="1314"/>
      <c r="F94" s="1314"/>
      <c r="G94" s="1315"/>
      <c r="H94" s="1315"/>
      <c r="I94" s="1315"/>
      <c r="J94" s="1316"/>
      <c r="K94" s="1317"/>
      <c r="L94" s="1316" t="s">
        <v>388</v>
      </c>
      <c r="M94" s="1319"/>
      <c r="N94" s="1317"/>
      <c r="O94" s="572"/>
      <c r="P94" s="571"/>
    </row>
    <row r="95" spans="2:16" ht="14.45" customHeight="1" thickBot="1" x14ac:dyDescent="0.2">
      <c r="B95" s="1340"/>
      <c r="C95" s="1320"/>
      <c r="D95" s="1321"/>
      <c r="E95" s="1321"/>
      <c r="F95" s="1321"/>
      <c r="G95" s="1321"/>
      <c r="H95" s="1321"/>
      <c r="I95" s="1349"/>
      <c r="J95" s="1324" t="s">
        <v>577</v>
      </c>
      <c r="K95" s="1325"/>
      <c r="L95" s="1325"/>
      <c r="M95" s="1325"/>
      <c r="N95" s="1325"/>
      <c r="O95" s="1326"/>
      <c r="P95" s="571"/>
    </row>
    <row r="96" spans="2:16" ht="14.45" customHeight="1" thickTop="1" x14ac:dyDescent="0.15">
      <c r="B96" s="1338" t="s">
        <v>532</v>
      </c>
      <c r="C96" s="1341"/>
      <c r="D96" s="1342"/>
      <c r="E96" s="1342"/>
      <c r="F96" s="1343"/>
      <c r="G96" s="1344"/>
      <c r="H96" s="1344"/>
      <c r="I96" s="1345"/>
      <c r="J96" s="1346"/>
      <c r="K96" s="1347"/>
      <c r="L96" s="1348" t="s">
        <v>388</v>
      </c>
      <c r="M96" s="1344"/>
      <c r="N96" s="1345"/>
      <c r="O96" s="573"/>
      <c r="P96" s="571"/>
    </row>
    <row r="97" spans="2:16" ht="14.45" customHeight="1" x14ac:dyDescent="0.15">
      <c r="B97" s="1339"/>
      <c r="C97" s="1314"/>
      <c r="D97" s="1314"/>
      <c r="E97" s="1314"/>
      <c r="F97" s="1314"/>
      <c r="G97" s="1315"/>
      <c r="H97" s="1315"/>
      <c r="I97" s="1315"/>
      <c r="J97" s="1316"/>
      <c r="K97" s="1317"/>
      <c r="L97" s="1316" t="s">
        <v>388</v>
      </c>
      <c r="M97" s="1319"/>
      <c r="N97" s="1317"/>
      <c r="O97" s="572"/>
      <c r="P97" s="571"/>
    </row>
    <row r="98" spans="2:16" ht="14.45" customHeight="1" x14ac:dyDescent="0.15">
      <c r="B98" s="1339"/>
      <c r="C98" s="1314"/>
      <c r="D98" s="1314"/>
      <c r="E98" s="1314"/>
      <c r="F98" s="1314"/>
      <c r="G98" s="1315"/>
      <c r="H98" s="1315"/>
      <c r="I98" s="1315"/>
      <c r="J98" s="1316"/>
      <c r="K98" s="1317"/>
      <c r="L98" s="1316" t="s">
        <v>388</v>
      </c>
      <c r="M98" s="1319"/>
      <c r="N98" s="1317"/>
      <c r="O98" s="572"/>
      <c r="P98" s="571"/>
    </row>
    <row r="99" spans="2:16" ht="14.45" customHeight="1" x14ac:dyDescent="0.15">
      <c r="B99" s="1339"/>
      <c r="C99" s="1314"/>
      <c r="D99" s="1314"/>
      <c r="E99" s="1314"/>
      <c r="F99" s="1314"/>
      <c r="G99" s="1315"/>
      <c r="H99" s="1315"/>
      <c r="I99" s="1315"/>
      <c r="J99" s="1316"/>
      <c r="K99" s="1317"/>
      <c r="L99" s="1316" t="s">
        <v>388</v>
      </c>
      <c r="M99" s="1319"/>
      <c r="N99" s="1317"/>
      <c r="O99" s="572"/>
      <c r="P99" s="571"/>
    </row>
    <row r="100" spans="2:16" ht="14.45" customHeight="1" x14ac:dyDescent="0.15">
      <c r="B100" s="1339"/>
      <c r="C100" s="1314"/>
      <c r="D100" s="1314"/>
      <c r="E100" s="1314"/>
      <c r="F100" s="1314"/>
      <c r="G100" s="1315"/>
      <c r="H100" s="1315"/>
      <c r="I100" s="1315"/>
      <c r="J100" s="1316"/>
      <c r="K100" s="1317"/>
      <c r="L100" s="1316" t="s">
        <v>388</v>
      </c>
      <c r="M100" s="1319"/>
      <c r="N100" s="1317"/>
      <c r="O100" s="572"/>
      <c r="P100" s="571"/>
    </row>
    <row r="101" spans="2:16" ht="14.45" customHeight="1" x14ac:dyDescent="0.15">
      <c r="B101" s="1339"/>
      <c r="C101" s="1314"/>
      <c r="D101" s="1314"/>
      <c r="E101" s="1314"/>
      <c r="F101" s="1314"/>
      <c r="G101" s="1315"/>
      <c r="H101" s="1315"/>
      <c r="I101" s="1315"/>
      <c r="J101" s="1316"/>
      <c r="K101" s="1317"/>
      <c r="L101" s="1316" t="s">
        <v>388</v>
      </c>
      <c r="M101" s="1319"/>
      <c r="N101" s="1317"/>
      <c r="O101" s="572"/>
      <c r="P101" s="571"/>
    </row>
    <row r="102" spans="2:16" ht="14.45" customHeight="1" x14ac:dyDescent="0.15">
      <c r="B102" s="1339"/>
      <c r="C102" s="1314"/>
      <c r="D102" s="1314"/>
      <c r="E102" s="1314"/>
      <c r="F102" s="1314"/>
      <c r="G102" s="1315"/>
      <c r="H102" s="1315"/>
      <c r="I102" s="1315"/>
      <c r="J102" s="1316"/>
      <c r="K102" s="1317"/>
      <c r="L102" s="1316" t="s">
        <v>388</v>
      </c>
      <c r="M102" s="1319"/>
      <c r="N102" s="1317"/>
      <c r="O102" s="572"/>
      <c r="P102" s="571"/>
    </row>
    <row r="103" spans="2:16" ht="14.45" customHeight="1" thickBot="1" x14ac:dyDescent="0.2">
      <c r="B103" s="1340"/>
      <c r="C103" s="1320"/>
      <c r="D103" s="1321"/>
      <c r="E103" s="1321"/>
      <c r="F103" s="1321"/>
      <c r="G103" s="1322"/>
      <c r="H103" s="1322"/>
      <c r="I103" s="1323"/>
      <c r="J103" s="1324" t="s">
        <v>578</v>
      </c>
      <c r="K103" s="1325"/>
      <c r="L103" s="1325"/>
      <c r="M103" s="1325"/>
      <c r="N103" s="1325"/>
      <c r="O103" s="1326"/>
      <c r="P103" s="571"/>
    </row>
    <row r="104" spans="2:16" ht="14.45" customHeight="1" thickTop="1" x14ac:dyDescent="0.15">
      <c r="B104" s="562"/>
      <c r="C104" s="562"/>
      <c r="D104" s="562"/>
      <c r="E104" s="562"/>
      <c r="F104" s="562"/>
      <c r="G104" s="570"/>
      <c r="H104" s="570"/>
      <c r="I104" s="570"/>
      <c r="J104" s="1328" t="s">
        <v>464</v>
      </c>
      <c r="K104" s="1328"/>
      <c r="L104" s="1328"/>
      <c r="M104" s="1328"/>
      <c r="N104" s="1328"/>
      <c r="O104" s="1328"/>
      <c r="P104" s="540"/>
    </row>
    <row r="105" spans="2:16" ht="14.45" customHeight="1" x14ac:dyDescent="0.15">
      <c r="B105" s="562"/>
      <c r="C105" s="562"/>
      <c r="D105" s="562"/>
      <c r="E105" s="562"/>
      <c r="F105" s="562"/>
      <c r="G105" s="562"/>
      <c r="H105" s="562"/>
      <c r="I105" s="562"/>
      <c r="J105" s="1315"/>
      <c r="K105" s="1315"/>
      <c r="L105" s="1315"/>
      <c r="M105" s="1315"/>
      <c r="N105" s="1315"/>
      <c r="O105" s="1315"/>
      <c r="P105" s="540"/>
    </row>
    <row r="106" spans="2:16" x14ac:dyDescent="0.15">
      <c r="B106" s="567" t="s">
        <v>138</v>
      </c>
      <c r="C106" s="1329" t="s">
        <v>484</v>
      </c>
      <c r="D106" s="1329"/>
      <c r="E106" s="1329"/>
      <c r="F106" s="1329"/>
      <c r="G106" s="1329"/>
      <c r="H106" s="1329"/>
      <c r="I106" s="1329"/>
      <c r="J106" s="1329"/>
      <c r="K106" s="1329"/>
      <c r="L106" s="1329"/>
      <c r="M106" s="1329"/>
      <c r="N106" s="1329"/>
      <c r="O106" s="1329"/>
      <c r="P106" s="541"/>
    </row>
    <row r="107" spans="2:16" x14ac:dyDescent="0.15">
      <c r="B107" s="567" t="s">
        <v>138</v>
      </c>
      <c r="C107" s="1329" t="s">
        <v>466</v>
      </c>
      <c r="D107" s="1329"/>
      <c r="E107" s="1329"/>
      <c r="F107" s="1329"/>
      <c r="G107" s="1329"/>
      <c r="H107" s="1329"/>
      <c r="I107" s="1329"/>
      <c r="J107" s="1329"/>
      <c r="K107" s="1329"/>
      <c r="L107" s="1329"/>
      <c r="M107" s="1329"/>
      <c r="N107" s="1329"/>
      <c r="O107" s="1329"/>
      <c r="P107" s="541"/>
    </row>
    <row r="108" spans="2:16" x14ac:dyDescent="0.15">
      <c r="B108" s="562"/>
      <c r="C108" s="562"/>
      <c r="D108" s="562"/>
      <c r="E108" s="562"/>
      <c r="F108" s="562"/>
      <c r="G108" s="562"/>
      <c r="H108" s="562"/>
      <c r="I108" s="562"/>
      <c r="J108" s="562"/>
      <c r="K108" s="562"/>
      <c r="L108" s="562"/>
      <c r="M108" s="562"/>
      <c r="N108" s="562"/>
      <c r="O108" s="562"/>
      <c r="P108" s="540"/>
    </row>
    <row r="109" spans="2:16" ht="14.25" thickBot="1" x14ac:dyDescent="0.2">
      <c r="B109" s="562" t="s">
        <v>561</v>
      </c>
      <c r="C109" s="562"/>
      <c r="D109" s="562"/>
      <c r="E109" s="562"/>
      <c r="F109" s="562"/>
      <c r="G109" s="562"/>
      <c r="H109" s="562"/>
      <c r="I109" s="562"/>
      <c r="J109" s="562"/>
      <c r="K109" s="562"/>
      <c r="L109" s="562"/>
      <c r="M109" s="562"/>
      <c r="N109" s="562"/>
      <c r="O109" s="562"/>
      <c r="P109" s="540"/>
    </row>
    <row r="110" spans="2:16" x14ac:dyDescent="0.15">
      <c r="B110" s="1330" t="s">
        <v>468</v>
      </c>
      <c r="C110" s="1331"/>
      <c r="D110" s="1331"/>
      <c r="E110" s="1332"/>
      <c r="F110" s="562"/>
      <c r="G110" s="562"/>
      <c r="H110" s="562"/>
      <c r="I110" s="562"/>
      <c r="J110" s="568"/>
      <c r="K110" s="569"/>
      <c r="L110" s="569"/>
      <c r="M110" s="562"/>
      <c r="N110" s="562"/>
      <c r="O110" s="562"/>
      <c r="P110" s="540"/>
    </row>
    <row r="111" spans="2:16" ht="14.25" thickBot="1" x14ac:dyDescent="0.2">
      <c r="B111" s="1333"/>
      <c r="C111" s="1334"/>
      <c r="D111" s="1334"/>
      <c r="E111" s="1335"/>
      <c r="F111" s="562"/>
      <c r="G111" s="562"/>
      <c r="H111" s="562"/>
      <c r="I111" s="562"/>
      <c r="J111" s="562"/>
      <c r="K111" s="568"/>
      <c r="L111" s="568"/>
      <c r="M111" s="562"/>
      <c r="N111" s="562"/>
      <c r="O111" s="562"/>
      <c r="P111" s="540"/>
    </row>
    <row r="112" spans="2:16" x14ac:dyDescent="0.15">
      <c r="B112" s="1336"/>
      <c r="C112" s="1270"/>
      <c r="D112" s="1270"/>
      <c r="E112" s="1337" t="s">
        <v>469</v>
      </c>
      <c r="F112" s="1330" t="s">
        <v>470</v>
      </c>
      <c r="G112" s="1331"/>
      <c r="H112" s="1332"/>
      <c r="I112" s="1336" t="s">
        <v>471</v>
      </c>
      <c r="J112" s="1318" t="s">
        <v>579</v>
      </c>
      <c r="K112" s="1318"/>
      <c r="L112" s="1318"/>
      <c r="M112" s="562"/>
      <c r="N112" s="562"/>
      <c r="O112" s="562"/>
      <c r="P112" s="540"/>
    </row>
    <row r="113" spans="2:16" ht="14.25" thickBot="1" x14ac:dyDescent="0.2">
      <c r="B113" s="1333"/>
      <c r="C113" s="1334"/>
      <c r="D113" s="1334"/>
      <c r="E113" s="1335"/>
      <c r="F113" s="1333"/>
      <c r="G113" s="1334"/>
      <c r="H113" s="1335"/>
      <c r="I113" s="1336"/>
      <c r="J113" s="1318"/>
      <c r="K113" s="1318"/>
      <c r="L113" s="1318"/>
      <c r="M113" s="562"/>
      <c r="N113" s="562"/>
      <c r="O113" s="562"/>
      <c r="P113" s="540"/>
    </row>
    <row r="114" spans="2:16" x14ac:dyDescent="0.15">
      <c r="B114" s="564"/>
      <c r="C114" s="564"/>
      <c r="D114" s="564"/>
      <c r="E114" s="564"/>
      <c r="F114" s="564"/>
      <c r="G114" s="564"/>
      <c r="H114" s="564"/>
      <c r="I114" s="564"/>
      <c r="J114" s="564"/>
      <c r="K114" s="564"/>
      <c r="L114" s="564"/>
      <c r="M114" s="564"/>
      <c r="N114" s="564"/>
      <c r="O114" s="564"/>
      <c r="P114" s="544"/>
    </row>
    <row r="115" spans="2:16" x14ac:dyDescent="0.15">
      <c r="B115" s="566" t="s">
        <v>473</v>
      </c>
      <c r="C115" s="566"/>
      <c r="D115" s="566"/>
      <c r="E115" s="566"/>
      <c r="F115" s="566"/>
      <c r="G115" s="566"/>
      <c r="H115" s="566"/>
      <c r="I115" s="566"/>
      <c r="J115" s="566"/>
      <c r="K115" s="566"/>
      <c r="L115" s="566"/>
      <c r="M115" s="566"/>
      <c r="N115" s="566"/>
      <c r="O115" s="566"/>
      <c r="P115" s="541"/>
    </row>
    <row r="116" spans="2:16" ht="13.15" customHeight="1" x14ac:dyDescent="0.15">
      <c r="B116" s="567" t="s">
        <v>138</v>
      </c>
      <c r="C116" s="1327" t="s">
        <v>580</v>
      </c>
      <c r="D116" s="1327"/>
      <c r="E116" s="1327"/>
      <c r="F116" s="1327"/>
      <c r="G116" s="1327"/>
      <c r="H116" s="1327"/>
      <c r="I116" s="1327"/>
      <c r="J116" s="1327"/>
      <c r="K116" s="1327"/>
      <c r="L116" s="1327"/>
      <c r="M116" s="1327"/>
      <c r="N116" s="1327"/>
      <c r="O116" s="1327"/>
      <c r="P116" s="541"/>
    </row>
    <row r="117" spans="2:16" x14ac:dyDescent="0.15">
      <c r="B117" s="567"/>
      <c r="C117" s="1327"/>
      <c r="D117" s="1327"/>
      <c r="E117" s="1327"/>
      <c r="F117" s="1327"/>
      <c r="G117" s="1327"/>
      <c r="H117" s="1327"/>
      <c r="I117" s="1327"/>
      <c r="J117" s="1327"/>
      <c r="K117" s="1327"/>
      <c r="L117" s="1327"/>
      <c r="M117" s="1327"/>
      <c r="N117" s="1327"/>
      <c r="O117" s="1327"/>
      <c r="P117" s="541"/>
    </row>
    <row r="118" spans="2:16" x14ac:dyDescent="0.15">
      <c r="B118" s="566"/>
      <c r="C118" s="1327"/>
      <c r="D118" s="1327"/>
      <c r="E118" s="1327"/>
      <c r="F118" s="1327"/>
      <c r="G118" s="1327"/>
      <c r="H118" s="1327"/>
      <c r="I118" s="1327"/>
      <c r="J118" s="1327"/>
      <c r="K118" s="1327"/>
      <c r="L118" s="1327"/>
      <c r="M118" s="1327"/>
      <c r="N118" s="1327"/>
      <c r="O118" s="1327"/>
      <c r="P118" s="541"/>
    </row>
  </sheetData>
  <mergeCells count="369">
    <mergeCell ref="C12:F12"/>
    <mergeCell ref="G12:I12"/>
    <mergeCell ref="J12:K12"/>
    <mergeCell ref="L12:N12"/>
    <mergeCell ref="B4:C4"/>
    <mergeCell ref="D4:H4"/>
    <mergeCell ref="J4:K4"/>
    <mergeCell ref="B6:O6"/>
    <mergeCell ref="L4:O4"/>
    <mergeCell ref="B7:C7"/>
    <mergeCell ref="B8:C8"/>
    <mergeCell ref="B10:O10"/>
    <mergeCell ref="B11:O11"/>
    <mergeCell ref="G15:I15"/>
    <mergeCell ref="J15:K15"/>
    <mergeCell ref="L15:N15"/>
    <mergeCell ref="C16:F16"/>
    <mergeCell ref="G16:I16"/>
    <mergeCell ref="J16:K16"/>
    <mergeCell ref="B13:B20"/>
    <mergeCell ref="C13:F13"/>
    <mergeCell ref="G13:I13"/>
    <mergeCell ref="J13:K13"/>
    <mergeCell ref="L13:N13"/>
    <mergeCell ref="C14:F14"/>
    <mergeCell ref="G14:I14"/>
    <mergeCell ref="J14:K14"/>
    <mergeCell ref="L14:N14"/>
    <mergeCell ref="C15:F15"/>
    <mergeCell ref="L16:N16"/>
    <mergeCell ref="C17:F17"/>
    <mergeCell ref="G17:I17"/>
    <mergeCell ref="J17:K17"/>
    <mergeCell ref="L17:N17"/>
    <mergeCell ref="C18:F18"/>
    <mergeCell ref="G18:I18"/>
    <mergeCell ref="J18:K18"/>
    <mergeCell ref="B21:B28"/>
    <mergeCell ref="C21:F21"/>
    <mergeCell ref="G21:I21"/>
    <mergeCell ref="J21:K21"/>
    <mergeCell ref="L21:N21"/>
    <mergeCell ref="C19:F19"/>
    <mergeCell ref="G19:I19"/>
    <mergeCell ref="J19:K19"/>
    <mergeCell ref="L19:N19"/>
    <mergeCell ref="C20:I20"/>
    <mergeCell ref="J20:O20"/>
    <mergeCell ref="C28:I28"/>
    <mergeCell ref="J28:O28"/>
    <mergeCell ref="J27:K27"/>
    <mergeCell ref="G23:I23"/>
    <mergeCell ref="J23:K23"/>
    <mergeCell ref="L18:N18"/>
    <mergeCell ref="C26:F26"/>
    <mergeCell ref="G26:I26"/>
    <mergeCell ref="J26:K26"/>
    <mergeCell ref="L26:N26"/>
    <mergeCell ref="C27:F27"/>
    <mergeCell ref="G27:I27"/>
    <mergeCell ref="L27:N27"/>
    <mergeCell ref="C22:F22"/>
    <mergeCell ref="G22:I22"/>
    <mergeCell ref="J22:K22"/>
    <mergeCell ref="L22:N22"/>
    <mergeCell ref="C23:F23"/>
    <mergeCell ref="L23:N23"/>
    <mergeCell ref="C24:F24"/>
    <mergeCell ref="G24:I24"/>
    <mergeCell ref="J24:K24"/>
    <mergeCell ref="L24:N24"/>
    <mergeCell ref="C25:F25"/>
    <mergeCell ref="G25:I25"/>
    <mergeCell ref="J25:K25"/>
    <mergeCell ref="L25:N25"/>
    <mergeCell ref="B29:B36"/>
    <mergeCell ref="C29:F29"/>
    <mergeCell ref="G29:I29"/>
    <mergeCell ref="J29:K29"/>
    <mergeCell ref="L29:N29"/>
    <mergeCell ref="C30:F30"/>
    <mergeCell ref="G30:I30"/>
    <mergeCell ref="J30:K30"/>
    <mergeCell ref="L30:N30"/>
    <mergeCell ref="C31:F31"/>
    <mergeCell ref="G31:I31"/>
    <mergeCell ref="J31:K31"/>
    <mergeCell ref="L31:N31"/>
    <mergeCell ref="C32:F32"/>
    <mergeCell ref="G32:I32"/>
    <mergeCell ref="J32:K32"/>
    <mergeCell ref="L32:N32"/>
    <mergeCell ref="C33:F33"/>
    <mergeCell ref="G33:I33"/>
    <mergeCell ref="J33:K33"/>
    <mergeCell ref="L33:N33"/>
    <mergeCell ref="C34:F34"/>
    <mergeCell ref="G34:I34"/>
    <mergeCell ref="J34:K34"/>
    <mergeCell ref="L34:N34"/>
    <mergeCell ref="C35:F35"/>
    <mergeCell ref="G35:I35"/>
    <mergeCell ref="J35:K35"/>
    <mergeCell ref="L35:N35"/>
    <mergeCell ref="C44:I44"/>
    <mergeCell ref="J44:O44"/>
    <mergeCell ref="L42:N42"/>
    <mergeCell ref="C43:F43"/>
    <mergeCell ref="G43:I43"/>
    <mergeCell ref="J43:K43"/>
    <mergeCell ref="L43:N43"/>
    <mergeCell ref="C36:I36"/>
    <mergeCell ref="J36:O36"/>
    <mergeCell ref="B37:B44"/>
    <mergeCell ref="C37:F37"/>
    <mergeCell ref="G37:I37"/>
    <mergeCell ref="J37:K37"/>
    <mergeCell ref="L37:N37"/>
    <mergeCell ref="C38:F38"/>
    <mergeCell ref="G38:I38"/>
    <mergeCell ref="J38:K38"/>
    <mergeCell ref="L38:N38"/>
    <mergeCell ref="C39:F39"/>
    <mergeCell ref="G39:I39"/>
    <mergeCell ref="J39:K39"/>
    <mergeCell ref="L39:N39"/>
    <mergeCell ref="C40:F40"/>
    <mergeCell ref="G40:I40"/>
    <mergeCell ref="J40:K40"/>
    <mergeCell ref="L40:N40"/>
    <mergeCell ref="C41:F41"/>
    <mergeCell ref="G41:I41"/>
    <mergeCell ref="J41:K41"/>
    <mergeCell ref="L41:N41"/>
    <mergeCell ref="C42:F42"/>
    <mergeCell ref="G42:I42"/>
    <mergeCell ref="J42:K42"/>
    <mergeCell ref="B45:B52"/>
    <mergeCell ref="C45:F45"/>
    <mergeCell ref="G45:I45"/>
    <mergeCell ref="J45:K45"/>
    <mergeCell ref="L45:N45"/>
    <mergeCell ref="C46:F46"/>
    <mergeCell ref="G46:I46"/>
    <mergeCell ref="J46:K46"/>
    <mergeCell ref="L46:N46"/>
    <mergeCell ref="C47:F47"/>
    <mergeCell ref="G47:I47"/>
    <mergeCell ref="J47:K47"/>
    <mergeCell ref="L47:N47"/>
    <mergeCell ref="C48:F48"/>
    <mergeCell ref="G48:I48"/>
    <mergeCell ref="J48:K48"/>
    <mergeCell ref="L48:N48"/>
    <mergeCell ref="C49:F49"/>
    <mergeCell ref="G49:I49"/>
    <mergeCell ref="J49:K49"/>
    <mergeCell ref="L49:N49"/>
    <mergeCell ref="C50:F50"/>
    <mergeCell ref="G50:I50"/>
    <mergeCell ref="J50:K50"/>
    <mergeCell ref="L50:N50"/>
    <mergeCell ref="C51:F51"/>
    <mergeCell ref="G51:I51"/>
    <mergeCell ref="J51:K51"/>
    <mergeCell ref="L51:N51"/>
    <mergeCell ref="C60:I60"/>
    <mergeCell ref="J60:O60"/>
    <mergeCell ref="L58:N58"/>
    <mergeCell ref="C59:F59"/>
    <mergeCell ref="G59:I59"/>
    <mergeCell ref="J59:K59"/>
    <mergeCell ref="L59:N59"/>
    <mergeCell ref="C52:I52"/>
    <mergeCell ref="J52:O52"/>
    <mergeCell ref="B53:B60"/>
    <mergeCell ref="C53:F53"/>
    <mergeCell ref="G53:I53"/>
    <mergeCell ref="J53:K53"/>
    <mergeCell ref="L53:N53"/>
    <mergeCell ref="C54:F54"/>
    <mergeCell ref="G54:I54"/>
    <mergeCell ref="J54:K54"/>
    <mergeCell ref="L54:N54"/>
    <mergeCell ref="C55:F55"/>
    <mergeCell ref="G55:I55"/>
    <mergeCell ref="J55:K55"/>
    <mergeCell ref="L55:N55"/>
    <mergeCell ref="C56:F56"/>
    <mergeCell ref="G56:I56"/>
    <mergeCell ref="J56:K56"/>
    <mergeCell ref="L56:N56"/>
    <mergeCell ref="C57:F57"/>
    <mergeCell ref="G57:I57"/>
    <mergeCell ref="J57:K57"/>
    <mergeCell ref="L57:N57"/>
    <mergeCell ref="C58:F58"/>
    <mergeCell ref="G58:I58"/>
    <mergeCell ref="J58:K58"/>
    <mergeCell ref="C66:F66"/>
    <mergeCell ref="G66:I66"/>
    <mergeCell ref="J66:K66"/>
    <mergeCell ref="L66:N66"/>
    <mergeCell ref="C65:F65"/>
    <mergeCell ref="C67:F67"/>
    <mergeCell ref="G67:I67"/>
    <mergeCell ref="J67:K67"/>
    <mergeCell ref="L67:N67"/>
    <mergeCell ref="C63:F63"/>
    <mergeCell ref="G63:I63"/>
    <mergeCell ref="J63:K63"/>
    <mergeCell ref="L63:N63"/>
    <mergeCell ref="C64:F64"/>
    <mergeCell ref="G64:I64"/>
    <mergeCell ref="J64:K64"/>
    <mergeCell ref="L64:N64"/>
    <mergeCell ref="G65:I65"/>
    <mergeCell ref="J65:K65"/>
    <mergeCell ref="L65:N65"/>
    <mergeCell ref="C68:F68"/>
    <mergeCell ref="G68:I68"/>
    <mergeCell ref="J68:K68"/>
    <mergeCell ref="L68:N68"/>
    <mergeCell ref="C69:F69"/>
    <mergeCell ref="G69:I69"/>
    <mergeCell ref="J69:K69"/>
    <mergeCell ref="L69:N69"/>
    <mergeCell ref="C75:F75"/>
    <mergeCell ref="G75:I75"/>
    <mergeCell ref="J75:K75"/>
    <mergeCell ref="L75:N75"/>
    <mergeCell ref="C70:F70"/>
    <mergeCell ref="G70:I70"/>
    <mergeCell ref="J70:K70"/>
    <mergeCell ref="L70:N70"/>
    <mergeCell ref="C78:F78"/>
    <mergeCell ref="G78:I78"/>
    <mergeCell ref="J78:K78"/>
    <mergeCell ref="L78:N78"/>
    <mergeCell ref="B64:B71"/>
    <mergeCell ref="L73:N73"/>
    <mergeCell ref="C74:F74"/>
    <mergeCell ref="G74:I74"/>
    <mergeCell ref="J74:K74"/>
    <mergeCell ref="L74:N74"/>
    <mergeCell ref="C71:I71"/>
    <mergeCell ref="J71:O71"/>
    <mergeCell ref="B72:B79"/>
    <mergeCell ref="C72:F72"/>
    <mergeCell ref="G72:I72"/>
    <mergeCell ref="J72:K72"/>
    <mergeCell ref="L72:N72"/>
    <mergeCell ref="C73:F73"/>
    <mergeCell ref="G73:I73"/>
    <mergeCell ref="J73:K73"/>
    <mergeCell ref="C79:I79"/>
    <mergeCell ref="J79:O79"/>
    <mergeCell ref="C76:F76"/>
    <mergeCell ref="G76:I76"/>
    <mergeCell ref="J76:K76"/>
    <mergeCell ref="L76:N76"/>
    <mergeCell ref="C77:F77"/>
    <mergeCell ref="G77:I77"/>
    <mergeCell ref="J77:K77"/>
    <mergeCell ref="L77:N77"/>
    <mergeCell ref="C87:I87"/>
    <mergeCell ref="J87:O87"/>
    <mergeCell ref="B80:B87"/>
    <mergeCell ref="C80:F80"/>
    <mergeCell ref="G80:I80"/>
    <mergeCell ref="J80:K80"/>
    <mergeCell ref="L80:N80"/>
    <mergeCell ref="C81:F81"/>
    <mergeCell ref="G81:I81"/>
    <mergeCell ref="J81:K81"/>
    <mergeCell ref="L81:N81"/>
    <mergeCell ref="C82:F82"/>
    <mergeCell ref="G82:I82"/>
    <mergeCell ref="J82:K82"/>
    <mergeCell ref="L82:N82"/>
    <mergeCell ref="C83:F83"/>
    <mergeCell ref="G83:I83"/>
    <mergeCell ref="J83:K83"/>
    <mergeCell ref="L83:N83"/>
    <mergeCell ref="C84:F84"/>
    <mergeCell ref="G84:I84"/>
    <mergeCell ref="J84:K84"/>
    <mergeCell ref="L84:N84"/>
    <mergeCell ref="C85:F85"/>
    <mergeCell ref="G85:I85"/>
    <mergeCell ref="J85:K85"/>
    <mergeCell ref="L85:N85"/>
    <mergeCell ref="C86:F86"/>
    <mergeCell ref="G86:I86"/>
    <mergeCell ref="J86:K86"/>
    <mergeCell ref="L86:N86"/>
    <mergeCell ref="B88:B95"/>
    <mergeCell ref="C88:F88"/>
    <mergeCell ref="G88:I88"/>
    <mergeCell ref="J88:K88"/>
    <mergeCell ref="L88:N88"/>
    <mergeCell ref="C89:F89"/>
    <mergeCell ref="G89:I89"/>
    <mergeCell ref="J89:K89"/>
    <mergeCell ref="L89:N89"/>
    <mergeCell ref="C90:F90"/>
    <mergeCell ref="G90:I90"/>
    <mergeCell ref="J90:K90"/>
    <mergeCell ref="L90:N90"/>
    <mergeCell ref="C91:F91"/>
    <mergeCell ref="G91:I91"/>
    <mergeCell ref="J91:K91"/>
    <mergeCell ref="L91:N91"/>
    <mergeCell ref="C99:F99"/>
    <mergeCell ref="G99:I99"/>
    <mergeCell ref="J99:K99"/>
    <mergeCell ref="L99:N99"/>
    <mergeCell ref="C100:F100"/>
    <mergeCell ref="G100:I100"/>
    <mergeCell ref="C92:F92"/>
    <mergeCell ref="G92:I92"/>
    <mergeCell ref="J92:K92"/>
    <mergeCell ref="L92:N92"/>
    <mergeCell ref="C93:F93"/>
    <mergeCell ref="G93:I93"/>
    <mergeCell ref="J93:K93"/>
    <mergeCell ref="L93:N93"/>
    <mergeCell ref="C94:F94"/>
    <mergeCell ref="G94:I94"/>
    <mergeCell ref="J94:K94"/>
    <mergeCell ref="L94:N94"/>
    <mergeCell ref="C95:I95"/>
    <mergeCell ref="J95:O95"/>
    <mergeCell ref="J100:K100"/>
    <mergeCell ref="L100:N100"/>
    <mergeCell ref="C116:O118"/>
    <mergeCell ref="B2:R2"/>
    <mergeCell ref="J104:O105"/>
    <mergeCell ref="C106:O106"/>
    <mergeCell ref="C107:O107"/>
    <mergeCell ref="B110:E111"/>
    <mergeCell ref="B112:D113"/>
    <mergeCell ref="E112:E113"/>
    <mergeCell ref="F112:H113"/>
    <mergeCell ref="I112:I113"/>
    <mergeCell ref="B96:B103"/>
    <mergeCell ref="C96:F96"/>
    <mergeCell ref="G96:I96"/>
    <mergeCell ref="J96:K96"/>
    <mergeCell ref="L96:N96"/>
    <mergeCell ref="C97:F97"/>
    <mergeCell ref="G97:I97"/>
    <mergeCell ref="J97:K97"/>
    <mergeCell ref="L97:N97"/>
    <mergeCell ref="C98:F98"/>
    <mergeCell ref="L101:N101"/>
    <mergeCell ref="G98:I98"/>
    <mergeCell ref="J98:K98"/>
    <mergeCell ref="L98:N98"/>
    <mergeCell ref="C101:F101"/>
    <mergeCell ref="G101:I101"/>
    <mergeCell ref="J101:K101"/>
    <mergeCell ref="J112:L113"/>
    <mergeCell ref="C102:F102"/>
    <mergeCell ref="G102:I102"/>
    <mergeCell ref="J102:K102"/>
    <mergeCell ref="L102:N102"/>
    <mergeCell ref="C103:I103"/>
    <mergeCell ref="J103:O103"/>
  </mergeCells>
  <phoneticPr fontId="2"/>
  <printOptions horizontalCentered="1" verticalCentered="1"/>
  <pageMargins left="0.39370078740157483" right="0.39370078740157483" top="0.59055118110236227" bottom="0.39370078740157483" header="0.27559055118110237" footer="0.43307086614173229"/>
  <pageSetup paperSize="9" scale="81" orientation="portrait" blackAndWhite="1" r:id="rId1"/>
  <headerFooter alignWithMargins="0">
    <oddHeader>&amp;R&amp;A</oddHeader>
  </headerFooter>
  <rowBreaks count="1" manualBreakCount="1">
    <brk id="61" max="1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W21"/>
  <sheetViews>
    <sheetView view="pageBreakPreview" zoomScaleNormal="100" zoomScaleSheetLayoutView="100" workbookViewId="0"/>
  </sheetViews>
  <sheetFormatPr defaultColWidth="9.375" defaultRowHeight="13.5" x14ac:dyDescent="0.15"/>
  <cols>
    <col min="1" max="1" width="1.75" style="488" customWidth="1"/>
    <col min="2" max="23" width="4.25" style="488" customWidth="1"/>
    <col min="24" max="24" width="1.25" style="488" customWidth="1"/>
    <col min="25" max="26" width="4.25" style="488" customWidth="1"/>
    <col min="27" max="16384" width="9.375" style="488"/>
  </cols>
  <sheetData>
    <row r="1" spans="2:23" ht="8.4499999999999993" customHeight="1" x14ac:dyDescent="0.15">
      <c r="W1" s="494"/>
    </row>
    <row r="2" spans="2:23" ht="16.5" customHeight="1" x14ac:dyDescent="0.15">
      <c r="B2" s="1049" t="s">
        <v>581</v>
      </c>
      <c r="C2" s="1049"/>
      <c r="D2" s="1049"/>
      <c r="E2" s="1049"/>
      <c r="F2" s="1049"/>
      <c r="G2" s="1049"/>
      <c r="H2" s="1049"/>
      <c r="I2" s="1049"/>
      <c r="J2" s="1049"/>
      <c r="K2" s="1049"/>
      <c r="L2" s="1049"/>
      <c r="M2" s="1049"/>
      <c r="N2" s="1049"/>
      <c r="O2" s="1049"/>
      <c r="P2" s="1049"/>
      <c r="Q2" s="1049"/>
      <c r="R2" s="1049"/>
      <c r="S2" s="1049"/>
      <c r="T2" s="1049"/>
      <c r="U2" s="1049"/>
      <c r="V2" s="1049"/>
      <c r="W2" s="1049"/>
    </row>
    <row r="3" spans="2:23" ht="16.5" customHeight="1" x14ac:dyDescent="0.15">
      <c r="W3" s="490"/>
    </row>
    <row r="4" spans="2:23" ht="22.5" customHeight="1" x14ac:dyDescent="0.15">
      <c r="B4" s="1045" t="s">
        <v>166</v>
      </c>
      <c r="C4" s="1045"/>
      <c r="D4" s="1045"/>
      <c r="E4" s="1045"/>
      <c r="F4" s="1045"/>
      <c r="G4" s="1045"/>
      <c r="H4" s="1045"/>
      <c r="I4" s="1045"/>
      <c r="J4" s="1045"/>
      <c r="L4" s="1045" t="s">
        <v>451</v>
      </c>
      <c r="M4" s="1045"/>
      <c r="N4" s="1045"/>
      <c r="O4" s="1045"/>
      <c r="P4" s="1045"/>
      <c r="Q4" s="1045"/>
      <c r="R4" s="1045"/>
      <c r="S4" s="1045"/>
      <c r="T4" s="1045"/>
      <c r="U4" s="1045"/>
      <c r="V4" s="1045"/>
      <c r="W4" s="1045"/>
    </row>
    <row r="5" spans="2:23" ht="16.5" customHeight="1" x14ac:dyDescent="0.15">
      <c r="W5" s="490"/>
    </row>
    <row r="6" spans="2:23" x14ac:dyDescent="0.15">
      <c r="B6" s="1045" t="s">
        <v>582</v>
      </c>
      <c r="C6" s="1045"/>
      <c r="D6" s="1045"/>
      <c r="E6" s="1045"/>
      <c r="F6" s="1369" t="s">
        <v>583</v>
      </c>
      <c r="G6" s="1369"/>
      <c r="H6" s="1369"/>
      <c r="I6" s="1369"/>
      <c r="J6" s="1369"/>
      <c r="K6" s="1369"/>
      <c r="L6" s="1369"/>
      <c r="M6" s="1369"/>
      <c r="N6" s="1369"/>
      <c r="O6" s="1369"/>
      <c r="P6" s="1369"/>
      <c r="Q6" s="1369"/>
      <c r="R6" s="1369"/>
      <c r="S6" s="1369"/>
      <c r="T6" s="1369"/>
      <c r="U6" s="1369"/>
      <c r="V6" s="1369"/>
      <c r="W6" s="1369"/>
    </row>
    <row r="7" spans="2:23" x14ac:dyDescent="0.15">
      <c r="B7" s="1045"/>
      <c r="C7" s="1045"/>
      <c r="D7" s="1045"/>
      <c r="E7" s="1045"/>
      <c r="F7" s="1369"/>
      <c r="G7" s="1369"/>
      <c r="H7" s="1369"/>
      <c r="I7" s="1369"/>
      <c r="J7" s="1369"/>
      <c r="K7" s="1369"/>
      <c r="L7" s="1369"/>
      <c r="M7" s="1369"/>
      <c r="N7" s="1369"/>
      <c r="O7" s="1369"/>
      <c r="P7" s="1369"/>
      <c r="Q7" s="1369"/>
      <c r="R7" s="1369"/>
      <c r="S7" s="1369"/>
      <c r="T7" s="1369"/>
      <c r="U7" s="1369"/>
      <c r="V7" s="1369"/>
      <c r="W7" s="1369"/>
    </row>
    <row r="9" spans="2:23" ht="16.5" customHeight="1" x14ac:dyDescent="0.15">
      <c r="B9" s="506" t="s">
        <v>584</v>
      </c>
      <c r="C9" s="506"/>
      <c r="D9" s="506"/>
      <c r="F9" s="490"/>
      <c r="N9" s="490"/>
    </row>
    <row r="10" spans="2:23" ht="16.5" customHeight="1" x14ac:dyDescent="0.15">
      <c r="B10" s="506"/>
      <c r="C10" s="1370" t="s">
        <v>201</v>
      </c>
      <c r="D10" s="1057" t="s">
        <v>585</v>
      </c>
      <c r="E10" s="1057"/>
      <c r="F10" s="1057"/>
      <c r="G10" s="1057"/>
      <c r="H10" s="1057"/>
      <c r="I10" s="1057"/>
      <c r="J10" s="1057"/>
      <c r="K10" s="1057"/>
      <c r="L10" s="1057"/>
      <c r="M10" s="1057"/>
      <c r="N10" s="1057"/>
      <c r="O10" s="1057"/>
      <c r="P10" s="1057"/>
      <c r="Q10" s="1057"/>
      <c r="R10" s="1057"/>
      <c r="S10" s="1358"/>
      <c r="T10" s="1361" t="s">
        <v>448</v>
      </c>
      <c r="U10" s="1362"/>
      <c r="V10" s="1363"/>
    </row>
    <row r="11" spans="2:23" ht="16.5" customHeight="1" x14ac:dyDescent="0.15">
      <c r="B11" s="506"/>
      <c r="C11" s="1371"/>
      <c r="D11" s="1059"/>
      <c r="E11" s="1059"/>
      <c r="F11" s="1059"/>
      <c r="G11" s="1059"/>
      <c r="H11" s="1059"/>
      <c r="I11" s="1059"/>
      <c r="J11" s="1059"/>
      <c r="K11" s="1059"/>
      <c r="L11" s="1059"/>
      <c r="M11" s="1059"/>
      <c r="N11" s="1059"/>
      <c r="O11" s="1059"/>
      <c r="P11" s="1059"/>
      <c r="Q11" s="1059"/>
      <c r="R11" s="1059"/>
      <c r="S11" s="1359"/>
      <c r="T11" s="1364"/>
      <c r="U11" s="1049"/>
      <c r="V11" s="1365"/>
    </row>
    <row r="12" spans="2:23" ht="16.5" customHeight="1" x14ac:dyDescent="0.15">
      <c r="B12" s="506"/>
      <c r="C12" s="1371"/>
      <c r="D12" s="1059"/>
      <c r="E12" s="1059"/>
      <c r="F12" s="1059"/>
      <c r="G12" s="1059"/>
      <c r="H12" s="1059"/>
      <c r="I12" s="1059"/>
      <c r="J12" s="1059"/>
      <c r="K12" s="1059"/>
      <c r="L12" s="1059"/>
      <c r="M12" s="1059"/>
      <c r="N12" s="1059"/>
      <c r="O12" s="1059"/>
      <c r="P12" s="1059"/>
      <c r="Q12" s="1059"/>
      <c r="R12" s="1059"/>
      <c r="S12" s="1359"/>
      <c r="T12" s="1364"/>
      <c r="U12" s="1049"/>
      <c r="V12" s="1365"/>
    </row>
    <row r="13" spans="2:23" ht="16.5" customHeight="1" x14ac:dyDescent="0.15">
      <c r="B13" s="506"/>
      <c r="C13" s="1371"/>
      <c r="D13" s="1059"/>
      <c r="E13" s="1059"/>
      <c r="F13" s="1059"/>
      <c r="G13" s="1059"/>
      <c r="H13" s="1059"/>
      <c r="I13" s="1059"/>
      <c r="J13" s="1059"/>
      <c r="K13" s="1059"/>
      <c r="L13" s="1059"/>
      <c r="M13" s="1059"/>
      <c r="N13" s="1059"/>
      <c r="O13" s="1059"/>
      <c r="P13" s="1059"/>
      <c r="Q13" s="1059"/>
      <c r="R13" s="1059"/>
      <c r="S13" s="1359"/>
      <c r="T13" s="1364"/>
      <c r="U13" s="1049"/>
      <c r="V13" s="1365"/>
    </row>
    <row r="14" spans="2:23" ht="16.5" customHeight="1" x14ac:dyDescent="0.15">
      <c r="B14" s="506"/>
      <c r="C14" s="1372"/>
      <c r="D14" s="1061"/>
      <c r="E14" s="1061"/>
      <c r="F14" s="1061"/>
      <c r="G14" s="1061"/>
      <c r="H14" s="1061"/>
      <c r="I14" s="1061"/>
      <c r="J14" s="1061"/>
      <c r="K14" s="1061"/>
      <c r="L14" s="1061"/>
      <c r="M14" s="1061"/>
      <c r="N14" s="1061"/>
      <c r="O14" s="1061"/>
      <c r="P14" s="1061"/>
      <c r="Q14" s="1061"/>
      <c r="R14" s="1061"/>
      <c r="S14" s="1360"/>
      <c r="T14" s="1366"/>
      <c r="U14" s="1367"/>
      <c r="V14" s="1368"/>
    </row>
    <row r="15" spans="2:23" ht="16.5" customHeight="1" x14ac:dyDescent="0.15">
      <c r="B15" s="506"/>
      <c r="C15" s="1370" t="s">
        <v>203</v>
      </c>
      <c r="D15" s="1057" t="s">
        <v>586</v>
      </c>
      <c r="E15" s="1057"/>
      <c r="F15" s="1057"/>
      <c r="G15" s="1057"/>
      <c r="H15" s="1057"/>
      <c r="I15" s="1057"/>
      <c r="J15" s="1057"/>
      <c r="K15" s="1057"/>
      <c r="L15" s="1057"/>
      <c r="M15" s="1057"/>
      <c r="N15" s="1057"/>
      <c r="O15" s="1057"/>
      <c r="P15" s="1057"/>
      <c r="Q15" s="1057"/>
      <c r="R15" s="1057"/>
      <c r="S15" s="1358"/>
      <c r="T15" s="1361" t="s">
        <v>448</v>
      </c>
      <c r="U15" s="1362"/>
      <c r="V15" s="1363"/>
    </row>
    <row r="16" spans="2:23" ht="16.5" customHeight="1" x14ac:dyDescent="0.15">
      <c r="B16" s="506"/>
      <c r="C16" s="1371"/>
      <c r="D16" s="1059"/>
      <c r="E16" s="1059"/>
      <c r="F16" s="1059"/>
      <c r="G16" s="1059"/>
      <c r="H16" s="1059"/>
      <c r="I16" s="1059"/>
      <c r="J16" s="1059"/>
      <c r="K16" s="1059"/>
      <c r="L16" s="1059"/>
      <c r="M16" s="1059"/>
      <c r="N16" s="1059"/>
      <c r="O16" s="1059"/>
      <c r="P16" s="1059"/>
      <c r="Q16" s="1059"/>
      <c r="R16" s="1059"/>
      <c r="S16" s="1359"/>
      <c r="T16" s="1364"/>
      <c r="U16" s="1049"/>
      <c r="V16" s="1365"/>
    </row>
    <row r="17" spans="2:22" ht="16.5" customHeight="1" x14ac:dyDescent="0.15">
      <c r="B17" s="506"/>
      <c r="C17" s="1372"/>
      <c r="D17" s="1061"/>
      <c r="E17" s="1061"/>
      <c r="F17" s="1061"/>
      <c r="G17" s="1061"/>
      <c r="H17" s="1061"/>
      <c r="I17" s="1061"/>
      <c r="J17" s="1061"/>
      <c r="K17" s="1061"/>
      <c r="L17" s="1061"/>
      <c r="M17" s="1061"/>
      <c r="N17" s="1061"/>
      <c r="O17" s="1061"/>
      <c r="P17" s="1061"/>
      <c r="Q17" s="1061"/>
      <c r="R17" s="1061"/>
      <c r="S17" s="1360"/>
      <c r="T17" s="1366"/>
      <c r="U17" s="1367"/>
      <c r="V17" s="1368"/>
    </row>
    <row r="18" spans="2:22" ht="16.5" customHeight="1" x14ac:dyDescent="0.15">
      <c r="B18" s="506"/>
      <c r="C18" s="1370" t="s">
        <v>205</v>
      </c>
      <c r="D18" s="1057" t="s">
        <v>587</v>
      </c>
      <c r="E18" s="1057"/>
      <c r="F18" s="1057"/>
      <c r="G18" s="1057"/>
      <c r="H18" s="1057"/>
      <c r="I18" s="1057"/>
      <c r="J18" s="1057"/>
      <c r="K18" s="1057"/>
      <c r="L18" s="1057"/>
      <c r="M18" s="1057"/>
      <c r="N18" s="1057"/>
      <c r="O18" s="1057"/>
      <c r="P18" s="1057"/>
      <c r="Q18" s="1057"/>
      <c r="R18" s="1057"/>
      <c r="S18" s="1358"/>
      <c r="T18" s="1361" t="s">
        <v>448</v>
      </c>
      <c r="U18" s="1362"/>
      <c r="V18" s="1363"/>
    </row>
    <row r="19" spans="2:22" ht="16.5" customHeight="1" x14ac:dyDescent="0.15">
      <c r="B19" s="506"/>
      <c r="C19" s="1372"/>
      <c r="D19" s="1061"/>
      <c r="E19" s="1061"/>
      <c r="F19" s="1061"/>
      <c r="G19" s="1061"/>
      <c r="H19" s="1061"/>
      <c r="I19" s="1061"/>
      <c r="J19" s="1061"/>
      <c r="K19" s="1061"/>
      <c r="L19" s="1061"/>
      <c r="M19" s="1061"/>
      <c r="N19" s="1061"/>
      <c r="O19" s="1061"/>
      <c r="P19" s="1061"/>
      <c r="Q19" s="1061"/>
      <c r="R19" s="1061"/>
      <c r="S19" s="1360"/>
      <c r="T19" s="1366"/>
      <c r="U19" s="1367"/>
      <c r="V19" s="1368"/>
    </row>
    <row r="20" spans="2:22" ht="16.5" customHeight="1" x14ac:dyDescent="0.15">
      <c r="B20" s="506"/>
      <c r="C20" s="1370" t="s">
        <v>207</v>
      </c>
      <c r="D20" s="1057" t="s">
        <v>588</v>
      </c>
      <c r="E20" s="1057"/>
      <c r="F20" s="1057"/>
      <c r="G20" s="1057"/>
      <c r="H20" s="1057"/>
      <c r="I20" s="1057"/>
      <c r="J20" s="1057"/>
      <c r="K20" s="1057"/>
      <c r="L20" s="1057"/>
      <c r="M20" s="1057"/>
      <c r="N20" s="1057"/>
      <c r="O20" s="1057"/>
      <c r="P20" s="1057"/>
      <c r="Q20" s="1057"/>
      <c r="R20" s="1057"/>
      <c r="S20" s="1358"/>
      <c r="T20" s="1361" t="s">
        <v>448</v>
      </c>
      <c r="U20" s="1362"/>
      <c r="V20" s="1363"/>
    </row>
    <row r="21" spans="2:22" ht="16.5" customHeight="1" x14ac:dyDescent="0.15">
      <c r="B21" s="506"/>
      <c r="C21" s="1372"/>
      <c r="D21" s="1061"/>
      <c r="E21" s="1061"/>
      <c r="F21" s="1061"/>
      <c r="G21" s="1061"/>
      <c r="H21" s="1061"/>
      <c r="I21" s="1061"/>
      <c r="J21" s="1061"/>
      <c r="K21" s="1061"/>
      <c r="L21" s="1061"/>
      <c r="M21" s="1061"/>
      <c r="N21" s="1061"/>
      <c r="O21" s="1061"/>
      <c r="P21" s="1061"/>
      <c r="Q21" s="1061"/>
      <c r="R21" s="1061"/>
      <c r="S21" s="1360"/>
      <c r="T21" s="1366"/>
      <c r="U21" s="1367"/>
      <c r="V21" s="1368"/>
    </row>
  </sheetData>
  <mergeCells count="19">
    <mergeCell ref="D20:S21"/>
    <mergeCell ref="T20:V21"/>
    <mergeCell ref="C15:C17"/>
    <mergeCell ref="D15:S17"/>
    <mergeCell ref="T15:V17"/>
    <mergeCell ref="C18:C19"/>
    <mergeCell ref="D18:S19"/>
    <mergeCell ref="T18:V19"/>
    <mergeCell ref="C20:C21"/>
    <mergeCell ref="D10:S14"/>
    <mergeCell ref="T10:V14"/>
    <mergeCell ref="B6:E7"/>
    <mergeCell ref="F6:W7"/>
    <mergeCell ref="C10:C14"/>
    <mergeCell ref="B2:W2"/>
    <mergeCell ref="B4:E4"/>
    <mergeCell ref="F4:J4"/>
    <mergeCell ref="L4:O4"/>
    <mergeCell ref="P4:W4"/>
  </mergeCells>
  <phoneticPr fontId="2"/>
  <printOptions horizontalCentered="1" verticalCentered="1"/>
  <pageMargins left="0.39370078740157483" right="0.39370078740157483" top="0.59055118110236227" bottom="0.39370078740157483" header="0.27559055118110237" footer="0.43307086614173229"/>
  <pageSetup paperSize="9" scale="92" orientation="portrait" blackAndWhite="1" r:id="rId1"/>
  <headerFooter alignWithMargins="0">
    <oddHeader>&amp;R&amp;A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pageSetUpPr fitToPage="1"/>
  </sheetPr>
  <dimension ref="B1:BM136"/>
  <sheetViews>
    <sheetView showGridLines="0" view="pageBreakPreview" zoomScale="50" zoomScaleNormal="55" zoomScaleSheetLayoutView="50" workbookViewId="0">
      <selection activeCell="C1" sqref="C1"/>
    </sheetView>
  </sheetViews>
  <sheetFormatPr defaultColWidth="5" defaultRowHeight="14.25" x14ac:dyDescent="0.15"/>
  <cols>
    <col min="1" max="1" width="1" style="284" customWidth="1"/>
    <col min="2" max="5" width="6.375" style="284" customWidth="1"/>
    <col min="6" max="7" width="6.375" style="284" hidden="1" customWidth="1"/>
    <col min="8" max="60" width="6.375" style="284" customWidth="1"/>
    <col min="61" max="61" width="1.25" style="284" customWidth="1"/>
    <col min="62" max="16384" width="5" style="284"/>
  </cols>
  <sheetData>
    <row r="1" spans="2:65" s="394" customFormat="1" ht="20.25" customHeight="1" x14ac:dyDescent="0.15">
      <c r="C1" s="395" t="s">
        <v>589</v>
      </c>
      <c r="D1" s="395"/>
      <c r="E1" s="395"/>
      <c r="F1" s="395"/>
      <c r="G1" s="395"/>
      <c r="H1" s="395"/>
      <c r="K1" s="407" t="s">
        <v>590</v>
      </c>
      <c r="N1" s="395"/>
      <c r="O1" s="395"/>
      <c r="P1" s="395"/>
      <c r="Q1" s="395"/>
      <c r="R1" s="395"/>
      <c r="S1" s="395"/>
      <c r="T1" s="395"/>
      <c r="U1" s="395"/>
      <c r="AQ1" s="392" t="s">
        <v>591</v>
      </c>
      <c r="AR1" s="1381" t="s">
        <v>592</v>
      </c>
      <c r="AS1" s="1382"/>
      <c r="AT1" s="1382"/>
      <c r="AU1" s="1382"/>
      <c r="AV1" s="1382"/>
      <c r="AW1" s="1382"/>
      <c r="AX1" s="1382"/>
      <c r="AY1" s="1382"/>
      <c r="AZ1" s="1382"/>
      <c r="BA1" s="1382"/>
      <c r="BB1" s="1382"/>
      <c r="BC1" s="1382"/>
      <c r="BD1" s="1382"/>
      <c r="BE1" s="1382"/>
      <c r="BF1" s="1382"/>
      <c r="BG1" s="1382"/>
      <c r="BH1" s="392" t="s">
        <v>593</v>
      </c>
    </row>
    <row r="2" spans="2:65" s="391" customFormat="1" ht="20.25" customHeight="1" x14ac:dyDescent="0.15">
      <c r="H2" s="407"/>
      <c r="K2" s="407"/>
      <c r="L2" s="407"/>
      <c r="N2" s="392"/>
      <c r="O2" s="392"/>
      <c r="P2" s="392"/>
      <c r="Q2" s="392"/>
      <c r="R2" s="392"/>
      <c r="S2" s="392"/>
      <c r="T2" s="392"/>
      <c r="U2" s="392"/>
      <c r="Z2" s="392" t="s">
        <v>594</v>
      </c>
      <c r="AA2" s="1383">
        <v>6</v>
      </c>
      <c r="AB2" s="1383"/>
      <c r="AC2" s="392" t="s">
        <v>595</v>
      </c>
      <c r="AD2" s="1384">
        <f>IF(AA2=0,"",YEAR(DATE(2018+AA2,1,1)))</f>
        <v>2024</v>
      </c>
      <c r="AE2" s="1384"/>
      <c r="AF2" s="391" t="s">
        <v>596</v>
      </c>
      <c r="AG2" s="391" t="s">
        <v>597</v>
      </c>
      <c r="AH2" s="1383">
        <v>4</v>
      </c>
      <c r="AI2" s="1383"/>
      <c r="AJ2" s="391" t="s">
        <v>598</v>
      </c>
      <c r="AQ2" s="392" t="s">
        <v>599</v>
      </c>
      <c r="AR2" s="1383" t="s">
        <v>600</v>
      </c>
      <c r="AS2" s="1383"/>
      <c r="AT2" s="1383"/>
      <c r="AU2" s="1383"/>
      <c r="AV2" s="1383"/>
      <c r="AW2" s="1383"/>
      <c r="AX2" s="1383"/>
      <c r="AY2" s="1383"/>
      <c r="AZ2" s="1383"/>
      <c r="BA2" s="1383"/>
      <c r="BB2" s="1383"/>
      <c r="BC2" s="1383"/>
      <c r="BD2" s="1383"/>
      <c r="BE2" s="1383"/>
      <c r="BF2" s="1383"/>
      <c r="BG2" s="1383"/>
      <c r="BH2" s="392" t="s">
        <v>593</v>
      </c>
      <c r="BI2" s="392"/>
      <c r="BJ2" s="392"/>
      <c r="BK2" s="392"/>
    </row>
    <row r="3" spans="2:65" s="391" customFormat="1" ht="20.25" customHeight="1" x14ac:dyDescent="0.15">
      <c r="H3" s="407"/>
      <c r="K3" s="407"/>
      <c r="M3" s="392"/>
      <c r="N3" s="392"/>
      <c r="O3" s="392"/>
      <c r="P3" s="392"/>
      <c r="Q3" s="392"/>
      <c r="R3" s="392"/>
      <c r="S3" s="392"/>
      <c r="AA3" s="409"/>
      <c r="AB3" s="409"/>
      <c r="AC3" s="409"/>
      <c r="AD3" s="410"/>
      <c r="AE3" s="409"/>
      <c r="BB3" s="408" t="s">
        <v>601</v>
      </c>
      <c r="BC3" s="1385" t="s">
        <v>602</v>
      </c>
      <c r="BD3" s="1386"/>
      <c r="BE3" s="1386"/>
      <c r="BF3" s="1387"/>
      <c r="BG3" s="392"/>
    </row>
    <row r="4" spans="2:65" s="391" customFormat="1" ht="20.25" customHeight="1" x14ac:dyDescent="0.15">
      <c r="H4" s="407"/>
      <c r="K4" s="407"/>
      <c r="M4" s="392"/>
      <c r="N4" s="392"/>
      <c r="O4" s="392"/>
      <c r="P4" s="392"/>
      <c r="Q4" s="392"/>
      <c r="R4" s="392"/>
      <c r="S4" s="392"/>
      <c r="AA4" s="409"/>
      <c r="AB4" s="409"/>
      <c r="AC4" s="409"/>
      <c r="AD4" s="410"/>
      <c r="AE4" s="409"/>
      <c r="BB4" s="408" t="s">
        <v>603</v>
      </c>
      <c r="BC4" s="1385" t="s">
        <v>604</v>
      </c>
      <c r="BD4" s="1386"/>
      <c r="BE4" s="1386"/>
      <c r="BF4" s="1387"/>
      <c r="BG4" s="392"/>
    </row>
    <row r="5" spans="2:65" s="391" customFormat="1" ht="5.0999999999999996" customHeight="1" x14ac:dyDescent="0.15">
      <c r="H5" s="407"/>
      <c r="K5" s="407"/>
      <c r="M5" s="392"/>
      <c r="N5" s="392"/>
      <c r="O5" s="392"/>
      <c r="P5" s="392"/>
      <c r="Q5" s="392"/>
      <c r="R5" s="392"/>
      <c r="S5" s="392"/>
      <c r="AA5" s="398"/>
      <c r="AB5" s="398"/>
      <c r="AH5" s="394"/>
      <c r="AI5" s="394"/>
      <c r="AJ5" s="394"/>
      <c r="AK5" s="394"/>
      <c r="AL5" s="394"/>
      <c r="AM5" s="394"/>
      <c r="AN5" s="394"/>
      <c r="AO5" s="394"/>
      <c r="AP5" s="394"/>
      <c r="AQ5" s="394"/>
      <c r="AR5" s="394"/>
      <c r="AS5" s="394"/>
      <c r="AT5" s="394"/>
      <c r="AU5" s="394"/>
      <c r="AV5" s="394"/>
      <c r="AW5" s="394"/>
      <c r="AX5" s="394"/>
      <c r="AY5" s="394"/>
      <c r="AZ5" s="394"/>
      <c r="BA5" s="394"/>
      <c r="BB5" s="394"/>
      <c r="BC5" s="394"/>
      <c r="BD5" s="394"/>
      <c r="BE5" s="394"/>
      <c r="BF5" s="401"/>
      <c r="BG5" s="401"/>
    </row>
    <row r="6" spans="2:65" s="391" customFormat="1" ht="21" customHeight="1" x14ac:dyDescent="0.15">
      <c r="B6" s="395"/>
      <c r="C6" s="394"/>
      <c r="D6" s="394"/>
      <c r="E6" s="394"/>
      <c r="F6" s="394"/>
      <c r="G6" s="394"/>
      <c r="H6" s="394"/>
      <c r="I6" s="396"/>
      <c r="J6" s="396"/>
      <c r="K6" s="396"/>
      <c r="L6" s="393"/>
      <c r="M6" s="396"/>
      <c r="N6" s="396"/>
      <c r="O6" s="396"/>
      <c r="AH6" s="394"/>
      <c r="AI6" s="394"/>
      <c r="AJ6" s="394"/>
      <c r="AK6" s="394"/>
      <c r="AL6" s="394"/>
      <c r="AM6" s="394" t="s">
        <v>605</v>
      </c>
      <c r="AN6" s="394"/>
      <c r="AO6" s="394"/>
      <c r="AP6" s="394"/>
      <c r="AQ6" s="394"/>
      <c r="AR6" s="394"/>
      <c r="AS6" s="394"/>
      <c r="AU6" s="406"/>
      <c r="AV6" s="406"/>
      <c r="AW6" s="404"/>
      <c r="AX6" s="394"/>
      <c r="AY6" s="1379">
        <v>40</v>
      </c>
      <c r="AZ6" s="1380"/>
      <c r="BA6" s="404" t="s">
        <v>606</v>
      </c>
      <c r="BB6" s="394"/>
      <c r="BC6" s="1379">
        <v>160</v>
      </c>
      <c r="BD6" s="1380"/>
      <c r="BE6" s="404" t="s">
        <v>607</v>
      </c>
      <c r="BF6" s="394"/>
      <c r="BG6" s="401"/>
    </row>
    <row r="7" spans="2:65" s="391" customFormat="1" ht="5.0999999999999996" customHeight="1" x14ac:dyDescent="0.15">
      <c r="B7" s="395"/>
      <c r="C7" s="399"/>
      <c r="D7" s="399"/>
      <c r="E7" s="399"/>
      <c r="F7" s="399"/>
      <c r="G7" s="399"/>
      <c r="H7" s="396"/>
      <c r="I7" s="396"/>
      <c r="J7" s="396"/>
      <c r="K7" s="396"/>
      <c r="L7" s="396"/>
      <c r="M7" s="396"/>
      <c r="N7" s="396"/>
      <c r="O7" s="396"/>
      <c r="AH7" s="394"/>
      <c r="AI7" s="394"/>
      <c r="AJ7" s="394"/>
      <c r="AK7" s="394"/>
      <c r="AL7" s="394"/>
      <c r="AM7" s="394"/>
      <c r="AN7" s="394"/>
      <c r="AO7" s="394"/>
      <c r="AP7" s="394"/>
      <c r="AQ7" s="394"/>
      <c r="AR7" s="394"/>
      <c r="AS7" s="394"/>
      <c r="AT7" s="394"/>
      <c r="AU7" s="394"/>
      <c r="AV7" s="394"/>
      <c r="AW7" s="394"/>
      <c r="AX7" s="394"/>
      <c r="AY7" s="394"/>
      <c r="AZ7" s="394"/>
      <c r="BA7" s="394"/>
      <c r="BB7" s="394"/>
      <c r="BC7" s="394"/>
      <c r="BD7" s="394"/>
      <c r="BE7" s="394"/>
      <c r="BF7" s="401"/>
      <c r="BG7" s="401"/>
    </row>
    <row r="8" spans="2:65" s="391" customFormat="1" ht="21" customHeight="1" x14ac:dyDescent="0.15">
      <c r="B8" s="403"/>
      <c r="C8" s="393"/>
      <c r="D8" s="393"/>
      <c r="E8" s="393"/>
      <c r="F8" s="393"/>
      <c r="G8" s="393"/>
      <c r="H8" s="396"/>
      <c r="I8" s="396"/>
      <c r="J8" s="396"/>
      <c r="K8" s="396"/>
      <c r="L8" s="396"/>
      <c r="M8" s="396"/>
      <c r="N8" s="396"/>
      <c r="O8" s="396"/>
      <c r="AH8" s="397"/>
      <c r="AI8" s="397"/>
      <c r="AJ8" s="397"/>
      <c r="AK8" s="394"/>
      <c r="AL8" s="401"/>
      <c r="AM8" s="394"/>
      <c r="AN8" s="400"/>
      <c r="AO8" s="395"/>
      <c r="AP8" s="402"/>
      <c r="AQ8" s="402"/>
      <c r="AR8" s="402"/>
      <c r="AS8" s="405"/>
      <c r="AT8" s="405"/>
      <c r="AU8" s="394"/>
      <c r="AV8" s="402"/>
      <c r="AW8" s="402"/>
      <c r="AX8" s="393"/>
      <c r="AY8" s="394"/>
      <c r="AZ8" s="394" t="s">
        <v>608</v>
      </c>
      <c r="BA8" s="394"/>
      <c r="BB8" s="394"/>
      <c r="BC8" s="1373">
        <f>DAY(EOMONTH(DATE(AD2,AH2,1),0))</f>
        <v>30</v>
      </c>
      <c r="BD8" s="1374"/>
      <c r="BE8" s="394" t="s">
        <v>609</v>
      </c>
      <c r="BF8" s="394"/>
      <c r="BG8" s="394"/>
      <c r="BK8" s="392"/>
      <c r="BL8" s="392"/>
      <c r="BM8" s="392"/>
    </row>
    <row r="9" spans="2:65" s="391" customFormat="1" ht="4.5" customHeight="1" x14ac:dyDescent="0.15">
      <c r="B9" s="403"/>
      <c r="C9" s="402"/>
      <c r="D9" s="402"/>
      <c r="E9" s="402"/>
      <c r="F9" s="402"/>
      <c r="G9" s="402"/>
      <c r="H9" s="402"/>
      <c r="I9" s="402"/>
      <c r="J9" s="402"/>
      <c r="K9" s="402"/>
      <c r="L9" s="402"/>
      <c r="M9" s="402"/>
      <c r="N9" s="402"/>
      <c r="O9" s="402"/>
      <c r="AH9" s="399"/>
      <c r="AI9" s="394"/>
      <c r="AJ9" s="394"/>
      <c r="AK9" s="397"/>
      <c r="AL9" s="394"/>
      <c r="AM9" s="394"/>
      <c r="AN9" s="394"/>
      <c r="AO9" s="394"/>
      <c r="AP9" s="394"/>
      <c r="AQ9" s="394"/>
      <c r="AR9" s="399"/>
      <c r="AS9" s="399"/>
      <c r="AT9" s="399"/>
      <c r="AU9" s="394"/>
      <c r="AV9" s="394"/>
      <c r="AW9" s="394"/>
      <c r="AX9" s="394"/>
      <c r="AY9" s="394"/>
      <c r="AZ9" s="394"/>
      <c r="BA9" s="394"/>
      <c r="BB9" s="394"/>
      <c r="BC9" s="394"/>
      <c r="BD9" s="394"/>
      <c r="BE9" s="394"/>
      <c r="BF9" s="394"/>
      <c r="BG9" s="394"/>
      <c r="BK9" s="392"/>
      <c r="BL9" s="392"/>
      <c r="BM9" s="392"/>
    </row>
    <row r="10" spans="2:65" s="391" customFormat="1" ht="21" customHeight="1" x14ac:dyDescent="0.15">
      <c r="B10" s="403"/>
      <c r="C10" s="402"/>
      <c r="D10" s="402"/>
      <c r="E10" s="402"/>
      <c r="F10" s="402"/>
      <c r="G10" s="402"/>
      <c r="H10" s="402"/>
      <c r="I10" s="402"/>
      <c r="J10" s="402"/>
      <c r="K10" s="402"/>
      <c r="L10" s="402"/>
      <c r="M10" s="402"/>
      <c r="N10" s="402"/>
      <c r="O10" s="402"/>
      <c r="AH10" s="399"/>
      <c r="AI10" s="394"/>
      <c r="AJ10" s="394"/>
      <c r="AK10" s="397"/>
      <c r="AL10" s="394"/>
      <c r="AN10" s="394" t="s">
        <v>610</v>
      </c>
      <c r="AO10" s="394"/>
      <c r="AP10" s="394"/>
      <c r="AQ10" s="394"/>
      <c r="AR10" s="394"/>
      <c r="AS10" s="394"/>
      <c r="AT10" s="394"/>
      <c r="AU10" s="394"/>
      <c r="AV10" s="399"/>
      <c r="AW10" s="399"/>
      <c r="AX10" s="399"/>
      <c r="AY10" s="394"/>
      <c r="AZ10" s="394"/>
      <c r="BA10" s="401" t="s">
        <v>611</v>
      </c>
      <c r="BB10" s="394"/>
      <c r="BC10" s="1379"/>
      <c r="BD10" s="1380"/>
      <c r="BE10" s="404" t="s">
        <v>612</v>
      </c>
      <c r="BG10" s="394"/>
      <c r="BK10" s="392"/>
      <c r="BL10" s="392"/>
      <c r="BM10" s="392"/>
    </row>
    <row r="11" spans="2:65" s="391" customFormat="1" ht="5.0999999999999996" customHeight="1" x14ac:dyDescent="0.15">
      <c r="B11" s="403"/>
      <c r="C11" s="402"/>
      <c r="D11" s="402"/>
      <c r="E11" s="402"/>
      <c r="F11" s="402"/>
      <c r="G11" s="402"/>
      <c r="H11" s="402"/>
      <c r="I11" s="402"/>
      <c r="J11" s="402"/>
      <c r="K11" s="402"/>
      <c r="L11" s="402"/>
      <c r="M11" s="402"/>
      <c r="N11" s="402"/>
      <c r="O11" s="402"/>
      <c r="AH11" s="399"/>
      <c r="AI11" s="394"/>
      <c r="AJ11" s="394"/>
      <c r="AK11" s="397"/>
      <c r="AL11" s="394"/>
      <c r="AM11" s="394"/>
      <c r="AN11" s="394"/>
      <c r="AO11" s="394"/>
      <c r="AP11" s="394"/>
      <c r="AQ11" s="394"/>
      <c r="AR11" s="399"/>
      <c r="AS11" s="399"/>
      <c r="AT11" s="399"/>
      <c r="AU11" s="394"/>
      <c r="AV11" s="394"/>
      <c r="AW11" s="394"/>
      <c r="AX11" s="394"/>
      <c r="AY11" s="394"/>
      <c r="AZ11" s="394"/>
      <c r="BA11" s="394"/>
      <c r="BB11" s="394"/>
      <c r="BC11" s="394"/>
      <c r="BD11" s="394"/>
      <c r="BE11" s="394"/>
      <c r="BF11" s="394"/>
      <c r="BG11" s="394"/>
      <c r="BK11" s="392"/>
      <c r="BL11" s="392"/>
      <c r="BM11" s="392"/>
    </row>
    <row r="12" spans="2:65" s="391" customFormat="1" ht="21" customHeight="1" x14ac:dyDescent="0.15">
      <c r="R12" s="396"/>
      <c r="S12" s="396"/>
      <c r="T12" s="401"/>
      <c r="U12" s="1375"/>
      <c r="V12" s="1375"/>
      <c r="W12" s="395"/>
      <c r="AA12" s="399"/>
      <c r="AB12" s="400"/>
      <c r="AC12" s="395"/>
      <c r="AD12" s="399"/>
      <c r="AE12" s="399"/>
      <c r="AF12" s="399"/>
      <c r="AH12" s="397"/>
      <c r="AI12" s="397"/>
      <c r="AJ12" s="397"/>
      <c r="AK12" s="394"/>
      <c r="AL12" s="401"/>
      <c r="AM12" s="400"/>
      <c r="AN12" s="394"/>
      <c r="AO12" s="394"/>
      <c r="AP12" s="394"/>
      <c r="AQ12" s="394"/>
      <c r="AR12" s="394"/>
      <c r="AS12" s="395" t="s">
        <v>613</v>
      </c>
      <c r="AT12" s="394"/>
      <c r="AU12" s="394"/>
      <c r="AV12" s="394"/>
      <c r="AW12" s="394"/>
      <c r="AX12" s="394"/>
      <c r="AY12" s="394"/>
      <c r="AZ12" s="394"/>
      <c r="BA12" s="394"/>
      <c r="BB12" s="394"/>
      <c r="BC12" s="399"/>
      <c r="BD12" s="397"/>
      <c r="BE12" s="394"/>
      <c r="BF12" s="394"/>
      <c r="BG12" s="399"/>
      <c r="BH12" s="394"/>
      <c r="BK12" s="392"/>
      <c r="BL12" s="392"/>
      <c r="BM12" s="392"/>
    </row>
    <row r="13" spans="2:65" s="391" customFormat="1" ht="21" customHeight="1" x14ac:dyDescent="0.15">
      <c r="R13" s="394"/>
      <c r="S13" s="394"/>
      <c r="T13" s="394"/>
      <c r="U13" s="394"/>
      <c r="V13" s="394"/>
      <c r="AA13" s="394"/>
      <c r="AB13" s="394"/>
      <c r="AC13" s="394"/>
      <c r="AD13" s="394"/>
      <c r="AE13" s="394"/>
      <c r="AF13" s="394"/>
      <c r="AH13" s="399"/>
      <c r="AI13" s="397"/>
      <c r="AJ13" s="394"/>
      <c r="AK13" s="397"/>
      <c r="AL13" s="394"/>
      <c r="AM13" s="394"/>
      <c r="AN13" s="394"/>
      <c r="AO13" s="399"/>
      <c r="AP13" s="395"/>
      <c r="AQ13" s="399"/>
      <c r="AR13" s="399"/>
      <c r="AS13" s="395" t="s">
        <v>614</v>
      </c>
      <c r="AT13" s="394"/>
      <c r="AU13" s="394"/>
      <c r="AV13" s="394"/>
      <c r="AW13" s="394"/>
      <c r="AX13" s="394"/>
      <c r="AY13" s="394"/>
      <c r="AZ13" s="394"/>
      <c r="BA13" s="394"/>
      <c r="BB13" s="1376">
        <v>0.29166666666666669</v>
      </c>
      <c r="BC13" s="1377"/>
      <c r="BD13" s="1378"/>
      <c r="BE13" s="393" t="s">
        <v>615</v>
      </c>
      <c r="BF13" s="1376">
        <v>0.83333333333333337</v>
      </c>
      <c r="BG13" s="1377"/>
      <c r="BH13" s="1378"/>
      <c r="BK13" s="392"/>
      <c r="BL13" s="392"/>
      <c r="BM13" s="392"/>
    </row>
    <row r="14" spans="2:65" s="391" customFormat="1" ht="21" customHeight="1" x14ac:dyDescent="0.15">
      <c r="R14" s="284"/>
      <c r="S14" s="284"/>
      <c r="T14" s="284"/>
      <c r="U14" s="284"/>
      <c r="V14" s="284"/>
      <c r="W14" s="284"/>
      <c r="AA14" s="393"/>
      <c r="AB14" s="284"/>
      <c r="AC14" s="284"/>
      <c r="AD14" s="393"/>
      <c r="AE14" s="399"/>
      <c r="AF14" s="399"/>
      <c r="AG14" s="398"/>
      <c r="AH14" s="395"/>
      <c r="AI14" s="397"/>
      <c r="AJ14" s="394"/>
      <c r="AK14" s="397"/>
      <c r="AL14" s="394"/>
      <c r="AM14" s="394"/>
      <c r="AN14" s="394"/>
      <c r="AO14" s="393"/>
      <c r="AP14" s="396"/>
      <c r="AQ14" s="396"/>
      <c r="AR14" s="396"/>
      <c r="AS14" s="395" t="s">
        <v>616</v>
      </c>
      <c r="AT14" s="394"/>
      <c r="AU14" s="394"/>
      <c r="AV14" s="394"/>
      <c r="AW14" s="394"/>
      <c r="AX14" s="394"/>
      <c r="AY14" s="394"/>
      <c r="AZ14" s="394"/>
      <c r="BA14" s="394"/>
      <c r="BB14" s="1376">
        <v>0.83333333333333337</v>
      </c>
      <c r="BC14" s="1377"/>
      <c r="BD14" s="1378"/>
      <c r="BE14" s="393" t="s">
        <v>615</v>
      </c>
      <c r="BF14" s="1376">
        <v>0.29166666666666669</v>
      </c>
      <c r="BG14" s="1377"/>
      <c r="BH14" s="1378"/>
      <c r="BK14" s="392"/>
      <c r="BL14" s="392"/>
      <c r="BM14" s="392"/>
    </row>
    <row r="15" spans="2:65" ht="12" customHeight="1" thickBot="1" x14ac:dyDescent="0.2">
      <c r="C15" s="285"/>
      <c r="D15" s="285"/>
      <c r="E15" s="285"/>
      <c r="F15" s="285"/>
      <c r="G15" s="285"/>
      <c r="H15" s="285"/>
      <c r="AA15" s="285"/>
      <c r="AR15" s="285"/>
      <c r="BI15" s="390"/>
      <c r="BJ15" s="390"/>
      <c r="BK15" s="390"/>
    </row>
    <row r="16" spans="2:65" ht="21.6" customHeight="1" x14ac:dyDescent="0.15">
      <c r="B16" s="1388" t="s">
        <v>617</v>
      </c>
      <c r="C16" s="1391" t="s">
        <v>618</v>
      </c>
      <c r="D16" s="1392"/>
      <c r="E16" s="1393"/>
      <c r="F16" s="388"/>
      <c r="G16" s="389"/>
      <c r="H16" s="1400" t="s">
        <v>619</v>
      </c>
      <c r="I16" s="1403" t="s">
        <v>620</v>
      </c>
      <c r="J16" s="1392"/>
      <c r="K16" s="1392"/>
      <c r="L16" s="1393"/>
      <c r="M16" s="1403" t="s">
        <v>621</v>
      </c>
      <c r="N16" s="1392"/>
      <c r="O16" s="1393"/>
      <c r="P16" s="1403" t="s">
        <v>622</v>
      </c>
      <c r="Q16" s="1392"/>
      <c r="R16" s="1392"/>
      <c r="S16" s="1392"/>
      <c r="T16" s="1406"/>
      <c r="U16" s="387"/>
      <c r="V16" s="383"/>
      <c r="W16" s="383"/>
      <c r="X16" s="383"/>
      <c r="Y16" s="383"/>
      <c r="Z16" s="383"/>
      <c r="AA16" s="383"/>
      <c r="AB16" s="383"/>
      <c r="AC16" s="383"/>
      <c r="AD16" s="383"/>
      <c r="AE16" s="383"/>
      <c r="AF16" s="383"/>
      <c r="AG16" s="383"/>
      <c r="AH16" s="383"/>
      <c r="AI16" s="386" t="s">
        <v>623</v>
      </c>
      <c r="AJ16" s="383"/>
      <c r="AK16" s="383"/>
      <c r="AL16" s="383"/>
      <c r="AM16" s="383"/>
      <c r="AN16" s="383" t="s">
        <v>624</v>
      </c>
      <c r="AO16" s="383"/>
      <c r="AP16" s="385"/>
      <c r="AQ16" s="384"/>
      <c r="AR16" s="383" t="s">
        <v>593</v>
      </c>
      <c r="AS16" s="383"/>
      <c r="AT16" s="383"/>
      <c r="AU16" s="383"/>
      <c r="AV16" s="383"/>
      <c r="AW16" s="383"/>
      <c r="AX16" s="383"/>
      <c r="AY16" s="382"/>
      <c r="AZ16" s="1409" t="str">
        <f>IF(BC3="計画","(11)1～4週目の勤務時間数合計","(11)1か月の勤務時間数　合計")</f>
        <v>(11)1か月の勤務時間数　合計</v>
      </c>
      <c r="BA16" s="1410"/>
      <c r="BB16" s="1415" t="s">
        <v>625</v>
      </c>
      <c r="BC16" s="1410"/>
      <c r="BD16" s="1391" t="s">
        <v>626</v>
      </c>
      <c r="BE16" s="1392"/>
      <c r="BF16" s="1392"/>
      <c r="BG16" s="1392"/>
      <c r="BH16" s="1406"/>
    </row>
    <row r="17" spans="2:60" ht="20.25" customHeight="1" x14ac:dyDescent="0.15">
      <c r="B17" s="1389"/>
      <c r="C17" s="1394"/>
      <c r="D17" s="1395"/>
      <c r="E17" s="1396"/>
      <c r="F17" s="380"/>
      <c r="G17" s="381"/>
      <c r="H17" s="1401"/>
      <c r="I17" s="1404"/>
      <c r="J17" s="1395"/>
      <c r="K17" s="1395"/>
      <c r="L17" s="1396"/>
      <c r="M17" s="1404"/>
      <c r="N17" s="1395"/>
      <c r="O17" s="1396"/>
      <c r="P17" s="1404"/>
      <c r="Q17" s="1395"/>
      <c r="R17" s="1395"/>
      <c r="S17" s="1395"/>
      <c r="T17" s="1407"/>
      <c r="U17" s="1418" t="s">
        <v>627</v>
      </c>
      <c r="V17" s="1418"/>
      <c r="W17" s="1418"/>
      <c r="X17" s="1418"/>
      <c r="Y17" s="1418"/>
      <c r="Z17" s="1418"/>
      <c r="AA17" s="1419"/>
      <c r="AB17" s="1420" t="s">
        <v>628</v>
      </c>
      <c r="AC17" s="1418"/>
      <c r="AD17" s="1418"/>
      <c r="AE17" s="1418"/>
      <c r="AF17" s="1418"/>
      <c r="AG17" s="1418"/>
      <c r="AH17" s="1419"/>
      <c r="AI17" s="1420" t="s">
        <v>629</v>
      </c>
      <c r="AJ17" s="1418"/>
      <c r="AK17" s="1418"/>
      <c r="AL17" s="1418"/>
      <c r="AM17" s="1418"/>
      <c r="AN17" s="1418"/>
      <c r="AO17" s="1419"/>
      <c r="AP17" s="1420" t="s">
        <v>630</v>
      </c>
      <c r="AQ17" s="1418"/>
      <c r="AR17" s="1418"/>
      <c r="AS17" s="1418"/>
      <c r="AT17" s="1418"/>
      <c r="AU17" s="1418"/>
      <c r="AV17" s="1419"/>
      <c r="AW17" s="1420" t="s">
        <v>631</v>
      </c>
      <c r="AX17" s="1418"/>
      <c r="AY17" s="1418"/>
      <c r="AZ17" s="1411"/>
      <c r="BA17" s="1412"/>
      <c r="BB17" s="1416"/>
      <c r="BC17" s="1412"/>
      <c r="BD17" s="1394"/>
      <c r="BE17" s="1395"/>
      <c r="BF17" s="1395"/>
      <c r="BG17" s="1395"/>
      <c r="BH17" s="1407"/>
    </row>
    <row r="18" spans="2:60" ht="20.25" customHeight="1" x14ac:dyDescent="0.15">
      <c r="B18" s="1389"/>
      <c r="C18" s="1394"/>
      <c r="D18" s="1395"/>
      <c r="E18" s="1396"/>
      <c r="F18" s="380"/>
      <c r="G18" s="381"/>
      <c r="H18" s="1401"/>
      <c r="I18" s="1404"/>
      <c r="J18" s="1395"/>
      <c r="K18" s="1395"/>
      <c r="L18" s="1396"/>
      <c r="M18" s="1404"/>
      <c r="N18" s="1395"/>
      <c r="O18" s="1396"/>
      <c r="P18" s="1404"/>
      <c r="Q18" s="1395"/>
      <c r="R18" s="1395"/>
      <c r="S18" s="1395"/>
      <c r="T18" s="1407"/>
      <c r="U18" s="379">
        <v>1</v>
      </c>
      <c r="V18" s="377">
        <v>2</v>
      </c>
      <c r="W18" s="377">
        <v>3</v>
      </c>
      <c r="X18" s="377">
        <v>4</v>
      </c>
      <c r="Y18" s="377">
        <v>5</v>
      </c>
      <c r="Z18" s="377">
        <v>6</v>
      </c>
      <c r="AA18" s="376">
        <v>7</v>
      </c>
      <c r="AB18" s="378">
        <v>8</v>
      </c>
      <c r="AC18" s="377">
        <v>9</v>
      </c>
      <c r="AD18" s="377">
        <v>10</v>
      </c>
      <c r="AE18" s="377">
        <v>11</v>
      </c>
      <c r="AF18" s="377">
        <v>12</v>
      </c>
      <c r="AG18" s="377">
        <v>13</v>
      </c>
      <c r="AH18" s="376">
        <v>14</v>
      </c>
      <c r="AI18" s="379">
        <v>15</v>
      </c>
      <c r="AJ18" s="377">
        <v>16</v>
      </c>
      <c r="AK18" s="377">
        <v>17</v>
      </c>
      <c r="AL18" s="377">
        <v>18</v>
      </c>
      <c r="AM18" s="377">
        <v>19</v>
      </c>
      <c r="AN18" s="377">
        <v>20</v>
      </c>
      <c r="AO18" s="376">
        <v>21</v>
      </c>
      <c r="AP18" s="378">
        <v>22</v>
      </c>
      <c r="AQ18" s="377">
        <v>23</v>
      </c>
      <c r="AR18" s="377">
        <v>24</v>
      </c>
      <c r="AS18" s="377">
        <v>25</v>
      </c>
      <c r="AT18" s="377">
        <v>26</v>
      </c>
      <c r="AU18" s="377">
        <v>27</v>
      </c>
      <c r="AV18" s="376">
        <v>28</v>
      </c>
      <c r="AW18" s="378" t="str">
        <f>IF($BC$3="暦月",IF(DAY(DATE($AD$2,$AH$2,29))=29,29,""),"")</f>
        <v/>
      </c>
      <c r="AX18" s="377" t="str">
        <f>IF($BC$3="暦月",IF(DAY(DATE($AD$2,$AH$2,30))=30,30,""),"")</f>
        <v/>
      </c>
      <c r="AY18" s="376" t="str">
        <f>IF($BC$3="暦月",IF(DAY(DATE($AD$2,$AH$2,31))=31,31,""),"")</f>
        <v/>
      </c>
      <c r="AZ18" s="1411"/>
      <c r="BA18" s="1412"/>
      <c r="BB18" s="1416"/>
      <c r="BC18" s="1412"/>
      <c r="BD18" s="1394"/>
      <c r="BE18" s="1395"/>
      <c r="BF18" s="1395"/>
      <c r="BG18" s="1395"/>
      <c r="BH18" s="1407"/>
    </row>
    <row r="19" spans="2:60" ht="20.25" hidden="1" customHeight="1" x14ac:dyDescent="0.15">
      <c r="B19" s="1389"/>
      <c r="C19" s="1394"/>
      <c r="D19" s="1395"/>
      <c r="E19" s="1396"/>
      <c r="F19" s="380"/>
      <c r="G19" s="381"/>
      <c r="H19" s="1401"/>
      <c r="I19" s="1404"/>
      <c r="J19" s="1395"/>
      <c r="K19" s="1395"/>
      <c r="L19" s="1396"/>
      <c r="M19" s="1404"/>
      <c r="N19" s="1395"/>
      <c r="O19" s="1396"/>
      <c r="P19" s="1404"/>
      <c r="Q19" s="1395"/>
      <c r="R19" s="1395"/>
      <c r="S19" s="1395"/>
      <c r="T19" s="1407"/>
      <c r="U19" s="379">
        <f>WEEKDAY(DATE($AD$2,$AH$2,1))</f>
        <v>2</v>
      </c>
      <c r="V19" s="377">
        <f>WEEKDAY(DATE($AD$2,$AH$2,2))</f>
        <v>3</v>
      </c>
      <c r="W19" s="377">
        <f>WEEKDAY(DATE($AD$2,$AH$2,3))</f>
        <v>4</v>
      </c>
      <c r="X19" s="377">
        <f>WEEKDAY(DATE($AD$2,$AH$2,4))</f>
        <v>5</v>
      </c>
      <c r="Y19" s="377">
        <f>WEEKDAY(DATE($AD$2,$AH$2,5))</f>
        <v>6</v>
      </c>
      <c r="Z19" s="377">
        <f>WEEKDAY(DATE($AD$2,$AH$2,6))</f>
        <v>7</v>
      </c>
      <c r="AA19" s="376">
        <f>WEEKDAY(DATE($AD$2,$AH$2,7))</f>
        <v>1</v>
      </c>
      <c r="AB19" s="378">
        <f>WEEKDAY(DATE($AD$2,$AH$2,8))</f>
        <v>2</v>
      </c>
      <c r="AC19" s="377">
        <f>WEEKDAY(DATE($AD$2,$AH$2,9))</f>
        <v>3</v>
      </c>
      <c r="AD19" s="377">
        <f>WEEKDAY(DATE($AD$2,$AH$2,10))</f>
        <v>4</v>
      </c>
      <c r="AE19" s="377">
        <f>WEEKDAY(DATE($AD$2,$AH$2,11))</f>
        <v>5</v>
      </c>
      <c r="AF19" s="377">
        <f>WEEKDAY(DATE($AD$2,$AH$2,12))</f>
        <v>6</v>
      </c>
      <c r="AG19" s="377">
        <f>WEEKDAY(DATE($AD$2,$AH$2,13))</f>
        <v>7</v>
      </c>
      <c r="AH19" s="376">
        <f>WEEKDAY(DATE($AD$2,$AH$2,14))</f>
        <v>1</v>
      </c>
      <c r="AI19" s="378">
        <f>WEEKDAY(DATE($AD$2,$AH$2,15))</f>
        <v>2</v>
      </c>
      <c r="AJ19" s="377">
        <f>WEEKDAY(DATE($AD$2,$AH$2,16))</f>
        <v>3</v>
      </c>
      <c r="AK19" s="377">
        <f>WEEKDAY(DATE($AD$2,$AH$2,17))</f>
        <v>4</v>
      </c>
      <c r="AL19" s="377">
        <f>WEEKDAY(DATE($AD$2,$AH$2,18))</f>
        <v>5</v>
      </c>
      <c r="AM19" s="377">
        <f>WEEKDAY(DATE($AD$2,$AH$2,19))</f>
        <v>6</v>
      </c>
      <c r="AN19" s="377">
        <f>WEEKDAY(DATE($AD$2,$AH$2,20))</f>
        <v>7</v>
      </c>
      <c r="AO19" s="376">
        <f>WEEKDAY(DATE($AD$2,$AH$2,21))</f>
        <v>1</v>
      </c>
      <c r="AP19" s="378">
        <f>WEEKDAY(DATE($AD$2,$AH$2,22))</f>
        <v>2</v>
      </c>
      <c r="AQ19" s="377">
        <f>WEEKDAY(DATE($AD$2,$AH$2,23))</f>
        <v>3</v>
      </c>
      <c r="AR19" s="377">
        <f>WEEKDAY(DATE($AD$2,$AH$2,24))</f>
        <v>4</v>
      </c>
      <c r="AS19" s="377">
        <f>WEEKDAY(DATE($AD$2,$AH$2,25))</f>
        <v>5</v>
      </c>
      <c r="AT19" s="377">
        <f>WEEKDAY(DATE($AD$2,$AH$2,26))</f>
        <v>6</v>
      </c>
      <c r="AU19" s="377">
        <f>WEEKDAY(DATE($AD$2,$AH$2,27))</f>
        <v>7</v>
      </c>
      <c r="AV19" s="376">
        <f>WEEKDAY(DATE($AD$2,$AH$2,28))</f>
        <v>1</v>
      </c>
      <c r="AW19" s="378">
        <f>IF(AW18=29,WEEKDAY(DATE($AD$2,$AH$2,29)),0)</f>
        <v>0</v>
      </c>
      <c r="AX19" s="377">
        <f>IF(AX18=30,WEEKDAY(DATE($AD$2,$AH$2,30)),0)</f>
        <v>0</v>
      </c>
      <c r="AY19" s="376">
        <f>IF(AY18=31,WEEKDAY(DATE($AD$2,$AH$2,31)),0)</f>
        <v>0</v>
      </c>
      <c r="AZ19" s="1411"/>
      <c r="BA19" s="1412"/>
      <c r="BB19" s="1416"/>
      <c r="BC19" s="1412"/>
      <c r="BD19" s="1394"/>
      <c r="BE19" s="1395"/>
      <c r="BF19" s="1395"/>
      <c r="BG19" s="1395"/>
      <c r="BH19" s="1407"/>
    </row>
    <row r="20" spans="2:60" ht="20.25" customHeight="1" thickBot="1" x14ac:dyDescent="0.2">
      <c r="B20" s="1390"/>
      <c r="C20" s="1397"/>
      <c r="D20" s="1398"/>
      <c r="E20" s="1399"/>
      <c r="F20" s="374"/>
      <c r="G20" s="375"/>
      <c r="H20" s="1402"/>
      <c r="I20" s="1405"/>
      <c r="J20" s="1398"/>
      <c r="K20" s="1398"/>
      <c r="L20" s="1399"/>
      <c r="M20" s="1405"/>
      <c r="N20" s="1398"/>
      <c r="O20" s="1399"/>
      <c r="P20" s="1405"/>
      <c r="Q20" s="1398"/>
      <c r="R20" s="1398"/>
      <c r="S20" s="1398"/>
      <c r="T20" s="1408"/>
      <c r="U20" s="373" t="str">
        <f t="shared" ref="U20:AV20" si="0">IF(U19=1,"日",IF(U19=2,"月",IF(U19=3,"火",IF(U19=4,"水",IF(U19=5,"木",IF(U19=6,"金","土"))))))</f>
        <v>月</v>
      </c>
      <c r="V20" s="370" t="str">
        <f t="shared" si="0"/>
        <v>火</v>
      </c>
      <c r="W20" s="370" t="str">
        <f t="shared" si="0"/>
        <v>水</v>
      </c>
      <c r="X20" s="370" t="str">
        <f t="shared" si="0"/>
        <v>木</v>
      </c>
      <c r="Y20" s="370" t="str">
        <f t="shared" si="0"/>
        <v>金</v>
      </c>
      <c r="Z20" s="370" t="str">
        <f t="shared" si="0"/>
        <v>土</v>
      </c>
      <c r="AA20" s="371" t="str">
        <f t="shared" si="0"/>
        <v>日</v>
      </c>
      <c r="AB20" s="372" t="str">
        <f t="shared" si="0"/>
        <v>月</v>
      </c>
      <c r="AC20" s="370" t="str">
        <f t="shared" si="0"/>
        <v>火</v>
      </c>
      <c r="AD20" s="370" t="str">
        <f t="shared" si="0"/>
        <v>水</v>
      </c>
      <c r="AE20" s="370" t="str">
        <f t="shared" si="0"/>
        <v>木</v>
      </c>
      <c r="AF20" s="370" t="str">
        <f t="shared" si="0"/>
        <v>金</v>
      </c>
      <c r="AG20" s="370" t="str">
        <f t="shared" si="0"/>
        <v>土</v>
      </c>
      <c r="AH20" s="371" t="str">
        <f t="shared" si="0"/>
        <v>日</v>
      </c>
      <c r="AI20" s="372" t="str">
        <f t="shared" si="0"/>
        <v>月</v>
      </c>
      <c r="AJ20" s="370" t="str">
        <f t="shared" si="0"/>
        <v>火</v>
      </c>
      <c r="AK20" s="370" t="str">
        <f t="shared" si="0"/>
        <v>水</v>
      </c>
      <c r="AL20" s="370" t="str">
        <f t="shared" si="0"/>
        <v>木</v>
      </c>
      <c r="AM20" s="370" t="str">
        <f t="shared" si="0"/>
        <v>金</v>
      </c>
      <c r="AN20" s="370" t="str">
        <f t="shared" si="0"/>
        <v>土</v>
      </c>
      <c r="AO20" s="371" t="str">
        <f t="shared" si="0"/>
        <v>日</v>
      </c>
      <c r="AP20" s="372" t="str">
        <f t="shared" si="0"/>
        <v>月</v>
      </c>
      <c r="AQ20" s="370" t="str">
        <f t="shared" si="0"/>
        <v>火</v>
      </c>
      <c r="AR20" s="370" t="str">
        <f t="shared" si="0"/>
        <v>水</v>
      </c>
      <c r="AS20" s="370" t="str">
        <f t="shared" si="0"/>
        <v>木</v>
      </c>
      <c r="AT20" s="370" t="str">
        <f t="shared" si="0"/>
        <v>金</v>
      </c>
      <c r="AU20" s="370" t="str">
        <f t="shared" si="0"/>
        <v>土</v>
      </c>
      <c r="AV20" s="371" t="str">
        <f t="shared" si="0"/>
        <v>日</v>
      </c>
      <c r="AW20" s="370" t="str">
        <f>IF(AW19=1,"日",IF(AW19=2,"月",IF(AW19=3,"火",IF(AW19=4,"水",IF(AW19=5,"木",IF(AW19=6,"金",IF(AW19=0,"","土")))))))</f>
        <v/>
      </c>
      <c r="AX20" s="370" t="str">
        <f>IF(AX19=1,"日",IF(AX19=2,"月",IF(AX19=3,"火",IF(AX19=4,"水",IF(AX19=5,"木",IF(AX19=6,"金",IF(AX19=0,"","土")))))))</f>
        <v/>
      </c>
      <c r="AY20" s="370" t="str">
        <f>IF(AY19=1,"日",IF(AY19=2,"月",IF(AY19=3,"火",IF(AY19=4,"水",IF(AY19=5,"木",IF(AY19=6,"金",IF(AY19=0,"","土")))))))</f>
        <v/>
      </c>
      <c r="AZ20" s="1413"/>
      <c r="BA20" s="1414"/>
      <c r="BB20" s="1417"/>
      <c r="BC20" s="1414"/>
      <c r="BD20" s="1397"/>
      <c r="BE20" s="1398"/>
      <c r="BF20" s="1398"/>
      <c r="BG20" s="1398"/>
      <c r="BH20" s="1408"/>
    </row>
    <row r="21" spans="2:60" ht="20.25" customHeight="1" x14ac:dyDescent="0.15">
      <c r="B21" s="369"/>
      <c r="C21" s="1453"/>
      <c r="D21" s="1454"/>
      <c r="E21" s="1455"/>
      <c r="F21" s="368"/>
      <c r="G21" s="367"/>
      <c r="H21" s="1456"/>
      <c r="I21" s="1457"/>
      <c r="J21" s="1458"/>
      <c r="K21" s="1458"/>
      <c r="L21" s="1459"/>
      <c r="M21" s="1460"/>
      <c r="N21" s="1461"/>
      <c r="O21" s="1462"/>
      <c r="P21" s="366" t="s">
        <v>632</v>
      </c>
      <c r="Q21" s="365"/>
      <c r="R21" s="365"/>
      <c r="S21" s="364"/>
      <c r="T21" s="363"/>
      <c r="U21" s="360"/>
      <c r="V21" s="360"/>
      <c r="W21" s="360"/>
      <c r="X21" s="360"/>
      <c r="Y21" s="360"/>
      <c r="Z21" s="360"/>
      <c r="AA21" s="362"/>
      <c r="AB21" s="361"/>
      <c r="AC21" s="360"/>
      <c r="AD21" s="360"/>
      <c r="AE21" s="360"/>
      <c r="AF21" s="360"/>
      <c r="AG21" s="360"/>
      <c r="AH21" s="362"/>
      <c r="AI21" s="361"/>
      <c r="AJ21" s="360"/>
      <c r="AK21" s="360"/>
      <c r="AL21" s="360"/>
      <c r="AM21" s="360"/>
      <c r="AN21" s="360"/>
      <c r="AO21" s="362"/>
      <c r="AP21" s="361"/>
      <c r="AQ21" s="360"/>
      <c r="AR21" s="360"/>
      <c r="AS21" s="360"/>
      <c r="AT21" s="360"/>
      <c r="AU21" s="360"/>
      <c r="AV21" s="362"/>
      <c r="AW21" s="361"/>
      <c r="AX21" s="360"/>
      <c r="AY21" s="360"/>
      <c r="AZ21" s="1463"/>
      <c r="BA21" s="1464"/>
      <c r="BB21" s="1480"/>
      <c r="BC21" s="1464"/>
      <c r="BD21" s="1465"/>
      <c r="BE21" s="1466"/>
      <c r="BF21" s="1466"/>
      <c r="BG21" s="1466"/>
      <c r="BH21" s="1467"/>
    </row>
    <row r="22" spans="2:60" ht="20.25" customHeight="1" x14ac:dyDescent="0.15">
      <c r="B22" s="320">
        <v>1</v>
      </c>
      <c r="C22" s="1424"/>
      <c r="D22" s="1425"/>
      <c r="E22" s="1426"/>
      <c r="F22" s="329">
        <f>C21</f>
        <v>0</v>
      </c>
      <c r="G22" s="328"/>
      <c r="H22" s="1431"/>
      <c r="I22" s="1436"/>
      <c r="J22" s="1437"/>
      <c r="K22" s="1437"/>
      <c r="L22" s="1438"/>
      <c r="M22" s="1445"/>
      <c r="N22" s="1446"/>
      <c r="O22" s="1447"/>
      <c r="P22" s="327" t="s">
        <v>633</v>
      </c>
      <c r="Q22" s="326"/>
      <c r="R22" s="326"/>
      <c r="S22" s="325"/>
      <c r="T22" s="324"/>
      <c r="U22" s="322" t="str">
        <f>IF(U21="","",VLOOKUP(U21,'標準様式１シフト記号表（勤務時間帯）'!$D$6:$X$47,21,FALSE))</f>
        <v/>
      </c>
      <c r="V22" s="321" t="str">
        <f>IF(V21="","",VLOOKUP(V21,'標準様式１シフト記号表（勤務時間帯）'!$D$6:$X$47,21,FALSE))</f>
        <v/>
      </c>
      <c r="W22" s="321" t="str">
        <f>IF(W21="","",VLOOKUP(W21,'標準様式１シフト記号表（勤務時間帯）'!$D$6:$X$47,21,FALSE))</f>
        <v/>
      </c>
      <c r="X22" s="321" t="str">
        <f>IF(X21="","",VLOOKUP(X21,'標準様式１シフト記号表（勤務時間帯）'!$D$6:$X$47,21,FALSE))</f>
        <v/>
      </c>
      <c r="Y22" s="321" t="str">
        <f>IF(Y21="","",VLOOKUP(Y21,'標準様式１シフト記号表（勤務時間帯）'!$D$6:$X$47,21,FALSE))</f>
        <v/>
      </c>
      <c r="Z22" s="321" t="str">
        <f>IF(Z21="","",VLOOKUP(Z21,'標準様式１シフト記号表（勤務時間帯）'!$D$6:$X$47,21,FALSE))</f>
        <v/>
      </c>
      <c r="AA22" s="323" t="str">
        <f>IF(AA21="","",VLOOKUP(AA21,'標準様式１シフト記号表（勤務時間帯）'!$D$6:$X$47,21,FALSE))</f>
        <v/>
      </c>
      <c r="AB22" s="322" t="str">
        <f>IF(AB21="","",VLOOKUP(AB21,'標準様式１シフト記号表（勤務時間帯）'!$D$6:$X$47,21,FALSE))</f>
        <v/>
      </c>
      <c r="AC22" s="321" t="str">
        <f>IF(AC21="","",VLOOKUP(AC21,'標準様式１シフト記号表（勤務時間帯）'!$D$6:$X$47,21,FALSE))</f>
        <v/>
      </c>
      <c r="AD22" s="321" t="str">
        <f>IF(AD21="","",VLOOKUP(AD21,'標準様式１シフト記号表（勤務時間帯）'!$D$6:$X$47,21,FALSE))</f>
        <v/>
      </c>
      <c r="AE22" s="321" t="str">
        <f>IF(AE21="","",VLOOKUP(AE21,'標準様式１シフト記号表（勤務時間帯）'!$D$6:$X$47,21,FALSE))</f>
        <v/>
      </c>
      <c r="AF22" s="321" t="str">
        <f>IF(AF21="","",VLOOKUP(AF21,'標準様式１シフト記号表（勤務時間帯）'!$D$6:$X$47,21,FALSE))</f>
        <v/>
      </c>
      <c r="AG22" s="321" t="str">
        <f>IF(AG21="","",VLOOKUP(AG21,'標準様式１シフト記号表（勤務時間帯）'!$D$6:$X$47,21,FALSE))</f>
        <v/>
      </c>
      <c r="AH22" s="323" t="str">
        <f>IF(AH21="","",VLOOKUP(AH21,'標準様式１シフト記号表（勤務時間帯）'!$D$6:$X$47,21,FALSE))</f>
        <v/>
      </c>
      <c r="AI22" s="322" t="str">
        <f>IF(AI21="","",VLOOKUP(AI21,'標準様式１シフト記号表（勤務時間帯）'!$D$6:$X$47,21,FALSE))</f>
        <v/>
      </c>
      <c r="AJ22" s="321" t="str">
        <f>IF(AJ21="","",VLOOKUP(AJ21,'標準様式１シフト記号表（勤務時間帯）'!$D$6:$X$47,21,FALSE))</f>
        <v/>
      </c>
      <c r="AK22" s="321" t="str">
        <f>IF(AK21="","",VLOOKUP(AK21,'標準様式１シフト記号表（勤務時間帯）'!$D$6:$X$47,21,FALSE))</f>
        <v/>
      </c>
      <c r="AL22" s="321" t="str">
        <f>IF(AL21="","",VLOOKUP(AL21,'標準様式１シフト記号表（勤務時間帯）'!$D$6:$X$47,21,FALSE))</f>
        <v/>
      </c>
      <c r="AM22" s="321" t="str">
        <f>IF(AM21="","",VLOOKUP(AM21,'標準様式１シフト記号表（勤務時間帯）'!$D$6:$X$47,21,FALSE))</f>
        <v/>
      </c>
      <c r="AN22" s="321" t="str">
        <f>IF(AN21="","",VLOOKUP(AN21,'標準様式１シフト記号表（勤務時間帯）'!$D$6:$X$47,21,FALSE))</f>
        <v/>
      </c>
      <c r="AO22" s="323" t="str">
        <f>IF(AO21="","",VLOOKUP(AO21,'標準様式１シフト記号表（勤務時間帯）'!$D$6:$X$47,21,FALSE))</f>
        <v/>
      </c>
      <c r="AP22" s="322" t="str">
        <f>IF(AP21="","",VLOOKUP(AP21,'標準様式１シフト記号表（勤務時間帯）'!$D$6:$X$47,21,FALSE))</f>
        <v/>
      </c>
      <c r="AQ22" s="321" t="str">
        <f>IF(AQ21="","",VLOOKUP(AQ21,'標準様式１シフト記号表（勤務時間帯）'!$D$6:$X$47,21,FALSE))</f>
        <v/>
      </c>
      <c r="AR22" s="321" t="str">
        <f>IF(AR21="","",VLOOKUP(AR21,'標準様式１シフト記号表（勤務時間帯）'!$D$6:$X$47,21,FALSE))</f>
        <v/>
      </c>
      <c r="AS22" s="321" t="str">
        <f>IF(AS21="","",VLOOKUP(AS21,'標準様式１シフト記号表（勤務時間帯）'!$D$6:$X$47,21,FALSE))</f>
        <v/>
      </c>
      <c r="AT22" s="321" t="str">
        <f>IF(AT21="","",VLOOKUP(AT21,'標準様式１シフト記号表（勤務時間帯）'!$D$6:$X$47,21,FALSE))</f>
        <v/>
      </c>
      <c r="AU22" s="321" t="str">
        <f>IF(AU21="","",VLOOKUP(AU21,'標準様式１シフト記号表（勤務時間帯）'!$D$6:$X$47,21,FALSE))</f>
        <v/>
      </c>
      <c r="AV22" s="323" t="str">
        <f>IF(AV21="","",VLOOKUP(AV21,'標準様式１シフト記号表（勤務時間帯）'!$D$6:$X$47,21,FALSE))</f>
        <v/>
      </c>
      <c r="AW22" s="322" t="str">
        <f>IF(AW21="","",VLOOKUP(AW21,'標準様式１シフト記号表（勤務時間帯）'!$D$6:$X$47,21,FALSE))</f>
        <v/>
      </c>
      <c r="AX22" s="321" t="str">
        <f>IF(AX21="","",VLOOKUP(AX21,'標準様式１シフト記号表（勤務時間帯）'!$D$6:$X$47,21,FALSE))</f>
        <v/>
      </c>
      <c r="AY22" s="321" t="str">
        <f>IF(AY21="","",VLOOKUP(AY21,'標準様式１シフト記号表（勤務時間帯）'!$D$6:$X$47,21,FALSE))</f>
        <v/>
      </c>
      <c r="AZ22" s="1474">
        <f>IF($BC$3="４週",SUM(U22:AV22),IF($BC$3="暦月",SUM(U22:AY22),""))</f>
        <v>0</v>
      </c>
      <c r="BA22" s="1475"/>
      <c r="BB22" s="1476">
        <f>IF($BC$3="４週",AZ22/4,IF($BC$3="暦月",(AZ22/($BC$8/7)),""))</f>
        <v>0</v>
      </c>
      <c r="BC22" s="1475"/>
      <c r="BD22" s="1468"/>
      <c r="BE22" s="1469"/>
      <c r="BF22" s="1469"/>
      <c r="BG22" s="1469"/>
      <c r="BH22" s="1470"/>
    </row>
    <row r="23" spans="2:60" ht="20.25" customHeight="1" x14ac:dyDescent="0.15">
      <c r="B23" s="346"/>
      <c r="C23" s="1427"/>
      <c r="D23" s="1428"/>
      <c r="E23" s="1429"/>
      <c r="F23" s="345"/>
      <c r="G23" s="344">
        <f>C21</f>
        <v>0</v>
      </c>
      <c r="H23" s="1432"/>
      <c r="I23" s="1439"/>
      <c r="J23" s="1440"/>
      <c r="K23" s="1440"/>
      <c r="L23" s="1441"/>
      <c r="M23" s="1448"/>
      <c r="N23" s="1449"/>
      <c r="O23" s="1450"/>
      <c r="P23" s="352" t="s">
        <v>634</v>
      </c>
      <c r="Q23" s="351"/>
      <c r="R23" s="351"/>
      <c r="S23" s="357"/>
      <c r="T23" s="356"/>
      <c r="U23" s="312" t="str">
        <f>IF(U21="","",VLOOKUP(U21,'標準様式１シフト記号表（勤務時間帯）'!$D$6:$Z$47,23,FALSE))</f>
        <v/>
      </c>
      <c r="V23" s="311" t="str">
        <f>IF(V21="","",VLOOKUP(V21,'標準様式１シフト記号表（勤務時間帯）'!$D$6:$Z$47,23,FALSE))</f>
        <v/>
      </c>
      <c r="W23" s="311" t="str">
        <f>IF(W21="","",VLOOKUP(W21,'標準様式１シフト記号表（勤務時間帯）'!$D$6:$Z$47,23,FALSE))</f>
        <v/>
      </c>
      <c r="X23" s="311" t="str">
        <f>IF(X21="","",VLOOKUP(X21,'標準様式１シフト記号表（勤務時間帯）'!$D$6:$Z$47,23,FALSE))</f>
        <v/>
      </c>
      <c r="Y23" s="311" t="str">
        <f>IF(Y21="","",VLOOKUP(Y21,'標準様式１シフト記号表（勤務時間帯）'!$D$6:$Z$47,23,FALSE))</f>
        <v/>
      </c>
      <c r="Z23" s="311" t="str">
        <f>IF(Z21="","",VLOOKUP(Z21,'標準様式１シフト記号表（勤務時間帯）'!$D$6:$Z$47,23,FALSE))</f>
        <v/>
      </c>
      <c r="AA23" s="313" t="str">
        <f>IF(AA21="","",VLOOKUP(AA21,'標準様式１シフト記号表（勤務時間帯）'!$D$6:$Z$47,23,FALSE))</f>
        <v/>
      </c>
      <c r="AB23" s="312" t="str">
        <f>IF(AB21="","",VLOOKUP(AB21,'標準様式１シフト記号表（勤務時間帯）'!$D$6:$Z$47,23,FALSE))</f>
        <v/>
      </c>
      <c r="AC23" s="311" t="str">
        <f>IF(AC21="","",VLOOKUP(AC21,'標準様式１シフト記号表（勤務時間帯）'!$D$6:$Z$47,23,FALSE))</f>
        <v/>
      </c>
      <c r="AD23" s="311" t="str">
        <f>IF(AD21="","",VLOOKUP(AD21,'標準様式１シフト記号表（勤務時間帯）'!$D$6:$Z$47,23,FALSE))</f>
        <v/>
      </c>
      <c r="AE23" s="311" t="str">
        <f>IF(AE21="","",VLOOKUP(AE21,'標準様式１シフト記号表（勤務時間帯）'!$D$6:$Z$47,23,FALSE))</f>
        <v/>
      </c>
      <c r="AF23" s="311" t="str">
        <f>IF(AF21="","",VLOOKUP(AF21,'標準様式１シフト記号表（勤務時間帯）'!$D$6:$Z$47,23,FALSE))</f>
        <v/>
      </c>
      <c r="AG23" s="311" t="str">
        <f>IF(AG21="","",VLOOKUP(AG21,'標準様式１シフト記号表（勤務時間帯）'!$D$6:$Z$47,23,FALSE))</f>
        <v/>
      </c>
      <c r="AH23" s="313" t="str">
        <f>IF(AH21="","",VLOOKUP(AH21,'標準様式１シフト記号表（勤務時間帯）'!$D$6:$Z$47,23,FALSE))</f>
        <v/>
      </c>
      <c r="AI23" s="312" t="str">
        <f>IF(AI21="","",VLOOKUP(AI21,'標準様式１シフト記号表（勤務時間帯）'!$D$6:$Z$47,23,FALSE))</f>
        <v/>
      </c>
      <c r="AJ23" s="311" t="str">
        <f>IF(AJ21="","",VLOOKUP(AJ21,'標準様式１シフト記号表（勤務時間帯）'!$D$6:$Z$47,23,FALSE))</f>
        <v/>
      </c>
      <c r="AK23" s="311" t="str">
        <f>IF(AK21="","",VLOOKUP(AK21,'標準様式１シフト記号表（勤務時間帯）'!$D$6:$Z$47,23,FALSE))</f>
        <v/>
      </c>
      <c r="AL23" s="311" t="str">
        <f>IF(AL21="","",VLOOKUP(AL21,'標準様式１シフト記号表（勤務時間帯）'!$D$6:$Z$47,23,FALSE))</f>
        <v/>
      </c>
      <c r="AM23" s="311" t="str">
        <f>IF(AM21="","",VLOOKUP(AM21,'標準様式１シフト記号表（勤務時間帯）'!$D$6:$Z$47,23,FALSE))</f>
        <v/>
      </c>
      <c r="AN23" s="311" t="str">
        <f>IF(AN21="","",VLOOKUP(AN21,'標準様式１シフト記号表（勤務時間帯）'!$D$6:$Z$47,23,FALSE))</f>
        <v/>
      </c>
      <c r="AO23" s="313" t="str">
        <f>IF(AO21="","",VLOOKUP(AO21,'標準様式１シフト記号表（勤務時間帯）'!$D$6:$Z$47,23,FALSE))</f>
        <v/>
      </c>
      <c r="AP23" s="312" t="str">
        <f>IF(AP21="","",VLOOKUP(AP21,'標準様式１シフト記号表（勤務時間帯）'!$D$6:$Z$47,23,FALSE))</f>
        <v/>
      </c>
      <c r="AQ23" s="311" t="str">
        <f>IF(AQ21="","",VLOOKUP(AQ21,'標準様式１シフト記号表（勤務時間帯）'!$D$6:$Z$47,23,FALSE))</f>
        <v/>
      </c>
      <c r="AR23" s="311" t="str">
        <f>IF(AR21="","",VLOOKUP(AR21,'標準様式１シフト記号表（勤務時間帯）'!$D$6:$Z$47,23,FALSE))</f>
        <v/>
      </c>
      <c r="AS23" s="311" t="str">
        <f>IF(AS21="","",VLOOKUP(AS21,'標準様式１シフト記号表（勤務時間帯）'!$D$6:$Z$47,23,FALSE))</f>
        <v/>
      </c>
      <c r="AT23" s="311" t="str">
        <f>IF(AT21="","",VLOOKUP(AT21,'標準様式１シフト記号表（勤務時間帯）'!$D$6:$Z$47,23,FALSE))</f>
        <v/>
      </c>
      <c r="AU23" s="311" t="str">
        <f>IF(AU21="","",VLOOKUP(AU21,'標準様式１シフト記号表（勤務時間帯）'!$D$6:$Z$47,23,FALSE))</f>
        <v/>
      </c>
      <c r="AV23" s="313" t="str">
        <f>IF(AV21="","",VLOOKUP(AV21,'標準様式１シフト記号表（勤務時間帯）'!$D$6:$Z$47,23,FALSE))</f>
        <v/>
      </c>
      <c r="AW23" s="312" t="str">
        <f>IF(AW21="","",VLOOKUP(AW21,'標準様式１シフト記号表（勤務時間帯）'!$D$6:$Z$47,23,FALSE))</f>
        <v/>
      </c>
      <c r="AX23" s="311" t="str">
        <f>IF(AX21="","",VLOOKUP(AX21,'標準様式１シフト記号表（勤務時間帯）'!$D$6:$Z$47,23,FALSE))</f>
        <v/>
      </c>
      <c r="AY23" s="311" t="str">
        <f>IF(AY21="","",VLOOKUP(AY21,'標準様式１シフト記号表（勤務時間帯）'!$D$6:$Z$47,23,FALSE))</f>
        <v/>
      </c>
      <c r="AZ23" s="1477">
        <f>IF($BC$3="４週",SUM(U23:AV23),IF($BC$3="暦月",SUM(U23:AY23),""))</f>
        <v>0</v>
      </c>
      <c r="BA23" s="1478"/>
      <c r="BB23" s="1479">
        <f>IF($BC$3="４週",AZ23/4,IF($BC$3="暦月",(AZ23/($BC$8/7)),""))</f>
        <v>0</v>
      </c>
      <c r="BC23" s="1478"/>
      <c r="BD23" s="1471"/>
      <c r="BE23" s="1472"/>
      <c r="BF23" s="1472"/>
      <c r="BG23" s="1472"/>
      <c r="BH23" s="1473"/>
    </row>
    <row r="24" spans="2:60" ht="20.25" customHeight="1" x14ac:dyDescent="0.15">
      <c r="B24" s="339"/>
      <c r="C24" s="1421"/>
      <c r="D24" s="1422"/>
      <c r="E24" s="1423"/>
      <c r="F24" s="338"/>
      <c r="G24" s="337"/>
      <c r="H24" s="1430"/>
      <c r="I24" s="1433"/>
      <c r="J24" s="1434"/>
      <c r="K24" s="1434"/>
      <c r="L24" s="1435"/>
      <c r="M24" s="1442"/>
      <c r="N24" s="1443"/>
      <c r="O24" s="1444"/>
      <c r="P24" s="348" t="s">
        <v>632</v>
      </c>
      <c r="Q24" s="355"/>
      <c r="R24" s="355"/>
      <c r="S24" s="354"/>
      <c r="T24" s="353"/>
      <c r="U24" s="331"/>
      <c r="V24" s="330"/>
      <c r="W24" s="330"/>
      <c r="X24" s="330"/>
      <c r="Y24" s="330"/>
      <c r="Z24" s="330"/>
      <c r="AA24" s="332"/>
      <c r="AB24" s="331"/>
      <c r="AC24" s="330"/>
      <c r="AD24" s="330"/>
      <c r="AE24" s="330"/>
      <c r="AF24" s="330"/>
      <c r="AG24" s="330"/>
      <c r="AH24" s="332"/>
      <c r="AI24" s="331"/>
      <c r="AJ24" s="330"/>
      <c r="AK24" s="330"/>
      <c r="AL24" s="330"/>
      <c r="AM24" s="330"/>
      <c r="AN24" s="330"/>
      <c r="AO24" s="332"/>
      <c r="AP24" s="331"/>
      <c r="AQ24" s="330"/>
      <c r="AR24" s="330"/>
      <c r="AS24" s="330"/>
      <c r="AT24" s="330"/>
      <c r="AU24" s="330"/>
      <c r="AV24" s="332"/>
      <c r="AW24" s="331"/>
      <c r="AX24" s="330"/>
      <c r="AY24" s="330"/>
      <c r="AZ24" s="1451"/>
      <c r="BA24" s="1452"/>
      <c r="BB24" s="1481"/>
      <c r="BC24" s="1452"/>
      <c r="BD24" s="1482"/>
      <c r="BE24" s="1483"/>
      <c r="BF24" s="1483"/>
      <c r="BG24" s="1483"/>
      <c r="BH24" s="1484"/>
    </row>
    <row r="25" spans="2:60" ht="20.25" customHeight="1" x14ac:dyDescent="0.15">
      <c r="B25" s="320">
        <f>B22+1</f>
        <v>2</v>
      </c>
      <c r="C25" s="1424"/>
      <c r="D25" s="1425"/>
      <c r="E25" s="1426"/>
      <c r="F25" s="329">
        <f>C24</f>
        <v>0</v>
      </c>
      <c r="G25" s="328"/>
      <c r="H25" s="1431"/>
      <c r="I25" s="1436"/>
      <c r="J25" s="1437"/>
      <c r="K25" s="1437"/>
      <c r="L25" s="1438"/>
      <c r="M25" s="1445"/>
      <c r="N25" s="1446"/>
      <c r="O25" s="1447"/>
      <c r="P25" s="327" t="s">
        <v>633</v>
      </c>
      <c r="Q25" s="326"/>
      <c r="R25" s="326"/>
      <c r="S25" s="325"/>
      <c r="T25" s="324"/>
      <c r="U25" s="322" t="str">
        <f>IF(U24="","",VLOOKUP(U24,'標準様式１シフト記号表（勤務時間帯）'!$D$6:$X$47,21,FALSE))</f>
        <v/>
      </c>
      <c r="V25" s="321" t="str">
        <f>IF(V24="","",VLOOKUP(V24,'標準様式１シフト記号表（勤務時間帯）'!$D$6:$X$47,21,FALSE))</f>
        <v/>
      </c>
      <c r="W25" s="321" t="str">
        <f>IF(W24="","",VLOOKUP(W24,'標準様式１シフト記号表（勤務時間帯）'!$D$6:$X$47,21,FALSE))</f>
        <v/>
      </c>
      <c r="X25" s="321" t="str">
        <f>IF(X24="","",VLOOKUP(X24,'標準様式１シフト記号表（勤務時間帯）'!$D$6:$X$47,21,FALSE))</f>
        <v/>
      </c>
      <c r="Y25" s="321" t="str">
        <f>IF(Y24="","",VLOOKUP(Y24,'標準様式１シフト記号表（勤務時間帯）'!$D$6:$X$47,21,FALSE))</f>
        <v/>
      </c>
      <c r="Z25" s="321" t="str">
        <f>IF(Z24="","",VLOOKUP(Z24,'標準様式１シフト記号表（勤務時間帯）'!$D$6:$X$47,21,FALSE))</f>
        <v/>
      </c>
      <c r="AA25" s="323" t="str">
        <f>IF(AA24="","",VLOOKUP(AA24,'標準様式１シフト記号表（勤務時間帯）'!$D$6:$X$47,21,FALSE))</f>
        <v/>
      </c>
      <c r="AB25" s="322" t="str">
        <f>IF(AB24="","",VLOOKUP(AB24,'標準様式１シフト記号表（勤務時間帯）'!$D$6:$X$47,21,FALSE))</f>
        <v/>
      </c>
      <c r="AC25" s="321" t="str">
        <f>IF(AC24="","",VLOOKUP(AC24,'標準様式１シフト記号表（勤務時間帯）'!$D$6:$X$47,21,FALSE))</f>
        <v/>
      </c>
      <c r="AD25" s="321" t="str">
        <f>IF(AD24="","",VLOOKUP(AD24,'標準様式１シフト記号表（勤務時間帯）'!$D$6:$X$47,21,FALSE))</f>
        <v/>
      </c>
      <c r="AE25" s="321" t="str">
        <f>IF(AE24="","",VLOOKUP(AE24,'標準様式１シフト記号表（勤務時間帯）'!$D$6:$X$47,21,FALSE))</f>
        <v/>
      </c>
      <c r="AF25" s="321" t="str">
        <f>IF(AF24="","",VLOOKUP(AF24,'標準様式１シフト記号表（勤務時間帯）'!$D$6:$X$47,21,FALSE))</f>
        <v/>
      </c>
      <c r="AG25" s="321" t="str">
        <f>IF(AG24="","",VLOOKUP(AG24,'標準様式１シフト記号表（勤務時間帯）'!$D$6:$X$47,21,FALSE))</f>
        <v/>
      </c>
      <c r="AH25" s="323" t="str">
        <f>IF(AH24="","",VLOOKUP(AH24,'標準様式１シフト記号表（勤務時間帯）'!$D$6:$X$47,21,FALSE))</f>
        <v/>
      </c>
      <c r="AI25" s="322" t="str">
        <f>IF(AI24="","",VLOOKUP(AI24,'標準様式１シフト記号表（勤務時間帯）'!$D$6:$X$47,21,FALSE))</f>
        <v/>
      </c>
      <c r="AJ25" s="321" t="str">
        <f>IF(AJ24="","",VLOOKUP(AJ24,'標準様式１シフト記号表（勤務時間帯）'!$D$6:$X$47,21,FALSE))</f>
        <v/>
      </c>
      <c r="AK25" s="321" t="str">
        <f>IF(AK24="","",VLOOKUP(AK24,'標準様式１シフト記号表（勤務時間帯）'!$D$6:$X$47,21,FALSE))</f>
        <v/>
      </c>
      <c r="AL25" s="321" t="str">
        <f>IF(AL24="","",VLOOKUP(AL24,'標準様式１シフト記号表（勤務時間帯）'!$D$6:$X$47,21,FALSE))</f>
        <v/>
      </c>
      <c r="AM25" s="321" t="str">
        <f>IF(AM24="","",VLOOKUP(AM24,'標準様式１シフト記号表（勤務時間帯）'!$D$6:$X$47,21,FALSE))</f>
        <v/>
      </c>
      <c r="AN25" s="321" t="str">
        <f>IF(AN24="","",VLOOKUP(AN24,'標準様式１シフト記号表（勤務時間帯）'!$D$6:$X$47,21,FALSE))</f>
        <v/>
      </c>
      <c r="AO25" s="323" t="str">
        <f>IF(AO24="","",VLOOKUP(AO24,'標準様式１シフト記号表（勤務時間帯）'!$D$6:$X$47,21,FALSE))</f>
        <v/>
      </c>
      <c r="AP25" s="322" t="str">
        <f>IF(AP24="","",VLOOKUP(AP24,'標準様式１シフト記号表（勤務時間帯）'!$D$6:$X$47,21,FALSE))</f>
        <v/>
      </c>
      <c r="AQ25" s="321" t="str">
        <f>IF(AQ24="","",VLOOKUP(AQ24,'標準様式１シフト記号表（勤務時間帯）'!$D$6:$X$47,21,FALSE))</f>
        <v/>
      </c>
      <c r="AR25" s="321" t="str">
        <f>IF(AR24="","",VLOOKUP(AR24,'標準様式１シフト記号表（勤務時間帯）'!$D$6:$X$47,21,FALSE))</f>
        <v/>
      </c>
      <c r="AS25" s="321" t="str">
        <f>IF(AS24="","",VLOOKUP(AS24,'標準様式１シフト記号表（勤務時間帯）'!$D$6:$X$47,21,FALSE))</f>
        <v/>
      </c>
      <c r="AT25" s="321" t="str">
        <f>IF(AT24="","",VLOOKUP(AT24,'標準様式１シフト記号表（勤務時間帯）'!$D$6:$X$47,21,FALSE))</f>
        <v/>
      </c>
      <c r="AU25" s="321" t="str">
        <f>IF(AU24="","",VLOOKUP(AU24,'標準様式１シフト記号表（勤務時間帯）'!$D$6:$X$47,21,FALSE))</f>
        <v/>
      </c>
      <c r="AV25" s="323" t="str">
        <f>IF(AV24="","",VLOOKUP(AV24,'標準様式１シフト記号表（勤務時間帯）'!$D$6:$X$47,21,FALSE))</f>
        <v/>
      </c>
      <c r="AW25" s="322" t="str">
        <f>IF(AW24="","",VLOOKUP(AW24,'標準様式１シフト記号表（勤務時間帯）'!$D$6:$X$47,21,FALSE))</f>
        <v/>
      </c>
      <c r="AX25" s="321" t="str">
        <f>IF(AX24="","",VLOOKUP(AX24,'標準様式１シフト記号表（勤務時間帯）'!$D$6:$X$47,21,FALSE))</f>
        <v/>
      </c>
      <c r="AY25" s="321" t="str">
        <f>IF(AY24="","",VLOOKUP(AY24,'標準様式１シフト記号表（勤務時間帯）'!$D$6:$X$47,21,FALSE))</f>
        <v/>
      </c>
      <c r="AZ25" s="1474">
        <f>IF($BC$3="４週",SUM(U25:AV25),IF($BC$3="暦月",SUM(U25:AY25),""))</f>
        <v>0</v>
      </c>
      <c r="BA25" s="1475"/>
      <c r="BB25" s="1476">
        <f>IF($BC$3="４週",AZ25/4,IF($BC$3="暦月",(AZ25/($BC$8/7)),""))</f>
        <v>0</v>
      </c>
      <c r="BC25" s="1475"/>
      <c r="BD25" s="1468"/>
      <c r="BE25" s="1469"/>
      <c r="BF25" s="1469"/>
      <c r="BG25" s="1469"/>
      <c r="BH25" s="1470"/>
    </row>
    <row r="26" spans="2:60" ht="20.25" customHeight="1" x14ac:dyDescent="0.15">
      <c r="B26" s="346"/>
      <c r="C26" s="1427"/>
      <c r="D26" s="1428"/>
      <c r="E26" s="1429"/>
      <c r="F26" s="345"/>
      <c r="G26" s="344">
        <f>C24</f>
        <v>0</v>
      </c>
      <c r="H26" s="1432"/>
      <c r="I26" s="1439"/>
      <c r="J26" s="1440"/>
      <c r="K26" s="1440"/>
      <c r="L26" s="1441"/>
      <c r="M26" s="1448"/>
      <c r="N26" s="1449"/>
      <c r="O26" s="1450"/>
      <c r="P26" s="352" t="s">
        <v>634</v>
      </c>
      <c r="Q26" s="351"/>
      <c r="R26" s="351"/>
      <c r="S26" s="357"/>
      <c r="T26" s="356"/>
      <c r="U26" s="312" t="str">
        <f>IF(U24="","",VLOOKUP(U24,'標準様式１シフト記号表（勤務時間帯）'!$D$6:$Z$47,23,FALSE))</f>
        <v/>
      </c>
      <c r="V26" s="311" t="str">
        <f>IF(V24="","",VLOOKUP(V24,'標準様式１シフト記号表（勤務時間帯）'!$D$6:$Z$47,23,FALSE))</f>
        <v/>
      </c>
      <c r="W26" s="311" t="str">
        <f>IF(W24="","",VLOOKUP(W24,'標準様式１シフト記号表（勤務時間帯）'!$D$6:$Z$47,23,FALSE))</f>
        <v/>
      </c>
      <c r="X26" s="311" t="str">
        <f>IF(X24="","",VLOOKUP(X24,'標準様式１シフト記号表（勤務時間帯）'!$D$6:$Z$47,23,FALSE))</f>
        <v/>
      </c>
      <c r="Y26" s="311" t="str">
        <f>IF(Y24="","",VLOOKUP(Y24,'標準様式１シフト記号表（勤務時間帯）'!$D$6:$Z$47,23,FALSE))</f>
        <v/>
      </c>
      <c r="Z26" s="311" t="str">
        <f>IF(Z24="","",VLOOKUP(Z24,'標準様式１シフト記号表（勤務時間帯）'!$D$6:$Z$47,23,FALSE))</f>
        <v/>
      </c>
      <c r="AA26" s="313" t="str">
        <f>IF(AA24="","",VLOOKUP(AA24,'標準様式１シフト記号表（勤務時間帯）'!$D$6:$Z$47,23,FALSE))</f>
        <v/>
      </c>
      <c r="AB26" s="312" t="str">
        <f>IF(AB24="","",VLOOKUP(AB24,'標準様式１シフト記号表（勤務時間帯）'!$D$6:$Z$47,23,FALSE))</f>
        <v/>
      </c>
      <c r="AC26" s="311" t="str">
        <f>IF(AC24="","",VLOOKUP(AC24,'標準様式１シフト記号表（勤務時間帯）'!$D$6:$Z$47,23,FALSE))</f>
        <v/>
      </c>
      <c r="AD26" s="311" t="str">
        <f>IF(AD24="","",VLOOKUP(AD24,'標準様式１シフト記号表（勤務時間帯）'!$D$6:$Z$47,23,FALSE))</f>
        <v/>
      </c>
      <c r="AE26" s="311" t="str">
        <f>IF(AE24="","",VLOOKUP(AE24,'標準様式１シフト記号表（勤務時間帯）'!$D$6:$Z$47,23,FALSE))</f>
        <v/>
      </c>
      <c r="AF26" s="311" t="str">
        <f>IF(AF24="","",VLOOKUP(AF24,'標準様式１シフト記号表（勤務時間帯）'!$D$6:$Z$47,23,FALSE))</f>
        <v/>
      </c>
      <c r="AG26" s="311" t="str">
        <f>IF(AG24="","",VLOOKUP(AG24,'標準様式１シフト記号表（勤務時間帯）'!$D$6:$Z$47,23,FALSE))</f>
        <v/>
      </c>
      <c r="AH26" s="313" t="str">
        <f>IF(AH24="","",VLOOKUP(AH24,'標準様式１シフト記号表（勤務時間帯）'!$D$6:$Z$47,23,FALSE))</f>
        <v/>
      </c>
      <c r="AI26" s="312" t="str">
        <f>IF(AI24="","",VLOOKUP(AI24,'標準様式１シフト記号表（勤務時間帯）'!$D$6:$Z$47,23,FALSE))</f>
        <v/>
      </c>
      <c r="AJ26" s="311" t="str">
        <f>IF(AJ24="","",VLOOKUP(AJ24,'標準様式１シフト記号表（勤務時間帯）'!$D$6:$Z$47,23,FALSE))</f>
        <v/>
      </c>
      <c r="AK26" s="311" t="str">
        <f>IF(AK24="","",VLOOKUP(AK24,'標準様式１シフト記号表（勤務時間帯）'!$D$6:$Z$47,23,FALSE))</f>
        <v/>
      </c>
      <c r="AL26" s="311" t="str">
        <f>IF(AL24="","",VLOOKUP(AL24,'標準様式１シフト記号表（勤務時間帯）'!$D$6:$Z$47,23,FALSE))</f>
        <v/>
      </c>
      <c r="AM26" s="311" t="str">
        <f>IF(AM24="","",VLOOKUP(AM24,'標準様式１シフト記号表（勤務時間帯）'!$D$6:$Z$47,23,FALSE))</f>
        <v/>
      </c>
      <c r="AN26" s="311" t="str">
        <f>IF(AN24="","",VLOOKUP(AN24,'標準様式１シフト記号表（勤務時間帯）'!$D$6:$Z$47,23,FALSE))</f>
        <v/>
      </c>
      <c r="AO26" s="313" t="str">
        <f>IF(AO24="","",VLOOKUP(AO24,'標準様式１シフト記号表（勤務時間帯）'!$D$6:$Z$47,23,FALSE))</f>
        <v/>
      </c>
      <c r="AP26" s="312" t="str">
        <f>IF(AP24="","",VLOOKUP(AP24,'標準様式１シフト記号表（勤務時間帯）'!$D$6:$Z$47,23,FALSE))</f>
        <v/>
      </c>
      <c r="AQ26" s="311" t="str">
        <f>IF(AQ24="","",VLOOKUP(AQ24,'標準様式１シフト記号表（勤務時間帯）'!$D$6:$Z$47,23,FALSE))</f>
        <v/>
      </c>
      <c r="AR26" s="311" t="str">
        <f>IF(AR24="","",VLOOKUP(AR24,'標準様式１シフト記号表（勤務時間帯）'!$D$6:$Z$47,23,FALSE))</f>
        <v/>
      </c>
      <c r="AS26" s="311" t="str">
        <f>IF(AS24="","",VLOOKUP(AS24,'標準様式１シフト記号表（勤務時間帯）'!$D$6:$Z$47,23,FALSE))</f>
        <v/>
      </c>
      <c r="AT26" s="311" t="str">
        <f>IF(AT24="","",VLOOKUP(AT24,'標準様式１シフト記号表（勤務時間帯）'!$D$6:$Z$47,23,FALSE))</f>
        <v/>
      </c>
      <c r="AU26" s="311" t="str">
        <f>IF(AU24="","",VLOOKUP(AU24,'標準様式１シフト記号表（勤務時間帯）'!$D$6:$Z$47,23,FALSE))</f>
        <v/>
      </c>
      <c r="AV26" s="313" t="str">
        <f>IF(AV24="","",VLOOKUP(AV24,'標準様式１シフト記号表（勤務時間帯）'!$D$6:$Z$47,23,FALSE))</f>
        <v/>
      </c>
      <c r="AW26" s="312" t="str">
        <f>IF(AW24="","",VLOOKUP(AW24,'標準様式１シフト記号表（勤務時間帯）'!$D$6:$Z$47,23,FALSE))</f>
        <v/>
      </c>
      <c r="AX26" s="311" t="str">
        <f>IF(AX24="","",VLOOKUP(AX24,'標準様式１シフト記号表（勤務時間帯）'!$D$6:$Z$47,23,FALSE))</f>
        <v/>
      </c>
      <c r="AY26" s="311" t="str">
        <f>IF(AY24="","",VLOOKUP(AY24,'標準様式１シフト記号表（勤務時間帯）'!$D$6:$Z$47,23,FALSE))</f>
        <v/>
      </c>
      <c r="AZ26" s="1477">
        <f>IF($BC$3="４週",SUM(U26:AV26),IF($BC$3="暦月",SUM(U26:AY26),""))</f>
        <v>0</v>
      </c>
      <c r="BA26" s="1478"/>
      <c r="BB26" s="1479">
        <f>IF($BC$3="４週",AZ26/4,IF($BC$3="暦月",(AZ26/($BC$8/7)),""))</f>
        <v>0</v>
      </c>
      <c r="BC26" s="1478"/>
      <c r="BD26" s="1471"/>
      <c r="BE26" s="1472"/>
      <c r="BF26" s="1472"/>
      <c r="BG26" s="1472"/>
      <c r="BH26" s="1473"/>
    </row>
    <row r="27" spans="2:60" ht="20.25" customHeight="1" x14ac:dyDescent="0.15">
      <c r="B27" s="339"/>
      <c r="C27" s="1421"/>
      <c r="D27" s="1422"/>
      <c r="E27" s="1423"/>
      <c r="F27" s="329"/>
      <c r="G27" s="328"/>
      <c r="H27" s="1485"/>
      <c r="I27" s="1433"/>
      <c r="J27" s="1434"/>
      <c r="K27" s="1434"/>
      <c r="L27" s="1435"/>
      <c r="M27" s="1442"/>
      <c r="N27" s="1443"/>
      <c r="O27" s="1444"/>
      <c r="P27" s="348" t="s">
        <v>632</v>
      </c>
      <c r="Q27" s="355"/>
      <c r="R27" s="355"/>
      <c r="S27" s="354"/>
      <c r="T27" s="353"/>
      <c r="U27" s="331"/>
      <c r="V27" s="330"/>
      <c r="W27" s="330"/>
      <c r="X27" s="330"/>
      <c r="Y27" s="330"/>
      <c r="Z27" s="330"/>
      <c r="AA27" s="332"/>
      <c r="AB27" s="331"/>
      <c r="AC27" s="330"/>
      <c r="AD27" s="330"/>
      <c r="AE27" s="330"/>
      <c r="AF27" s="330"/>
      <c r="AG27" s="330"/>
      <c r="AH27" s="332"/>
      <c r="AI27" s="331"/>
      <c r="AJ27" s="330"/>
      <c r="AK27" s="330"/>
      <c r="AL27" s="330"/>
      <c r="AM27" s="330"/>
      <c r="AN27" s="330"/>
      <c r="AO27" s="332"/>
      <c r="AP27" s="331"/>
      <c r="AQ27" s="330"/>
      <c r="AR27" s="330"/>
      <c r="AS27" s="330"/>
      <c r="AT27" s="330"/>
      <c r="AU27" s="330"/>
      <c r="AV27" s="332"/>
      <c r="AW27" s="331"/>
      <c r="AX27" s="330"/>
      <c r="AY27" s="330"/>
      <c r="AZ27" s="1451"/>
      <c r="BA27" s="1452"/>
      <c r="BB27" s="1481"/>
      <c r="BC27" s="1452"/>
      <c r="BD27" s="1482"/>
      <c r="BE27" s="1483"/>
      <c r="BF27" s="1483"/>
      <c r="BG27" s="1483"/>
      <c r="BH27" s="1484"/>
    </row>
    <row r="28" spans="2:60" ht="20.25" customHeight="1" x14ac:dyDescent="0.15">
      <c r="B28" s="320">
        <f>B25+1</f>
        <v>3</v>
      </c>
      <c r="C28" s="1424"/>
      <c r="D28" s="1425"/>
      <c r="E28" s="1426"/>
      <c r="F28" s="329">
        <f>C27</f>
        <v>0</v>
      </c>
      <c r="G28" s="328"/>
      <c r="H28" s="1431"/>
      <c r="I28" s="1436"/>
      <c r="J28" s="1437"/>
      <c r="K28" s="1437"/>
      <c r="L28" s="1438"/>
      <c r="M28" s="1445"/>
      <c r="N28" s="1446"/>
      <c r="O28" s="1447"/>
      <c r="P28" s="327" t="s">
        <v>633</v>
      </c>
      <c r="Q28" s="326"/>
      <c r="R28" s="326"/>
      <c r="S28" s="325"/>
      <c r="T28" s="324"/>
      <c r="U28" s="322" t="str">
        <f>IF(U27="","",VLOOKUP(U27,'標準様式１シフト記号表（勤務時間帯）'!$D$6:$X$47,21,FALSE))</f>
        <v/>
      </c>
      <c r="V28" s="321" t="str">
        <f>IF(V27="","",VLOOKUP(V27,'標準様式１シフト記号表（勤務時間帯）'!$D$6:$X$47,21,FALSE))</f>
        <v/>
      </c>
      <c r="W28" s="321" t="str">
        <f>IF(W27="","",VLOOKUP(W27,'標準様式１シフト記号表（勤務時間帯）'!$D$6:$X$47,21,FALSE))</f>
        <v/>
      </c>
      <c r="X28" s="321" t="str">
        <f>IF(X27="","",VLOOKUP(X27,'標準様式１シフト記号表（勤務時間帯）'!$D$6:$X$47,21,FALSE))</f>
        <v/>
      </c>
      <c r="Y28" s="321" t="str">
        <f>IF(Y27="","",VLOOKUP(Y27,'標準様式１シフト記号表（勤務時間帯）'!$D$6:$X$47,21,FALSE))</f>
        <v/>
      </c>
      <c r="Z28" s="321" t="str">
        <f>IF(Z27="","",VLOOKUP(Z27,'標準様式１シフト記号表（勤務時間帯）'!$D$6:$X$47,21,FALSE))</f>
        <v/>
      </c>
      <c r="AA28" s="323" t="str">
        <f>IF(AA27="","",VLOOKUP(AA27,'標準様式１シフト記号表（勤務時間帯）'!$D$6:$X$47,21,FALSE))</f>
        <v/>
      </c>
      <c r="AB28" s="322" t="str">
        <f>IF(AB27="","",VLOOKUP(AB27,'標準様式１シフト記号表（勤務時間帯）'!$D$6:$X$47,21,FALSE))</f>
        <v/>
      </c>
      <c r="AC28" s="321" t="str">
        <f>IF(AC27="","",VLOOKUP(AC27,'標準様式１シフト記号表（勤務時間帯）'!$D$6:$X$47,21,FALSE))</f>
        <v/>
      </c>
      <c r="AD28" s="321" t="str">
        <f>IF(AD27="","",VLOOKUP(AD27,'標準様式１シフト記号表（勤務時間帯）'!$D$6:$X$47,21,FALSE))</f>
        <v/>
      </c>
      <c r="AE28" s="321" t="str">
        <f>IF(AE27="","",VLOOKUP(AE27,'標準様式１シフト記号表（勤務時間帯）'!$D$6:$X$47,21,FALSE))</f>
        <v/>
      </c>
      <c r="AF28" s="321" t="str">
        <f>IF(AF27="","",VLOOKUP(AF27,'標準様式１シフト記号表（勤務時間帯）'!$D$6:$X$47,21,FALSE))</f>
        <v/>
      </c>
      <c r="AG28" s="321" t="str">
        <f>IF(AG27="","",VLOOKUP(AG27,'標準様式１シフト記号表（勤務時間帯）'!$D$6:$X$47,21,FALSE))</f>
        <v/>
      </c>
      <c r="AH28" s="323" t="str">
        <f>IF(AH27="","",VLOOKUP(AH27,'標準様式１シフト記号表（勤務時間帯）'!$D$6:$X$47,21,FALSE))</f>
        <v/>
      </c>
      <c r="AI28" s="322" t="str">
        <f>IF(AI27="","",VLOOKUP(AI27,'標準様式１シフト記号表（勤務時間帯）'!$D$6:$X$47,21,FALSE))</f>
        <v/>
      </c>
      <c r="AJ28" s="321" t="str">
        <f>IF(AJ27="","",VLOOKUP(AJ27,'標準様式１シフト記号表（勤務時間帯）'!$D$6:$X$47,21,FALSE))</f>
        <v/>
      </c>
      <c r="AK28" s="321" t="str">
        <f>IF(AK27="","",VLOOKUP(AK27,'標準様式１シフト記号表（勤務時間帯）'!$D$6:$X$47,21,FALSE))</f>
        <v/>
      </c>
      <c r="AL28" s="321" t="str">
        <f>IF(AL27="","",VLOOKUP(AL27,'標準様式１シフト記号表（勤務時間帯）'!$D$6:$X$47,21,FALSE))</f>
        <v/>
      </c>
      <c r="AM28" s="321" t="str">
        <f>IF(AM27="","",VLOOKUP(AM27,'標準様式１シフト記号表（勤務時間帯）'!$D$6:$X$47,21,FALSE))</f>
        <v/>
      </c>
      <c r="AN28" s="321" t="str">
        <f>IF(AN27="","",VLOOKUP(AN27,'標準様式１シフト記号表（勤務時間帯）'!$D$6:$X$47,21,FALSE))</f>
        <v/>
      </c>
      <c r="AO28" s="323" t="str">
        <f>IF(AO27="","",VLOOKUP(AO27,'標準様式１シフト記号表（勤務時間帯）'!$D$6:$X$47,21,FALSE))</f>
        <v/>
      </c>
      <c r="AP28" s="322" t="str">
        <f>IF(AP27="","",VLOOKUP(AP27,'標準様式１シフト記号表（勤務時間帯）'!$D$6:$X$47,21,FALSE))</f>
        <v/>
      </c>
      <c r="AQ28" s="321" t="str">
        <f>IF(AQ27="","",VLOOKUP(AQ27,'標準様式１シフト記号表（勤務時間帯）'!$D$6:$X$47,21,FALSE))</f>
        <v/>
      </c>
      <c r="AR28" s="321" t="str">
        <f>IF(AR27="","",VLOOKUP(AR27,'標準様式１シフト記号表（勤務時間帯）'!$D$6:$X$47,21,FALSE))</f>
        <v/>
      </c>
      <c r="AS28" s="321" t="str">
        <f>IF(AS27="","",VLOOKUP(AS27,'標準様式１シフト記号表（勤務時間帯）'!$D$6:$X$47,21,FALSE))</f>
        <v/>
      </c>
      <c r="AT28" s="321" t="str">
        <f>IF(AT27="","",VLOOKUP(AT27,'標準様式１シフト記号表（勤務時間帯）'!$D$6:$X$47,21,FALSE))</f>
        <v/>
      </c>
      <c r="AU28" s="321" t="str">
        <f>IF(AU27="","",VLOOKUP(AU27,'標準様式１シフト記号表（勤務時間帯）'!$D$6:$X$47,21,FALSE))</f>
        <v/>
      </c>
      <c r="AV28" s="323" t="str">
        <f>IF(AV27="","",VLOOKUP(AV27,'標準様式１シフト記号表（勤務時間帯）'!$D$6:$X$47,21,FALSE))</f>
        <v/>
      </c>
      <c r="AW28" s="322" t="str">
        <f>IF(AW27="","",VLOOKUP(AW27,'標準様式１シフト記号表（勤務時間帯）'!$D$6:$X$47,21,FALSE))</f>
        <v/>
      </c>
      <c r="AX28" s="321" t="str">
        <f>IF(AX27="","",VLOOKUP(AX27,'標準様式１シフト記号表（勤務時間帯）'!$D$6:$X$47,21,FALSE))</f>
        <v/>
      </c>
      <c r="AY28" s="321" t="str">
        <f>IF(AY27="","",VLOOKUP(AY27,'標準様式１シフト記号表（勤務時間帯）'!$D$6:$X$47,21,FALSE))</f>
        <v/>
      </c>
      <c r="AZ28" s="1474">
        <f>IF($BC$3="４週",SUM(U28:AV28),IF($BC$3="暦月",SUM(U28:AY28),""))</f>
        <v>0</v>
      </c>
      <c r="BA28" s="1475"/>
      <c r="BB28" s="1476">
        <f>IF($BC$3="４週",AZ28/4,IF($BC$3="暦月",(AZ28/($BC$8/7)),""))</f>
        <v>0</v>
      </c>
      <c r="BC28" s="1475"/>
      <c r="BD28" s="1468"/>
      <c r="BE28" s="1469"/>
      <c r="BF28" s="1469"/>
      <c r="BG28" s="1469"/>
      <c r="BH28" s="1470"/>
    </row>
    <row r="29" spans="2:60" ht="20.25" customHeight="1" x14ac:dyDescent="0.15">
      <c r="B29" s="346"/>
      <c r="C29" s="1427"/>
      <c r="D29" s="1428"/>
      <c r="E29" s="1429"/>
      <c r="F29" s="345"/>
      <c r="G29" s="344">
        <f>C27</f>
        <v>0</v>
      </c>
      <c r="H29" s="1432"/>
      <c r="I29" s="1439"/>
      <c r="J29" s="1440"/>
      <c r="K29" s="1440"/>
      <c r="L29" s="1441"/>
      <c r="M29" s="1448"/>
      <c r="N29" s="1449"/>
      <c r="O29" s="1450"/>
      <c r="P29" s="352" t="s">
        <v>634</v>
      </c>
      <c r="Q29" s="288"/>
      <c r="R29" s="288"/>
      <c r="S29" s="290"/>
      <c r="T29" s="359"/>
      <c r="U29" s="312" t="str">
        <f>IF(U27="","",VLOOKUP(U27,'標準様式１シフト記号表（勤務時間帯）'!$D$6:$Z$47,23,FALSE))</f>
        <v/>
      </c>
      <c r="V29" s="311" t="str">
        <f>IF(V27="","",VLOOKUP(V27,'標準様式１シフト記号表（勤務時間帯）'!$D$6:$Z$47,23,FALSE))</f>
        <v/>
      </c>
      <c r="W29" s="311" t="str">
        <f>IF(W27="","",VLOOKUP(W27,'標準様式１シフト記号表（勤務時間帯）'!$D$6:$Z$47,23,FALSE))</f>
        <v/>
      </c>
      <c r="X29" s="311" t="str">
        <f>IF(X27="","",VLOOKUP(X27,'標準様式１シフト記号表（勤務時間帯）'!$D$6:$Z$47,23,FALSE))</f>
        <v/>
      </c>
      <c r="Y29" s="311" t="str">
        <f>IF(Y27="","",VLOOKUP(Y27,'標準様式１シフト記号表（勤務時間帯）'!$D$6:$Z$47,23,FALSE))</f>
        <v/>
      </c>
      <c r="Z29" s="311" t="str">
        <f>IF(Z27="","",VLOOKUP(Z27,'標準様式１シフト記号表（勤務時間帯）'!$D$6:$Z$47,23,FALSE))</f>
        <v/>
      </c>
      <c r="AA29" s="313" t="str">
        <f>IF(AA27="","",VLOOKUP(AA27,'標準様式１シフト記号表（勤務時間帯）'!$D$6:$Z$47,23,FALSE))</f>
        <v/>
      </c>
      <c r="AB29" s="312" t="str">
        <f>IF(AB27="","",VLOOKUP(AB27,'標準様式１シフト記号表（勤務時間帯）'!$D$6:$Z$47,23,FALSE))</f>
        <v/>
      </c>
      <c r="AC29" s="311" t="str">
        <f>IF(AC27="","",VLOOKUP(AC27,'標準様式１シフト記号表（勤務時間帯）'!$D$6:$Z$47,23,FALSE))</f>
        <v/>
      </c>
      <c r="AD29" s="311" t="str">
        <f>IF(AD27="","",VLOOKUP(AD27,'標準様式１シフト記号表（勤務時間帯）'!$D$6:$Z$47,23,FALSE))</f>
        <v/>
      </c>
      <c r="AE29" s="311" t="str">
        <f>IF(AE27="","",VLOOKUP(AE27,'標準様式１シフト記号表（勤務時間帯）'!$D$6:$Z$47,23,FALSE))</f>
        <v/>
      </c>
      <c r="AF29" s="311" t="str">
        <f>IF(AF27="","",VLOOKUP(AF27,'標準様式１シフト記号表（勤務時間帯）'!$D$6:$Z$47,23,FALSE))</f>
        <v/>
      </c>
      <c r="AG29" s="311" t="str">
        <f>IF(AG27="","",VLOOKUP(AG27,'標準様式１シフト記号表（勤務時間帯）'!$D$6:$Z$47,23,FALSE))</f>
        <v/>
      </c>
      <c r="AH29" s="313" t="str">
        <f>IF(AH27="","",VLOOKUP(AH27,'標準様式１シフト記号表（勤務時間帯）'!$D$6:$Z$47,23,FALSE))</f>
        <v/>
      </c>
      <c r="AI29" s="312" t="str">
        <f>IF(AI27="","",VLOOKUP(AI27,'標準様式１シフト記号表（勤務時間帯）'!$D$6:$Z$47,23,FALSE))</f>
        <v/>
      </c>
      <c r="AJ29" s="311" t="str">
        <f>IF(AJ27="","",VLOOKUP(AJ27,'標準様式１シフト記号表（勤務時間帯）'!$D$6:$Z$47,23,FALSE))</f>
        <v/>
      </c>
      <c r="AK29" s="311" t="str">
        <f>IF(AK27="","",VLOOKUP(AK27,'標準様式１シフト記号表（勤務時間帯）'!$D$6:$Z$47,23,FALSE))</f>
        <v/>
      </c>
      <c r="AL29" s="311" t="str">
        <f>IF(AL27="","",VLOOKUP(AL27,'標準様式１シフト記号表（勤務時間帯）'!$D$6:$Z$47,23,FALSE))</f>
        <v/>
      </c>
      <c r="AM29" s="311" t="str">
        <f>IF(AM27="","",VLOOKUP(AM27,'標準様式１シフト記号表（勤務時間帯）'!$D$6:$Z$47,23,FALSE))</f>
        <v/>
      </c>
      <c r="AN29" s="311" t="str">
        <f>IF(AN27="","",VLOOKUP(AN27,'標準様式１シフト記号表（勤務時間帯）'!$D$6:$Z$47,23,FALSE))</f>
        <v/>
      </c>
      <c r="AO29" s="313" t="str">
        <f>IF(AO27="","",VLOOKUP(AO27,'標準様式１シフト記号表（勤務時間帯）'!$D$6:$Z$47,23,FALSE))</f>
        <v/>
      </c>
      <c r="AP29" s="312" t="str">
        <f>IF(AP27="","",VLOOKUP(AP27,'標準様式１シフト記号表（勤務時間帯）'!$D$6:$Z$47,23,FALSE))</f>
        <v/>
      </c>
      <c r="AQ29" s="311" t="str">
        <f>IF(AQ27="","",VLOOKUP(AQ27,'標準様式１シフト記号表（勤務時間帯）'!$D$6:$Z$47,23,FALSE))</f>
        <v/>
      </c>
      <c r="AR29" s="311" t="str">
        <f>IF(AR27="","",VLOOKUP(AR27,'標準様式１シフト記号表（勤務時間帯）'!$D$6:$Z$47,23,FALSE))</f>
        <v/>
      </c>
      <c r="AS29" s="311" t="str">
        <f>IF(AS27="","",VLOOKUP(AS27,'標準様式１シフト記号表（勤務時間帯）'!$D$6:$Z$47,23,FALSE))</f>
        <v/>
      </c>
      <c r="AT29" s="311" t="str">
        <f>IF(AT27="","",VLOOKUP(AT27,'標準様式１シフト記号表（勤務時間帯）'!$D$6:$Z$47,23,FALSE))</f>
        <v/>
      </c>
      <c r="AU29" s="311" t="str">
        <f>IF(AU27="","",VLOOKUP(AU27,'標準様式１シフト記号表（勤務時間帯）'!$D$6:$Z$47,23,FALSE))</f>
        <v/>
      </c>
      <c r="AV29" s="313" t="str">
        <f>IF(AV27="","",VLOOKUP(AV27,'標準様式１シフト記号表（勤務時間帯）'!$D$6:$Z$47,23,FALSE))</f>
        <v/>
      </c>
      <c r="AW29" s="312" t="str">
        <f>IF(AW27="","",VLOOKUP(AW27,'標準様式１シフト記号表（勤務時間帯）'!$D$6:$Z$47,23,FALSE))</f>
        <v/>
      </c>
      <c r="AX29" s="311" t="str">
        <f>IF(AX27="","",VLOOKUP(AX27,'標準様式１シフト記号表（勤務時間帯）'!$D$6:$Z$47,23,FALSE))</f>
        <v/>
      </c>
      <c r="AY29" s="311" t="str">
        <f>IF(AY27="","",VLOOKUP(AY27,'標準様式１シフト記号表（勤務時間帯）'!$D$6:$Z$47,23,FALSE))</f>
        <v/>
      </c>
      <c r="AZ29" s="1477">
        <f>IF($BC$3="４週",SUM(U29:AV29),IF($BC$3="暦月",SUM(U29:AY29),""))</f>
        <v>0</v>
      </c>
      <c r="BA29" s="1478"/>
      <c r="BB29" s="1479">
        <f>IF($BC$3="４週",AZ29/4,IF($BC$3="暦月",(AZ29/($BC$8/7)),""))</f>
        <v>0</v>
      </c>
      <c r="BC29" s="1478"/>
      <c r="BD29" s="1471"/>
      <c r="BE29" s="1472"/>
      <c r="BF29" s="1472"/>
      <c r="BG29" s="1472"/>
      <c r="BH29" s="1473"/>
    </row>
    <row r="30" spans="2:60" ht="20.25" customHeight="1" x14ac:dyDescent="0.15">
      <c r="B30" s="339"/>
      <c r="C30" s="1421"/>
      <c r="D30" s="1422"/>
      <c r="E30" s="1423"/>
      <c r="F30" s="329"/>
      <c r="G30" s="328"/>
      <c r="H30" s="1485"/>
      <c r="I30" s="1433"/>
      <c r="J30" s="1434"/>
      <c r="K30" s="1434"/>
      <c r="L30" s="1435"/>
      <c r="M30" s="1442"/>
      <c r="N30" s="1443"/>
      <c r="O30" s="1444"/>
      <c r="P30" s="348" t="s">
        <v>632</v>
      </c>
      <c r="Q30" s="355"/>
      <c r="R30" s="355"/>
      <c r="S30" s="354"/>
      <c r="T30" s="353"/>
      <c r="U30" s="331"/>
      <c r="V30" s="330"/>
      <c r="W30" s="330"/>
      <c r="X30" s="330"/>
      <c r="Y30" s="330"/>
      <c r="Z30" s="330"/>
      <c r="AA30" s="332"/>
      <c r="AB30" s="331"/>
      <c r="AC30" s="330"/>
      <c r="AD30" s="330"/>
      <c r="AE30" s="330"/>
      <c r="AF30" s="330"/>
      <c r="AG30" s="330"/>
      <c r="AH30" s="332"/>
      <c r="AI30" s="331"/>
      <c r="AJ30" s="330"/>
      <c r="AK30" s="330"/>
      <c r="AL30" s="330"/>
      <c r="AM30" s="330"/>
      <c r="AN30" s="330"/>
      <c r="AO30" s="332"/>
      <c r="AP30" s="331"/>
      <c r="AQ30" s="330"/>
      <c r="AR30" s="330"/>
      <c r="AS30" s="330"/>
      <c r="AT30" s="330"/>
      <c r="AU30" s="330"/>
      <c r="AV30" s="332"/>
      <c r="AW30" s="331"/>
      <c r="AX30" s="330"/>
      <c r="AY30" s="330"/>
      <c r="AZ30" s="1451"/>
      <c r="BA30" s="1452"/>
      <c r="BB30" s="1481"/>
      <c r="BC30" s="1452"/>
      <c r="BD30" s="1482"/>
      <c r="BE30" s="1483"/>
      <c r="BF30" s="1483"/>
      <c r="BG30" s="1483"/>
      <c r="BH30" s="1484"/>
    </row>
    <row r="31" spans="2:60" ht="20.25" customHeight="1" x14ac:dyDescent="0.15">
      <c r="B31" s="320">
        <f>B28+1</f>
        <v>4</v>
      </c>
      <c r="C31" s="1424"/>
      <c r="D31" s="1425"/>
      <c r="E31" s="1426"/>
      <c r="F31" s="329">
        <f>C30</f>
        <v>0</v>
      </c>
      <c r="G31" s="328"/>
      <c r="H31" s="1431"/>
      <c r="I31" s="1436"/>
      <c r="J31" s="1437"/>
      <c r="K31" s="1437"/>
      <c r="L31" s="1438"/>
      <c r="M31" s="1445"/>
      <c r="N31" s="1446"/>
      <c r="O31" s="1447"/>
      <c r="P31" s="327" t="s">
        <v>633</v>
      </c>
      <c r="Q31" s="326"/>
      <c r="R31" s="326"/>
      <c r="S31" s="325"/>
      <c r="T31" s="324"/>
      <c r="U31" s="322" t="str">
        <f>IF(U30="","",VLOOKUP(U30,'標準様式１シフト記号表（勤務時間帯）'!$D$6:$X$47,21,FALSE))</f>
        <v/>
      </c>
      <c r="V31" s="321" t="str">
        <f>IF(V30="","",VLOOKUP(V30,'標準様式１シフト記号表（勤務時間帯）'!$D$6:$X$47,21,FALSE))</f>
        <v/>
      </c>
      <c r="W31" s="321" t="str">
        <f>IF(W30="","",VLOOKUP(W30,'標準様式１シフト記号表（勤務時間帯）'!$D$6:$X$47,21,FALSE))</f>
        <v/>
      </c>
      <c r="X31" s="321" t="str">
        <f>IF(X30="","",VLOOKUP(X30,'標準様式１シフト記号表（勤務時間帯）'!$D$6:$X$47,21,FALSE))</f>
        <v/>
      </c>
      <c r="Y31" s="321" t="str">
        <f>IF(Y30="","",VLOOKUP(Y30,'標準様式１シフト記号表（勤務時間帯）'!$D$6:$X$47,21,FALSE))</f>
        <v/>
      </c>
      <c r="Z31" s="321" t="str">
        <f>IF(Z30="","",VLOOKUP(Z30,'標準様式１シフト記号表（勤務時間帯）'!$D$6:$X$47,21,FALSE))</f>
        <v/>
      </c>
      <c r="AA31" s="323" t="str">
        <f>IF(AA30="","",VLOOKUP(AA30,'標準様式１シフト記号表（勤務時間帯）'!$D$6:$X$47,21,FALSE))</f>
        <v/>
      </c>
      <c r="AB31" s="322" t="str">
        <f>IF(AB30="","",VLOOKUP(AB30,'標準様式１シフト記号表（勤務時間帯）'!$D$6:$X$47,21,FALSE))</f>
        <v/>
      </c>
      <c r="AC31" s="321" t="str">
        <f>IF(AC30="","",VLOOKUP(AC30,'標準様式１シフト記号表（勤務時間帯）'!$D$6:$X$47,21,FALSE))</f>
        <v/>
      </c>
      <c r="AD31" s="321" t="str">
        <f>IF(AD30="","",VLOOKUP(AD30,'標準様式１シフト記号表（勤務時間帯）'!$D$6:$X$47,21,FALSE))</f>
        <v/>
      </c>
      <c r="AE31" s="321" t="str">
        <f>IF(AE30="","",VLOOKUP(AE30,'標準様式１シフト記号表（勤務時間帯）'!$D$6:$X$47,21,FALSE))</f>
        <v/>
      </c>
      <c r="AF31" s="321" t="str">
        <f>IF(AF30="","",VLOOKUP(AF30,'標準様式１シフト記号表（勤務時間帯）'!$D$6:$X$47,21,FALSE))</f>
        <v/>
      </c>
      <c r="AG31" s="321" t="str">
        <f>IF(AG30="","",VLOOKUP(AG30,'標準様式１シフト記号表（勤務時間帯）'!$D$6:$X$47,21,FALSE))</f>
        <v/>
      </c>
      <c r="AH31" s="323" t="str">
        <f>IF(AH30="","",VLOOKUP(AH30,'標準様式１シフト記号表（勤務時間帯）'!$D$6:$X$47,21,FALSE))</f>
        <v/>
      </c>
      <c r="AI31" s="322" t="str">
        <f>IF(AI30="","",VLOOKUP(AI30,'標準様式１シフト記号表（勤務時間帯）'!$D$6:$X$47,21,FALSE))</f>
        <v/>
      </c>
      <c r="AJ31" s="321" t="str">
        <f>IF(AJ30="","",VLOOKUP(AJ30,'標準様式１シフト記号表（勤務時間帯）'!$D$6:$X$47,21,FALSE))</f>
        <v/>
      </c>
      <c r="AK31" s="321" t="str">
        <f>IF(AK30="","",VLOOKUP(AK30,'標準様式１シフト記号表（勤務時間帯）'!$D$6:$X$47,21,FALSE))</f>
        <v/>
      </c>
      <c r="AL31" s="321" t="str">
        <f>IF(AL30="","",VLOOKUP(AL30,'標準様式１シフト記号表（勤務時間帯）'!$D$6:$X$47,21,FALSE))</f>
        <v/>
      </c>
      <c r="AM31" s="321" t="str">
        <f>IF(AM30="","",VLOOKUP(AM30,'標準様式１シフト記号表（勤務時間帯）'!$D$6:$X$47,21,FALSE))</f>
        <v/>
      </c>
      <c r="AN31" s="321" t="str">
        <f>IF(AN30="","",VLOOKUP(AN30,'標準様式１シフト記号表（勤務時間帯）'!$D$6:$X$47,21,FALSE))</f>
        <v/>
      </c>
      <c r="AO31" s="323" t="str">
        <f>IF(AO30="","",VLOOKUP(AO30,'標準様式１シフト記号表（勤務時間帯）'!$D$6:$X$47,21,FALSE))</f>
        <v/>
      </c>
      <c r="AP31" s="322" t="str">
        <f>IF(AP30="","",VLOOKUP(AP30,'標準様式１シフト記号表（勤務時間帯）'!$D$6:$X$47,21,FALSE))</f>
        <v/>
      </c>
      <c r="AQ31" s="321" t="str">
        <f>IF(AQ30="","",VLOOKUP(AQ30,'標準様式１シフト記号表（勤務時間帯）'!$D$6:$X$47,21,FALSE))</f>
        <v/>
      </c>
      <c r="AR31" s="321" t="str">
        <f>IF(AR30="","",VLOOKUP(AR30,'標準様式１シフト記号表（勤務時間帯）'!$D$6:$X$47,21,FALSE))</f>
        <v/>
      </c>
      <c r="AS31" s="321" t="str">
        <f>IF(AS30="","",VLOOKUP(AS30,'標準様式１シフト記号表（勤務時間帯）'!$D$6:$X$47,21,FALSE))</f>
        <v/>
      </c>
      <c r="AT31" s="321" t="str">
        <f>IF(AT30="","",VLOOKUP(AT30,'標準様式１シフト記号表（勤務時間帯）'!$D$6:$X$47,21,FALSE))</f>
        <v/>
      </c>
      <c r="AU31" s="321" t="str">
        <f>IF(AU30="","",VLOOKUP(AU30,'標準様式１シフト記号表（勤務時間帯）'!$D$6:$X$47,21,FALSE))</f>
        <v/>
      </c>
      <c r="AV31" s="323" t="str">
        <f>IF(AV30="","",VLOOKUP(AV30,'標準様式１シフト記号表（勤務時間帯）'!$D$6:$X$47,21,FALSE))</f>
        <v/>
      </c>
      <c r="AW31" s="322" t="str">
        <f>IF(AW30="","",VLOOKUP(AW30,'標準様式１シフト記号表（勤務時間帯）'!$D$6:$X$47,21,FALSE))</f>
        <v/>
      </c>
      <c r="AX31" s="321" t="str">
        <f>IF(AX30="","",VLOOKUP(AX30,'標準様式１シフト記号表（勤務時間帯）'!$D$6:$X$47,21,FALSE))</f>
        <v/>
      </c>
      <c r="AY31" s="321" t="str">
        <f>IF(AY30="","",VLOOKUP(AY30,'標準様式１シフト記号表（勤務時間帯）'!$D$6:$X$47,21,FALSE))</f>
        <v/>
      </c>
      <c r="AZ31" s="1474">
        <f>IF($BC$3="４週",SUM(U31:AV31),IF($BC$3="暦月",SUM(U31:AY31),""))</f>
        <v>0</v>
      </c>
      <c r="BA31" s="1475"/>
      <c r="BB31" s="1476">
        <f>IF($BC$3="４週",AZ31/4,IF($BC$3="暦月",(AZ31/($BC$8/7)),""))</f>
        <v>0</v>
      </c>
      <c r="BC31" s="1475"/>
      <c r="BD31" s="1468"/>
      <c r="BE31" s="1469"/>
      <c r="BF31" s="1469"/>
      <c r="BG31" s="1469"/>
      <c r="BH31" s="1470"/>
    </row>
    <row r="32" spans="2:60" ht="20.25" customHeight="1" x14ac:dyDescent="0.15">
      <c r="B32" s="346"/>
      <c r="C32" s="1427"/>
      <c r="D32" s="1428"/>
      <c r="E32" s="1429"/>
      <c r="F32" s="345"/>
      <c r="G32" s="344">
        <f>C30</f>
        <v>0</v>
      </c>
      <c r="H32" s="1432"/>
      <c r="I32" s="1439"/>
      <c r="J32" s="1440"/>
      <c r="K32" s="1440"/>
      <c r="L32" s="1441"/>
      <c r="M32" s="1448"/>
      <c r="N32" s="1449"/>
      <c r="O32" s="1450"/>
      <c r="P32" s="352" t="s">
        <v>634</v>
      </c>
      <c r="Q32" s="358"/>
      <c r="R32" s="358"/>
      <c r="S32" s="357"/>
      <c r="T32" s="356"/>
      <c r="U32" s="312" t="str">
        <f>IF(U30="","",VLOOKUP(U30,'標準様式１シフト記号表（勤務時間帯）'!$D$6:$Z$47,23,FALSE))</f>
        <v/>
      </c>
      <c r="V32" s="311" t="str">
        <f>IF(V30="","",VLOOKUP(V30,'標準様式１シフト記号表（勤務時間帯）'!$D$6:$Z$47,23,FALSE))</f>
        <v/>
      </c>
      <c r="W32" s="311" t="str">
        <f>IF(W30="","",VLOOKUP(W30,'標準様式１シフト記号表（勤務時間帯）'!$D$6:$Z$47,23,FALSE))</f>
        <v/>
      </c>
      <c r="X32" s="311" t="str">
        <f>IF(X30="","",VLOOKUP(X30,'標準様式１シフト記号表（勤務時間帯）'!$D$6:$Z$47,23,FALSE))</f>
        <v/>
      </c>
      <c r="Y32" s="311" t="str">
        <f>IF(Y30="","",VLOOKUP(Y30,'標準様式１シフト記号表（勤務時間帯）'!$D$6:$Z$47,23,FALSE))</f>
        <v/>
      </c>
      <c r="Z32" s="311" t="str">
        <f>IF(Z30="","",VLOOKUP(Z30,'標準様式１シフト記号表（勤務時間帯）'!$D$6:$Z$47,23,FALSE))</f>
        <v/>
      </c>
      <c r="AA32" s="313" t="str">
        <f>IF(AA30="","",VLOOKUP(AA30,'標準様式１シフト記号表（勤務時間帯）'!$D$6:$Z$47,23,FALSE))</f>
        <v/>
      </c>
      <c r="AB32" s="312" t="str">
        <f>IF(AB30="","",VLOOKUP(AB30,'標準様式１シフト記号表（勤務時間帯）'!$D$6:$Z$47,23,FALSE))</f>
        <v/>
      </c>
      <c r="AC32" s="311" t="str">
        <f>IF(AC30="","",VLOOKUP(AC30,'標準様式１シフト記号表（勤務時間帯）'!$D$6:$Z$47,23,FALSE))</f>
        <v/>
      </c>
      <c r="AD32" s="311" t="str">
        <f>IF(AD30="","",VLOOKUP(AD30,'標準様式１シフト記号表（勤務時間帯）'!$D$6:$Z$47,23,FALSE))</f>
        <v/>
      </c>
      <c r="AE32" s="311" t="str">
        <f>IF(AE30="","",VLOOKUP(AE30,'標準様式１シフト記号表（勤務時間帯）'!$D$6:$Z$47,23,FALSE))</f>
        <v/>
      </c>
      <c r="AF32" s="311" t="str">
        <f>IF(AF30="","",VLOOKUP(AF30,'標準様式１シフト記号表（勤務時間帯）'!$D$6:$Z$47,23,FALSE))</f>
        <v/>
      </c>
      <c r="AG32" s="311" t="str">
        <f>IF(AG30="","",VLOOKUP(AG30,'標準様式１シフト記号表（勤務時間帯）'!$D$6:$Z$47,23,FALSE))</f>
        <v/>
      </c>
      <c r="AH32" s="313" t="str">
        <f>IF(AH30="","",VLOOKUP(AH30,'標準様式１シフト記号表（勤務時間帯）'!$D$6:$Z$47,23,FALSE))</f>
        <v/>
      </c>
      <c r="AI32" s="312" t="str">
        <f>IF(AI30="","",VLOOKUP(AI30,'標準様式１シフト記号表（勤務時間帯）'!$D$6:$Z$47,23,FALSE))</f>
        <v/>
      </c>
      <c r="AJ32" s="311" t="str">
        <f>IF(AJ30="","",VLOOKUP(AJ30,'標準様式１シフト記号表（勤務時間帯）'!$D$6:$Z$47,23,FALSE))</f>
        <v/>
      </c>
      <c r="AK32" s="311" t="str">
        <f>IF(AK30="","",VLOOKUP(AK30,'標準様式１シフト記号表（勤務時間帯）'!$D$6:$Z$47,23,FALSE))</f>
        <v/>
      </c>
      <c r="AL32" s="311" t="str">
        <f>IF(AL30="","",VLOOKUP(AL30,'標準様式１シフト記号表（勤務時間帯）'!$D$6:$Z$47,23,FALSE))</f>
        <v/>
      </c>
      <c r="AM32" s="311" t="str">
        <f>IF(AM30="","",VLOOKUP(AM30,'標準様式１シフト記号表（勤務時間帯）'!$D$6:$Z$47,23,FALSE))</f>
        <v/>
      </c>
      <c r="AN32" s="311" t="str">
        <f>IF(AN30="","",VLOOKUP(AN30,'標準様式１シフト記号表（勤務時間帯）'!$D$6:$Z$47,23,FALSE))</f>
        <v/>
      </c>
      <c r="AO32" s="313" t="str">
        <f>IF(AO30="","",VLOOKUP(AO30,'標準様式１シフト記号表（勤務時間帯）'!$D$6:$Z$47,23,FALSE))</f>
        <v/>
      </c>
      <c r="AP32" s="312" t="str">
        <f>IF(AP30="","",VLOOKUP(AP30,'標準様式１シフト記号表（勤務時間帯）'!$D$6:$Z$47,23,FALSE))</f>
        <v/>
      </c>
      <c r="AQ32" s="311" t="str">
        <f>IF(AQ30="","",VLOOKUP(AQ30,'標準様式１シフト記号表（勤務時間帯）'!$D$6:$Z$47,23,FALSE))</f>
        <v/>
      </c>
      <c r="AR32" s="311" t="str">
        <f>IF(AR30="","",VLOOKUP(AR30,'標準様式１シフト記号表（勤務時間帯）'!$D$6:$Z$47,23,FALSE))</f>
        <v/>
      </c>
      <c r="AS32" s="311" t="str">
        <f>IF(AS30="","",VLOOKUP(AS30,'標準様式１シフト記号表（勤務時間帯）'!$D$6:$Z$47,23,FALSE))</f>
        <v/>
      </c>
      <c r="AT32" s="311" t="str">
        <f>IF(AT30="","",VLOOKUP(AT30,'標準様式１シフト記号表（勤務時間帯）'!$D$6:$Z$47,23,FALSE))</f>
        <v/>
      </c>
      <c r="AU32" s="311" t="str">
        <f>IF(AU30="","",VLOOKUP(AU30,'標準様式１シフト記号表（勤務時間帯）'!$D$6:$Z$47,23,FALSE))</f>
        <v/>
      </c>
      <c r="AV32" s="313" t="str">
        <f>IF(AV30="","",VLOOKUP(AV30,'標準様式１シフト記号表（勤務時間帯）'!$D$6:$Z$47,23,FALSE))</f>
        <v/>
      </c>
      <c r="AW32" s="312" t="str">
        <f>IF(AW30="","",VLOOKUP(AW30,'標準様式１シフト記号表（勤務時間帯）'!$D$6:$Z$47,23,FALSE))</f>
        <v/>
      </c>
      <c r="AX32" s="311" t="str">
        <f>IF(AX30="","",VLOOKUP(AX30,'標準様式１シフト記号表（勤務時間帯）'!$D$6:$Z$47,23,FALSE))</f>
        <v/>
      </c>
      <c r="AY32" s="311" t="str">
        <f>IF(AY30="","",VLOOKUP(AY30,'標準様式１シフト記号表（勤務時間帯）'!$D$6:$Z$47,23,FALSE))</f>
        <v/>
      </c>
      <c r="AZ32" s="1477">
        <f>IF($BC$3="４週",SUM(U32:AV32),IF($BC$3="暦月",SUM(U32:AY32),""))</f>
        <v>0</v>
      </c>
      <c r="BA32" s="1478"/>
      <c r="BB32" s="1479">
        <f>IF($BC$3="４週",AZ32/4,IF($BC$3="暦月",(AZ32/($BC$8/7)),""))</f>
        <v>0</v>
      </c>
      <c r="BC32" s="1478"/>
      <c r="BD32" s="1471"/>
      <c r="BE32" s="1472"/>
      <c r="BF32" s="1472"/>
      <c r="BG32" s="1472"/>
      <c r="BH32" s="1473"/>
    </row>
    <row r="33" spans="2:60" ht="20.25" customHeight="1" x14ac:dyDescent="0.15">
      <c r="B33" s="339"/>
      <c r="C33" s="1421"/>
      <c r="D33" s="1422"/>
      <c r="E33" s="1423"/>
      <c r="F33" s="329"/>
      <c r="G33" s="328"/>
      <c r="H33" s="1485"/>
      <c r="I33" s="1433"/>
      <c r="J33" s="1434"/>
      <c r="K33" s="1434"/>
      <c r="L33" s="1435"/>
      <c r="M33" s="1442"/>
      <c r="N33" s="1443"/>
      <c r="O33" s="1444"/>
      <c r="P33" s="348" t="s">
        <v>632</v>
      </c>
      <c r="Q33" s="355"/>
      <c r="R33" s="355"/>
      <c r="S33" s="354"/>
      <c r="T33" s="353"/>
      <c r="U33" s="331"/>
      <c r="V33" s="330"/>
      <c r="W33" s="330"/>
      <c r="X33" s="330"/>
      <c r="Y33" s="330"/>
      <c r="Z33" s="330"/>
      <c r="AA33" s="332"/>
      <c r="AB33" s="331"/>
      <c r="AC33" s="330"/>
      <c r="AD33" s="330"/>
      <c r="AE33" s="330"/>
      <c r="AF33" s="330"/>
      <c r="AG33" s="330"/>
      <c r="AH33" s="332"/>
      <c r="AI33" s="331"/>
      <c r="AJ33" s="330"/>
      <c r="AK33" s="330"/>
      <c r="AL33" s="330"/>
      <c r="AM33" s="330"/>
      <c r="AN33" s="330"/>
      <c r="AO33" s="332"/>
      <c r="AP33" s="331"/>
      <c r="AQ33" s="330"/>
      <c r="AR33" s="330"/>
      <c r="AS33" s="330"/>
      <c r="AT33" s="330"/>
      <c r="AU33" s="330"/>
      <c r="AV33" s="332"/>
      <c r="AW33" s="331"/>
      <c r="AX33" s="330"/>
      <c r="AY33" s="330"/>
      <c r="AZ33" s="1451"/>
      <c r="BA33" s="1452"/>
      <c r="BB33" s="1481"/>
      <c r="BC33" s="1452"/>
      <c r="BD33" s="1482"/>
      <c r="BE33" s="1483"/>
      <c r="BF33" s="1483"/>
      <c r="BG33" s="1483"/>
      <c r="BH33" s="1484"/>
    </row>
    <row r="34" spans="2:60" ht="20.25" customHeight="1" x14ac:dyDescent="0.15">
      <c r="B34" s="320">
        <f>B31+1</f>
        <v>5</v>
      </c>
      <c r="C34" s="1424"/>
      <c r="D34" s="1425"/>
      <c r="E34" s="1426"/>
      <c r="F34" s="329">
        <f>C33</f>
        <v>0</v>
      </c>
      <c r="G34" s="328"/>
      <c r="H34" s="1431"/>
      <c r="I34" s="1436"/>
      <c r="J34" s="1437"/>
      <c r="K34" s="1437"/>
      <c r="L34" s="1438"/>
      <c r="M34" s="1445"/>
      <c r="N34" s="1446"/>
      <c r="O34" s="1447"/>
      <c r="P34" s="327" t="s">
        <v>633</v>
      </c>
      <c r="Q34" s="326"/>
      <c r="R34" s="326"/>
      <c r="S34" s="325"/>
      <c r="T34" s="324"/>
      <c r="U34" s="322" t="str">
        <f>IF(U33="","",VLOOKUP(U33,'標準様式１シフト記号表（勤務時間帯）'!$D$6:$X$47,21,FALSE))</f>
        <v/>
      </c>
      <c r="V34" s="321" t="str">
        <f>IF(V33="","",VLOOKUP(V33,'標準様式１シフト記号表（勤務時間帯）'!$D$6:$X$47,21,FALSE))</f>
        <v/>
      </c>
      <c r="W34" s="321" t="str">
        <f>IF(W33="","",VLOOKUP(W33,'標準様式１シフト記号表（勤務時間帯）'!$D$6:$X$47,21,FALSE))</f>
        <v/>
      </c>
      <c r="X34" s="321" t="str">
        <f>IF(X33="","",VLOOKUP(X33,'標準様式１シフト記号表（勤務時間帯）'!$D$6:$X$47,21,FALSE))</f>
        <v/>
      </c>
      <c r="Y34" s="321" t="str">
        <f>IF(Y33="","",VLOOKUP(Y33,'標準様式１シフト記号表（勤務時間帯）'!$D$6:$X$47,21,FALSE))</f>
        <v/>
      </c>
      <c r="Z34" s="321" t="str">
        <f>IF(Z33="","",VLOOKUP(Z33,'標準様式１シフト記号表（勤務時間帯）'!$D$6:$X$47,21,FALSE))</f>
        <v/>
      </c>
      <c r="AA34" s="323" t="str">
        <f>IF(AA33="","",VLOOKUP(AA33,'標準様式１シフト記号表（勤務時間帯）'!$D$6:$X$47,21,FALSE))</f>
        <v/>
      </c>
      <c r="AB34" s="322" t="str">
        <f>IF(AB33="","",VLOOKUP(AB33,'標準様式１シフト記号表（勤務時間帯）'!$D$6:$X$47,21,FALSE))</f>
        <v/>
      </c>
      <c r="AC34" s="321" t="str">
        <f>IF(AC33="","",VLOOKUP(AC33,'標準様式１シフト記号表（勤務時間帯）'!$D$6:$X$47,21,FALSE))</f>
        <v/>
      </c>
      <c r="AD34" s="321" t="str">
        <f>IF(AD33="","",VLOOKUP(AD33,'標準様式１シフト記号表（勤務時間帯）'!$D$6:$X$47,21,FALSE))</f>
        <v/>
      </c>
      <c r="AE34" s="321" t="str">
        <f>IF(AE33="","",VLOOKUP(AE33,'標準様式１シフト記号表（勤務時間帯）'!$D$6:$X$47,21,FALSE))</f>
        <v/>
      </c>
      <c r="AF34" s="321" t="str">
        <f>IF(AF33="","",VLOOKUP(AF33,'標準様式１シフト記号表（勤務時間帯）'!$D$6:$X$47,21,FALSE))</f>
        <v/>
      </c>
      <c r="AG34" s="321" t="str">
        <f>IF(AG33="","",VLOOKUP(AG33,'標準様式１シフト記号表（勤務時間帯）'!$D$6:$X$47,21,FALSE))</f>
        <v/>
      </c>
      <c r="AH34" s="323" t="str">
        <f>IF(AH33="","",VLOOKUP(AH33,'標準様式１シフト記号表（勤務時間帯）'!$D$6:$X$47,21,FALSE))</f>
        <v/>
      </c>
      <c r="AI34" s="322" t="str">
        <f>IF(AI33="","",VLOOKUP(AI33,'標準様式１シフト記号表（勤務時間帯）'!$D$6:$X$47,21,FALSE))</f>
        <v/>
      </c>
      <c r="AJ34" s="321" t="str">
        <f>IF(AJ33="","",VLOOKUP(AJ33,'標準様式１シフト記号表（勤務時間帯）'!$D$6:$X$47,21,FALSE))</f>
        <v/>
      </c>
      <c r="AK34" s="321" t="str">
        <f>IF(AK33="","",VLOOKUP(AK33,'標準様式１シフト記号表（勤務時間帯）'!$D$6:$X$47,21,FALSE))</f>
        <v/>
      </c>
      <c r="AL34" s="321" t="str">
        <f>IF(AL33="","",VLOOKUP(AL33,'標準様式１シフト記号表（勤務時間帯）'!$D$6:$X$47,21,FALSE))</f>
        <v/>
      </c>
      <c r="AM34" s="321" t="str">
        <f>IF(AM33="","",VLOOKUP(AM33,'標準様式１シフト記号表（勤務時間帯）'!$D$6:$X$47,21,FALSE))</f>
        <v/>
      </c>
      <c r="AN34" s="321" t="str">
        <f>IF(AN33="","",VLOOKUP(AN33,'標準様式１シフト記号表（勤務時間帯）'!$D$6:$X$47,21,FALSE))</f>
        <v/>
      </c>
      <c r="AO34" s="323" t="str">
        <f>IF(AO33="","",VLOOKUP(AO33,'標準様式１シフト記号表（勤務時間帯）'!$D$6:$X$47,21,FALSE))</f>
        <v/>
      </c>
      <c r="AP34" s="322" t="str">
        <f>IF(AP33="","",VLOOKUP(AP33,'標準様式１シフト記号表（勤務時間帯）'!$D$6:$X$47,21,FALSE))</f>
        <v/>
      </c>
      <c r="AQ34" s="321" t="str">
        <f>IF(AQ33="","",VLOOKUP(AQ33,'標準様式１シフト記号表（勤務時間帯）'!$D$6:$X$47,21,FALSE))</f>
        <v/>
      </c>
      <c r="AR34" s="321" t="str">
        <f>IF(AR33="","",VLOOKUP(AR33,'標準様式１シフト記号表（勤務時間帯）'!$D$6:$X$47,21,FALSE))</f>
        <v/>
      </c>
      <c r="AS34" s="321" t="str">
        <f>IF(AS33="","",VLOOKUP(AS33,'標準様式１シフト記号表（勤務時間帯）'!$D$6:$X$47,21,FALSE))</f>
        <v/>
      </c>
      <c r="AT34" s="321" t="str">
        <f>IF(AT33="","",VLOOKUP(AT33,'標準様式１シフト記号表（勤務時間帯）'!$D$6:$X$47,21,FALSE))</f>
        <v/>
      </c>
      <c r="AU34" s="321" t="str">
        <f>IF(AU33="","",VLOOKUP(AU33,'標準様式１シフト記号表（勤務時間帯）'!$D$6:$X$47,21,FALSE))</f>
        <v/>
      </c>
      <c r="AV34" s="323" t="str">
        <f>IF(AV33="","",VLOOKUP(AV33,'標準様式１シフト記号表（勤務時間帯）'!$D$6:$X$47,21,FALSE))</f>
        <v/>
      </c>
      <c r="AW34" s="322" t="str">
        <f>IF(AW33="","",VLOOKUP(AW33,'標準様式１シフト記号表（勤務時間帯）'!$D$6:$X$47,21,FALSE))</f>
        <v/>
      </c>
      <c r="AX34" s="321" t="str">
        <f>IF(AX33="","",VLOOKUP(AX33,'標準様式１シフト記号表（勤務時間帯）'!$D$6:$X$47,21,FALSE))</f>
        <v/>
      </c>
      <c r="AY34" s="321" t="str">
        <f>IF(AY33="","",VLOOKUP(AY33,'標準様式１シフト記号表（勤務時間帯）'!$D$6:$X$47,21,FALSE))</f>
        <v/>
      </c>
      <c r="AZ34" s="1474">
        <f>IF($BC$3="４週",SUM(U34:AV34),IF($BC$3="暦月",SUM(U34:AY34),""))</f>
        <v>0</v>
      </c>
      <c r="BA34" s="1475"/>
      <c r="BB34" s="1476">
        <f>IF($BC$3="４週",AZ34/4,IF($BC$3="暦月",(AZ34/($BC$8/7)),""))</f>
        <v>0</v>
      </c>
      <c r="BC34" s="1475"/>
      <c r="BD34" s="1468"/>
      <c r="BE34" s="1469"/>
      <c r="BF34" s="1469"/>
      <c r="BG34" s="1469"/>
      <c r="BH34" s="1470"/>
    </row>
    <row r="35" spans="2:60" ht="20.25" customHeight="1" x14ac:dyDescent="0.15">
      <c r="B35" s="346"/>
      <c r="C35" s="1427"/>
      <c r="D35" s="1428"/>
      <c r="E35" s="1429"/>
      <c r="F35" s="345"/>
      <c r="G35" s="344">
        <f>C33</f>
        <v>0</v>
      </c>
      <c r="H35" s="1432"/>
      <c r="I35" s="1439"/>
      <c r="J35" s="1440"/>
      <c r="K35" s="1440"/>
      <c r="L35" s="1441"/>
      <c r="M35" s="1448"/>
      <c r="N35" s="1449"/>
      <c r="O35" s="1450"/>
      <c r="P35" s="352" t="s">
        <v>634</v>
      </c>
      <c r="Q35" s="351"/>
      <c r="R35" s="351"/>
      <c r="S35" s="350"/>
      <c r="T35" s="349"/>
      <c r="U35" s="312" t="str">
        <f>IF(U33="","",VLOOKUP(U33,'標準様式１シフト記号表（勤務時間帯）'!$D$6:$Z$47,23,FALSE))</f>
        <v/>
      </c>
      <c r="V35" s="311" t="str">
        <f>IF(V33="","",VLOOKUP(V33,'標準様式１シフト記号表（勤務時間帯）'!$D$6:$Z$47,23,FALSE))</f>
        <v/>
      </c>
      <c r="W35" s="311" t="str">
        <f>IF(W33="","",VLOOKUP(W33,'標準様式１シフト記号表（勤務時間帯）'!$D$6:$Z$47,23,FALSE))</f>
        <v/>
      </c>
      <c r="X35" s="311" t="str">
        <f>IF(X33="","",VLOOKUP(X33,'標準様式１シフト記号表（勤務時間帯）'!$D$6:$Z$47,23,FALSE))</f>
        <v/>
      </c>
      <c r="Y35" s="311" t="str">
        <f>IF(Y33="","",VLOOKUP(Y33,'標準様式１シフト記号表（勤務時間帯）'!$D$6:$Z$47,23,FALSE))</f>
        <v/>
      </c>
      <c r="Z35" s="311" t="str">
        <f>IF(Z33="","",VLOOKUP(Z33,'標準様式１シフト記号表（勤務時間帯）'!$D$6:$Z$47,23,FALSE))</f>
        <v/>
      </c>
      <c r="AA35" s="313" t="str">
        <f>IF(AA33="","",VLOOKUP(AA33,'標準様式１シフト記号表（勤務時間帯）'!$D$6:$Z$47,23,FALSE))</f>
        <v/>
      </c>
      <c r="AB35" s="312" t="str">
        <f>IF(AB33="","",VLOOKUP(AB33,'標準様式１シフト記号表（勤務時間帯）'!$D$6:$Z$47,23,FALSE))</f>
        <v/>
      </c>
      <c r="AC35" s="311" t="str">
        <f>IF(AC33="","",VLOOKUP(AC33,'標準様式１シフト記号表（勤務時間帯）'!$D$6:$Z$47,23,FALSE))</f>
        <v/>
      </c>
      <c r="AD35" s="311" t="str">
        <f>IF(AD33="","",VLOOKUP(AD33,'標準様式１シフト記号表（勤務時間帯）'!$D$6:$Z$47,23,FALSE))</f>
        <v/>
      </c>
      <c r="AE35" s="311" t="str">
        <f>IF(AE33="","",VLOOKUP(AE33,'標準様式１シフト記号表（勤務時間帯）'!$D$6:$Z$47,23,FALSE))</f>
        <v/>
      </c>
      <c r="AF35" s="311" t="str">
        <f>IF(AF33="","",VLOOKUP(AF33,'標準様式１シフト記号表（勤務時間帯）'!$D$6:$Z$47,23,FALSE))</f>
        <v/>
      </c>
      <c r="AG35" s="311" t="str">
        <f>IF(AG33="","",VLOOKUP(AG33,'標準様式１シフト記号表（勤務時間帯）'!$D$6:$Z$47,23,FALSE))</f>
        <v/>
      </c>
      <c r="AH35" s="313" t="str">
        <f>IF(AH33="","",VLOOKUP(AH33,'標準様式１シフト記号表（勤務時間帯）'!$D$6:$Z$47,23,FALSE))</f>
        <v/>
      </c>
      <c r="AI35" s="312" t="str">
        <f>IF(AI33="","",VLOOKUP(AI33,'標準様式１シフト記号表（勤務時間帯）'!$D$6:$Z$47,23,FALSE))</f>
        <v/>
      </c>
      <c r="AJ35" s="311" t="str">
        <f>IF(AJ33="","",VLOOKUP(AJ33,'標準様式１シフト記号表（勤務時間帯）'!$D$6:$Z$47,23,FALSE))</f>
        <v/>
      </c>
      <c r="AK35" s="311" t="str">
        <f>IF(AK33="","",VLOOKUP(AK33,'標準様式１シフト記号表（勤務時間帯）'!$D$6:$Z$47,23,FALSE))</f>
        <v/>
      </c>
      <c r="AL35" s="311" t="str">
        <f>IF(AL33="","",VLOOKUP(AL33,'標準様式１シフト記号表（勤務時間帯）'!$D$6:$Z$47,23,FALSE))</f>
        <v/>
      </c>
      <c r="AM35" s="311" t="str">
        <f>IF(AM33="","",VLOOKUP(AM33,'標準様式１シフト記号表（勤務時間帯）'!$D$6:$Z$47,23,FALSE))</f>
        <v/>
      </c>
      <c r="AN35" s="311" t="str">
        <f>IF(AN33="","",VLOOKUP(AN33,'標準様式１シフト記号表（勤務時間帯）'!$D$6:$Z$47,23,FALSE))</f>
        <v/>
      </c>
      <c r="AO35" s="313" t="str">
        <f>IF(AO33="","",VLOOKUP(AO33,'標準様式１シフト記号表（勤務時間帯）'!$D$6:$Z$47,23,FALSE))</f>
        <v/>
      </c>
      <c r="AP35" s="312" t="str">
        <f>IF(AP33="","",VLOOKUP(AP33,'標準様式１シフト記号表（勤務時間帯）'!$D$6:$Z$47,23,FALSE))</f>
        <v/>
      </c>
      <c r="AQ35" s="311" t="str">
        <f>IF(AQ33="","",VLOOKUP(AQ33,'標準様式１シフト記号表（勤務時間帯）'!$D$6:$Z$47,23,FALSE))</f>
        <v/>
      </c>
      <c r="AR35" s="311" t="str">
        <f>IF(AR33="","",VLOOKUP(AR33,'標準様式１シフト記号表（勤務時間帯）'!$D$6:$Z$47,23,FALSE))</f>
        <v/>
      </c>
      <c r="AS35" s="311" t="str">
        <f>IF(AS33="","",VLOOKUP(AS33,'標準様式１シフト記号表（勤務時間帯）'!$D$6:$Z$47,23,FALSE))</f>
        <v/>
      </c>
      <c r="AT35" s="311" t="str">
        <f>IF(AT33="","",VLOOKUP(AT33,'標準様式１シフト記号表（勤務時間帯）'!$D$6:$Z$47,23,FALSE))</f>
        <v/>
      </c>
      <c r="AU35" s="311" t="str">
        <f>IF(AU33="","",VLOOKUP(AU33,'標準様式１シフト記号表（勤務時間帯）'!$D$6:$Z$47,23,FALSE))</f>
        <v/>
      </c>
      <c r="AV35" s="313" t="str">
        <f>IF(AV33="","",VLOOKUP(AV33,'標準様式１シフト記号表（勤務時間帯）'!$D$6:$Z$47,23,FALSE))</f>
        <v/>
      </c>
      <c r="AW35" s="312" t="str">
        <f>IF(AW33="","",VLOOKUP(AW33,'標準様式１シフト記号表（勤務時間帯）'!$D$6:$Z$47,23,FALSE))</f>
        <v/>
      </c>
      <c r="AX35" s="311" t="str">
        <f>IF(AX33="","",VLOOKUP(AX33,'標準様式１シフト記号表（勤務時間帯）'!$D$6:$Z$47,23,FALSE))</f>
        <v/>
      </c>
      <c r="AY35" s="311" t="str">
        <f>IF(AY33="","",VLOOKUP(AY33,'標準様式１シフト記号表（勤務時間帯）'!$D$6:$Z$47,23,FALSE))</f>
        <v/>
      </c>
      <c r="AZ35" s="1477">
        <f>IF($BC$3="４週",SUM(U35:AV35),IF($BC$3="暦月",SUM(U35:AY35),""))</f>
        <v>0</v>
      </c>
      <c r="BA35" s="1478"/>
      <c r="BB35" s="1479">
        <f>IF($BC$3="４週",AZ35/4,IF($BC$3="暦月",(AZ35/($BC$8/7)),""))</f>
        <v>0</v>
      </c>
      <c r="BC35" s="1478"/>
      <c r="BD35" s="1471"/>
      <c r="BE35" s="1472"/>
      <c r="BF35" s="1472"/>
      <c r="BG35" s="1472"/>
      <c r="BH35" s="1473"/>
    </row>
    <row r="36" spans="2:60" ht="20.25" customHeight="1" x14ac:dyDescent="0.15">
      <c r="B36" s="339"/>
      <c r="C36" s="1421"/>
      <c r="D36" s="1422"/>
      <c r="E36" s="1423"/>
      <c r="F36" s="329"/>
      <c r="G36" s="328"/>
      <c r="H36" s="1485"/>
      <c r="I36" s="1433"/>
      <c r="J36" s="1434"/>
      <c r="K36" s="1434"/>
      <c r="L36" s="1435"/>
      <c r="M36" s="1442"/>
      <c r="N36" s="1443"/>
      <c r="O36" s="1444"/>
      <c r="P36" s="348" t="s">
        <v>632</v>
      </c>
      <c r="Q36" s="288"/>
      <c r="R36" s="288"/>
      <c r="S36" s="290"/>
      <c r="T36" s="347"/>
      <c r="U36" s="331"/>
      <c r="V36" s="330"/>
      <c r="W36" s="330"/>
      <c r="X36" s="330"/>
      <c r="Y36" s="330"/>
      <c r="Z36" s="330"/>
      <c r="AA36" s="332"/>
      <c r="AB36" s="331"/>
      <c r="AC36" s="330"/>
      <c r="AD36" s="330"/>
      <c r="AE36" s="330"/>
      <c r="AF36" s="330"/>
      <c r="AG36" s="330"/>
      <c r="AH36" s="332"/>
      <c r="AI36" s="331"/>
      <c r="AJ36" s="330"/>
      <c r="AK36" s="330"/>
      <c r="AL36" s="330"/>
      <c r="AM36" s="330"/>
      <c r="AN36" s="330"/>
      <c r="AO36" s="332"/>
      <c r="AP36" s="331"/>
      <c r="AQ36" s="330"/>
      <c r="AR36" s="330"/>
      <c r="AS36" s="330"/>
      <c r="AT36" s="330"/>
      <c r="AU36" s="330"/>
      <c r="AV36" s="332"/>
      <c r="AW36" s="331"/>
      <c r="AX36" s="330"/>
      <c r="AY36" s="330"/>
      <c r="AZ36" s="1451"/>
      <c r="BA36" s="1452"/>
      <c r="BB36" s="1481"/>
      <c r="BC36" s="1452"/>
      <c r="BD36" s="1482"/>
      <c r="BE36" s="1483"/>
      <c r="BF36" s="1483"/>
      <c r="BG36" s="1483"/>
      <c r="BH36" s="1484"/>
    </row>
    <row r="37" spans="2:60" ht="20.25" customHeight="1" x14ac:dyDescent="0.15">
      <c r="B37" s="320">
        <f>B34+1</f>
        <v>6</v>
      </c>
      <c r="C37" s="1424"/>
      <c r="D37" s="1425"/>
      <c r="E37" s="1426"/>
      <c r="F37" s="329">
        <f>C36</f>
        <v>0</v>
      </c>
      <c r="G37" s="328"/>
      <c r="H37" s="1431"/>
      <c r="I37" s="1436"/>
      <c r="J37" s="1437"/>
      <c r="K37" s="1437"/>
      <c r="L37" s="1438"/>
      <c r="M37" s="1445"/>
      <c r="N37" s="1446"/>
      <c r="O37" s="1447"/>
      <c r="P37" s="327" t="s">
        <v>633</v>
      </c>
      <c r="Q37" s="326"/>
      <c r="R37" s="326"/>
      <c r="S37" s="325"/>
      <c r="T37" s="324"/>
      <c r="U37" s="322" t="str">
        <f>IF(U36="","",VLOOKUP(U36,'標準様式１シフト記号表（勤務時間帯）'!$D$6:$X$47,21,FALSE))</f>
        <v/>
      </c>
      <c r="V37" s="321" t="str">
        <f>IF(V36="","",VLOOKUP(V36,'標準様式１シフト記号表（勤務時間帯）'!$D$6:$X$47,21,FALSE))</f>
        <v/>
      </c>
      <c r="W37" s="321" t="str">
        <f>IF(W36="","",VLOOKUP(W36,'標準様式１シフト記号表（勤務時間帯）'!$D$6:$X$47,21,FALSE))</f>
        <v/>
      </c>
      <c r="X37" s="321" t="str">
        <f>IF(X36="","",VLOOKUP(X36,'標準様式１シフト記号表（勤務時間帯）'!$D$6:$X$47,21,FALSE))</f>
        <v/>
      </c>
      <c r="Y37" s="321" t="str">
        <f>IF(Y36="","",VLOOKUP(Y36,'標準様式１シフト記号表（勤務時間帯）'!$D$6:$X$47,21,FALSE))</f>
        <v/>
      </c>
      <c r="Z37" s="321" t="str">
        <f>IF(Z36="","",VLOOKUP(Z36,'標準様式１シフト記号表（勤務時間帯）'!$D$6:$X$47,21,FALSE))</f>
        <v/>
      </c>
      <c r="AA37" s="323" t="str">
        <f>IF(AA36="","",VLOOKUP(AA36,'標準様式１シフト記号表（勤務時間帯）'!$D$6:$X$47,21,FALSE))</f>
        <v/>
      </c>
      <c r="AB37" s="322" t="str">
        <f>IF(AB36="","",VLOOKUP(AB36,'標準様式１シフト記号表（勤務時間帯）'!$D$6:$X$47,21,FALSE))</f>
        <v/>
      </c>
      <c r="AC37" s="321" t="str">
        <f>IF(AC36="","",VLOOKUP(AC36,'標準様式１シフト記号表（勤務時間帯）'!$D$6:$X$47,21,FALSE))</f>
        <v/>
      </c>
      <c r="AD37" s="321" t="str">
        <f>IF(AD36="","",VLOOKUP(AD36,'標準様式１シフト記号表（勤務時間帯）'!$D$6:$X$47,21,FALSE))</f>
        <v/>
      </c>
      <c r="AE37" s="321" t="str">
        <f>IF(AE36="","",VLOOKUP(AE36,'標準様式１シフト記号表（勤務時間帯）'!$D$6:$X$47,21,FALSE))</f>
        <v/>
      </c>
      <c r="AF37" s="321" t="str">
        <f>IF(AF36="","",VLOOKUP(AF36,'標準様式１シフト記号表（勤務時間帯）'!$D$6:$X$47,21,FALSE))</f>
        <v/>
      </c>
      <c r="AG37" s="321" t="str">
        <f>IF(AG36="","",VLOOKUP(AG36,'標準様式１シフト記号表（勤務時間帯）'!$D$6:$X$47,21,FALSE))</f>
        <v/>
      </c>
      <c r="AH37" s="323" t="str">
        <f>IF(AH36="","",VLOOKUP(AH36,'標準様式１シフト記号表（勤務時間帯）'!$D$6:$X$47,21,FALSE))</f>
        <v/>
      </c>
      <c r="AI37" s="322" t="str">
        <f>IF(AI36="","",VLOOKUP(AI36,'標準様式１シフト記号表（勤務時間帯）'!$D$6:$X$47,21,FALSE))</f>
        <v/>
      </c>
      <c r="AJ37" s="321" t="str">
        <f>IF(AJ36="","",VLOOKUP(AJ36,'標準様式１シフト記号表（勤務時間帯）'!$D$6:$X$47,21,FALSE))</f>
        <v/>
      </c>
      <c r="AK37" s="321" t="str">
        <f>IF(AK36="","",VLOOKUP(AK36,'標準様式１シフト記号表（勤務時間帯）'!$D$6:$X$47,21,FALSE))</f>
        <v/>
      </c>
      <c r="AL37" s="321" t="str">
        <f>IF(AL36="","",VLOOKUP(AL36,'標準様式１シフト記号表（勤務時間帯）'!$D$6:$X$47,21,FALSE))</f>
        <v/>
      </c>
      <c r="AM37" s="321" t="str">
        <f>IF(AM36="","",VLOOKUP(AM36,'標準様式１シフト記号表（勤務時間帯）'!$D$6:$X$47,21,FALSE))</f>
        <v/>
      </c>
      <c r="AN37" s="321" t="str">
        <f>IF(AN36="","",VLOOKUP(AN36,'標準様式１シフト記号表（勤務時間帯）'!$D$6:$X$47,21,FALSE))</f>
        <v/>
      </c>
      <c r="AO37" s="323" t="str">
        <f>IF(AO36="","",VLOOKUP(AO36,'標準様式１シフト記号表（勤務時間帯）'!$D$6:$X$47,21,FALSE))</f>
        <v/>
      </c>
      <c r="AP37" s="322" t="str">
        <f>IF(AP36="","",VLOOKUP(AP36,'標準様式１シフト記号表（勤務時間帯）'!$D$6:$X$47,21,FALSE))</f>
        <v/>
      </c>
      <c r="AQ37" s="321" t="str">
        <f>IF(AQ36="","",VLOOKUP(AQ36,'標準様式１シフト記号表（勤務時間帯）'!$D$6:$X$47,21,FALSE))</f>
        <v/>
      </c>
      <c r="AR37" s="321" t="str">
        <f>IF(AR36="","",VLOOKUP(AR36,'標準様式１シフト記号表（勤務時間帯）'!$D$6:$X$47,21,FALSE))</f>
        <v/>
      </c>
      <c r="AS37" s="321" t="str">
        <f>IF(AS36="","",VLOOKUP(AS36,'標準様式１シフト記号表（勤務時間帯）'!$D$6:$X$47,21,FALSE))</f>
        <v/>
      </c>
      <c r="AT37" s="321" t="str">
        <f>IF(AT36="","",VLOOKUP(AT36,'標準様式１シフト記号表（勤務時間帯）'!$D$6:$X$47,21,FALSE))</f>
        <v/>
      </c>
      <c r="AU37" s="321" t="str">
        <f>IF(AU36="","",VLOOKUP(AU36,'標準様式１シフト記号表（勤務時間帯）'!$D$6:$X$47,21,FALSE))</f>
        <v/>
      </c>
      <c r="AV37" s="323" t="str">
        <f>IF(AV36="","",VLOOKUP(AV36,'標準様式１シフト記号表（勤務時間帯）'!$D$6:$X$47,21,FALSE))</f>
        <v/>
      </c>
      <c r="AW37" s="322" t="str">
        <f>IF(AW36="","",VLOOKUP(AW36,'標準様式１シフト記号表（勤務時間帯）'!$D$6:$X$47,21,FALSE))</f>
        <v/>
      </c>
      <c r="AX37" s="321" t="str">
        <f>IF(AX36="","",VLOOKUP(AX36,'標準様式１シフト記号表（勤務時間帯）'!$D$6:$X$47,21,FALSE))</f>
        <v/>
      </c>
      <c r="AY37" s="321" t="str">
        <f>IF(AY36="","",VLOOKUP(AY36,'標準様式１シフト記号表（勤務時間帯）'!$D$6:$X$47,21,FALSE))</f>
        <v/>
      </c>
      <c r="AZ37" s="1474">
        <f>IF($BC$3="４週",SUM(U37:AV37),IF($BC$3="暦月",SUM(U37:AY37),""))</f>
        <v>0</v>
      </c>
      <c r="BA37" s="1475"/>
      <c r="BB37" s="1476">
        <f>IF($BC$3="４週",AZ37/4,IF($BC$3="暦月",(AZ37/($BC$8/7)),""))</f>
        <v>0</v>
      </c>
      <c r="BC37" s="1475"/>
      <c r="BD37" s="1468"/>
      <c r="BE37" s="1469"/>
      <c r="BF37" s="1469"/>
      <c r="BG37" s="1469"/>
      <c r="BH37" s="1470"/>
    </row>
    <row r="38" spans="2:60" ht="20.25" customHeight="1" x14ac:dyDescent="0.15">
      <c r="B38" s="346"/>
      <c r="C38" s="1427"/>
      <c r="D38" s="1428"/>
      <c r="E38" s="1429"/>
      <c r="F38" s="345"/>
      <c r="G38" s="344">
        <f>C36</f>
        <v>0</v>
      </c>
      <c r="H38" s="1432"/>
      <c r="I38" s="1439"/>
      <c r="J38" s="1440"/>
      <c r="K38" s="1440"/>
      <c r="L38" s="1441"/>
      <c r="M38" s="1448"/>
      <c r="N38" s="1449"/>
      <c r="O38" s="1450"/>
      <c r="P38" s="352" t="s">
        <v>634</v>
      </c>
      <c r="Q38" s="358"/>
      <c r="R38" s="358"/>
      <c r="S38" s="357"/>
      <c r="T38" s="356"/>
      <c r="U38" s="312" t="str">
        <f>IF(U36="","",VLOOKUP(U36,'標準様式１シフト記号表（勤務時間帯）'!$D$6:$Z$47,23,FALSE))</f>
        <v/>
      </c>
      <c r="V38" s="311" t="str">
        <f>IF(V36="","",VLOOKUP(V36,'標準様式１シフト記号表（勤務時間帯）'!$D$6:$Z$47,23,FALSE))</f>
        <v/>
      </c>
      <c r="W38" s="311" t="str">
        <f>IF(W36="","",VLOOKUP(W36,'標準様式１シフト記号表（勤務時間帯）'!$D$6:$Z$47,23,FALSE))</f>
        <v/>
      </c>
      <c r="X38" s="311" t="str">
        <f>IF(X36="","",VLOOKUP(X36,'標準様式１シフト記号表（勤務時間帯）'!$D$6:$Z$47,23,FALSE))</f>
        <v/>
      </c>
      <c r="Y38" s="311" t="str">
        <f>IF(Y36="","",VLOOKUP(Y36,'標準様式１シフト記号表（勤務時間帯）'!$D$6:$Z$47,23,FALSE))</f>
        <v/>
      </c>
      <c r="Z38" s="311" t="str">
        <f>IF(Z36="","",VLOOKUP(Z36,'標準様式１シフト記号表（勤務時間帯）'!$D$6:$Z$47,23,FALSE))</f>
        <v/>
      </c>
      <c r="AA38" s="313" t="str">
        <f>IF(AA36="","",VLOOKUP(AA36,'標準様式１シフト記号表（勤務時間帯）'!$D$6:$Z$47,23,FALSE))</f>
        <v/>
      </c>
      <c r="AB38" s="312" t="str">
        <f>IF(AB36="","",VLOOKUP(AB36,'標準様式１シフト記号表（勤務時間帯）'!$D$6:$Z$47,23,FALSE))</f>
        <v/>
      </c>
      <c r="AC38" s="311" t="str">
        <f>IF(AC36="","",VLOOKUP(AC36,'標準様式１シフト記号表（勤務時間帯）'!$D$6:$Z$47,23,FALSE))</f>
        <v/>
      </c>
      <c r="AD38" s="311" t="str">
        <f>IF(AD36="","",VLOOKUP(AD36,'標準様式１シフト記号表（勤務時間帯）'!$D$6:$Z$47,23,FALSE))</f>
        <v/>
      </c>
      <c r="AE38" s="311" t="str">
        <f>IF(AE36="","",VLOOKUP(AE36,'標準様式１シフト記号表（勤務時間帯）'!$D$6:$Z$47,23,FALSE))</f>
        <v/>
      </c>
      <c r="AF38" s="311" t="str">
        <f>IF(AF36="","",VLOOKUP(AF36,'標準様式１シフト記号表（勤務時間帯）'!$D$6:$Z$47,23,FALSE))</f>
        <v/>
      </c>
      <c r="AG38" s="311" t="str">
        <f>IF(AG36="","",VLOOKUP(AG36,'標準様式１シフト記号表（勤務時間帯）'!$D$6:$Z$47,23,FALSE))</f>
        <v/>
      </c>
      <c r="AH38" s="313" t="str">
        <f>IF(AH36="","",VLOOKUP(AH36,'標準様式１シフト記号表（勤務時間帯）'!$D$6:$Z$47,23,FALSE))</f>
        <v/>
      </c>
      <c r="AI38" s="312" t="str">
        <f>IF(AI36="","",VLOOKUP(AI36,'標準様式１シフト記号表（勤務時間帯）'!$D$6:$Z$47,23,FALSE))</f>
        <v/>
      </c>
      <c r="AJ38" s="311" t="str">
        <f>IF(AJ36="","",VLOOKUP(AJ36,'標準様式１シフト記号表（勤務時間帯）'!$D$6:$Z$47,23,FALSE))</f>
        <v/>
      </c>
      <c r="AK38" s="311" t="str">
        <f>IF(AK36="","",VLOOKUP(AK36,'標準様式１シフト記号表（勤務時間帯）'!$D$6:$Z$47,23,FALSE))</f>
        <v/>
      </c>
      <c r="AL38" s="311" t="str">
        <f>IF(AL36="","",VLOOKUP(AL36,'標準様式１シフト記号表（勤務時間帯）'!$D$6:$Z$47,23,FALSE))</f>
        <v/>
      </c>
      <c r="AM38" s="311" t="str">
        <f>IF(AM36="","",VLOOKUP(AM36,'標準様式１シフト記号表（勤務時間帯）'!$D$6:$Z$47,23,FALSE))</f>
        <v/>
      </c>
      <c r="AN38" s="311" t="str">
        <f>IF(AN36="","",VLOOKUP(AN36,'標準様式１シフト記号表（勤務時間帯）'!$D$6:$Z$47,23,FALSE))</f>
        <v/>
      </c>
      <c r="AO38" s="313" t="str">
        <f>IF(AO36="","",VLOOKUP(AO36,'標準様式１シフト記号表（勤務時間帯）'!$D$6:$Z$47,23,FALSE))</f>
        <v/>
      </c>
      <c r="AP38" s="312" t="str">
        <f>IF(AP36="","",VLOOKUP(AP36,'標準様式１シフト記号表（勤務時間帯）'!$D$6:$Z$47,23,FALSE))</f>
        <v/>
      </c>
      <c r="AQ38" s="311" t="str">
        <f>IF(AQ36="","",VLOOKUP(AQ36,'標準様式１シフト記号表（勤務時間帯）'!$D$6:$Z$47,23,FALSE))</f>
        <v/>
      </c>
      <c r="AR38" s="311" t="str">
        <f>IF(AR36="","",VLOOKUP(AR36,'標準様式１シフト記号表（勤務時間帯）'!$D$6:$Z$47,23,FALSE))</f>
        <v/>
      </c>
      <c r="AS38" s="311" t="str">
        <f>IF(AS36="","",VLOOKUP(AS36,'標準様式１シフト記号表（勤務時間帯）'!$D$6:$Z$47,23,FALSE))</f>
        <v/>
      </c>
      <c r="AT38" s="311" t="str">
        <f>IF(AT36="","",VLOOKUP(AT36,'標準様式１シフト記号表（勤務時間帯）'!$D$6:$Z$47,23,FALSE))</f>
        <v/>
      </c>
      <c r="AU38" s="311" t="str">
        <f>IF(AU36="","",VLOOKUP(AU36,'標準様式１シフト記号表（勤務時間帯）'!$D$6:$Z$47,23,FALSE))</f>
        <v/>
      </c>
      <c r="AV38" s="313" t="str">
        <f>IF(AV36="","",VLOOKUP(AV36,'標準様式１シフト記号表（勤務時間帯）'!$D$6:$Z$47,23,FALSE))</f>
        <v/>
      </c>
      <c r="AW38" s="312" t="str">
        <f>IF(AW36="","",VLOOKUP(AW36,'標準様式１シフト記号表（勤務時間帯）'!$D$6:$Z$47,23,FALSE))</f>
        <v/>
      </c>
      <c r="AX38" s="311" t="str">
        <f>IF(AX36="","",VLOOKUP(AX36,'標準様式１シフト記号表（勤務時間帯）'!$D$6:$Z$47,23,FALSE))</f>
        <v/>
      </c>
      <c r="AY38" s="311" t="str">
        <f>IF(AY36="","",VLOOKUP(AY36,'標準様式１シフト記号表（勤務時間帯）'!$D$6:$Z$47,23,FALSE))</f>
        <v/>
      </c>
      <c r="AZ38" s="1477">
        <f>IF($BC$3="４週",SUM(U38:AV38),IF($BC$3="暦月",SUM(U38:AY38),""))</f>
        <v>0</v>
      </c>
      <c r="BA38" s="1478"/>
      <c r="BB38" s="1479">
        <f>IF($BC$3="４週",AZ38/4,IF($BC$3="暦月",(AZ38/($BC$8/7)),""))</f>
        <v>0</v>
      </c>
      <c r="BC38" s="1478"/>
      <c r="BD38" s="1471"/>
      <c r="BE38" s="1472"/>
      <c r="BF38" s="1472"/>
      <c r="BG38" s="1472"/>
      <c r="BH38" s="1473"/>
    </row>
    <row r="39" spans="2:60" ht="20.25" customHeight="1" x14ac:dyDescent="0.15">
      <c r="B39" s="339"/>
      <c r="C39" s="1421"/>
      <c r="D39" s="1422"/>
      <c r="E39" s="1423"/>
      <c r="F39" s="329"/>
      <c r="G39" s="328"/>
      <c r="H39" s="1485"/>
      <c r="I39" s="1433"/>
      <c r="J39" s="1434"/>
      <c r="K39" s="1434"/>
      <c r="L39" s="1435"/>
      <c r="M39" s="1442"/>
      <c r="N39" s="1443"/>
      <c r="O39" s="1444"/>
      <c r="P39" s="348" t="s">
        <v>632</v>
      </c>
      <c r="Q39" s="355"/>
      <c r="R39" s="355"/>
      <c r="S39" s="354"/>
      <c r="T39" s="353"/>
      <c r="U39" s="331"/>
      <c r="V39" s="330"/>
      <c r="W39" s="330"/>
      <c r="X39" s="330"/>
      <c r="Y39" s="330"/>
      <c r="Z39" s="330"/>
      <c r="AA39" s="332"/>
      <c r="AB39" s="331"/>
      <c r="AC39" s="330"/>
      <c r="AD39" s="330"/>
      <c r="AE39" s="330"/>
      <c r="AF39" s="330"/>
      <c r="AG39" s="330"/>
      <c r="AH39" s="332"/>
      <c r="AI39" s="331"/>
      <c r="AJ39" s="330"/>
      <c r="AK39" s="330"/>
      <c r="AL39" s="330"/>
      <c r="AM39" s="330"/>
      <c r="AN39" s="330"/>
      <c r="AO39" s="332"/>
      <c r="AP39" s="331"/>
      <c r="AQ39" s="330"/>
      <c r="AR39" s="330"/>
      <c r="AS39" s="330"/>
      <c r="AT39" s="330"/>
      <c r="AU39" s="330"/>
      <c r="AV39" s="332"/>
      <c r="AW39" s="331"/>
      <c r="AX39" s="330"/>
      <c r="AY39" s="330"/>
      <c r="AZ39" s="1451"/>
      <c r="BA39" s="1452"/>
      <c r="BB39" s="1481"/>
      <c r="BC39" s="1452"/>
      <c r="BD39" s="1482"/>
      <c r="BE39" s="1483"/>
      <c r="BF39" s="1483"/>
      <c r="BG39" s="1483"/>
      <c r="BH39" s="1484"/>
    </row>
    <row r="40" spans="2:60" ht="20.25" customHeight="1" x14ac:dyDescent="0.15">
      <c r="B40" s="320">
        <f>B37+1</f>
        <v>7</v>
      </c>
      <c r="C40" s="1424"/>
      <c r="D40" s="1425"/>
      <c r="E40" s="1426"/>
      <c r="F40" s="329">
        <f>C39</f>
        <v>0</v>
      </c>
      <c r="G40" s="328"/>
      <c r="H40" s="1431"/>
      <c r="I40" s="1436"/>
      <c r="J40" s="1437"/>
      <c r="K40" s="1437"/>
      <c r="L40" s="1438"/>
      <c r="M40" s="1445"/>
      <c r="N40" s="1446"/>
      <c r="O40" s="1447"/>
      <c r="P40" s="327" t="s">
        <v>633</v>
      </c>
      <c r="Q40" s="326"/>
      <c r="R40" s="326"/>
      <c r="S40" s="325"/>
      <c r="T40" s="324"/>
      <c r="U40" s="322" t="str">
        <f>IF(U39="","",VLOOKUP(U39,'標準様式１シフト記号表（勤務時間帯）'!$D$6:$X$47,21,FALSE))</f>
        <v/>
      </c>
      <c r="V40" s="321" t="str">
        <f>IF(V39="","",VLOOKUP(V39,'標準様式１シフト記号表（勤務時間帯）'!$D$6:$X$47,21,FALSE))</f>
        <v/>
      </c>
      <c r="W40" s="321" t="str">
        <f>IF(W39="","",VLOOKUP(W39,'標準様式１シフト記号表（勤務時間帯）'!$D$6:$X$47,21,FALSE))</f>
        <v/>
      </c>
      <c r="X40" s="321" t="str">
        <f>IF(X39="","",VLOOKUP(X39,'標準様式１シフト記号表（勤務時間帯）'!$D$6:$X$47,21,FALSE))</f>
        <v/>
      </c>
      <c r="Y40" s="321" t="str">
        <f>IF(Y39="","",VLOOKUP(Y39,'標準様式１シフト記号表（勤務時間帯）'!$D$6:$X$47,21,FALSE))</f>
        <v/>
      </c>
      <c r="Z40" s="321" t="str">
        <f>IF(Z39="","",VLOOKUP(Z39,'標準様式１シフト記号表（勤務時間帯）'!$D$6:$X$47,21,FALSE))</f>
        <v/>
      </c>
      <c r="AA40" s="323" t="str">
        <f>IF(AA39="","",VLOOKUP(AA39,'標準様式１シフト記号表（勤務時間帯）'!$D$6:$X$47,21,FALSE))</f>
        <v/>
      </c>
      <c r="AB40" s="322" t="str">
        <f>IF(AB39="","",VLOOKUP(AB39,'標準様式１シフト記号表（勤務時間帯）'!$D$6:$X$47,21,FALSE))</f>
        <v/>
      </c>
      <c r="AC40" s="321" t="str">
        <f>IF(AC39="","",VLOOKUP(AC39,'標準様式１シフト記号表（勤務時間帯）'!$D$6:$X$47,21,FALSE))</f>
        <v/>
      </c>
      <c r="AD40" s="321" t="str">
        <f>IF(AD39="","",VLOOKUP(AD39,'標準様式１シフト記号表（勤務時間帯）'!$D$6:$X$47,21,FALSE))</f>
        <v/>
      </c>
      <c r="AE40" s="321" t="str">
        <f>IF(AE39="","",VLOOKUP(AE39,'標準様式１シフト記号表（勤務時間帯）'!$D$6:$X$47,21,FALSE))</f>
        <v/>
      </c>
      <c r="AF40" s="321" t="str">
        <f>IF(AF39="","",VLOOKUP(AF39,'標準様式１シフト記号表（勤務時間帯）'!$D$6:$X$47,21,FALSE))</f>
        <v/>
      </c>
      <c r="AG40" s="321" t="str">
        <f>IF(AG39="","",VLOOKUP(AG39,'標準様式１シフト記号表（勤務時間帯）'!$D$6:$X$47,21,FALSE))</f>
        <v/>
      </c>
      <c r="AH40" s="323" t="str">
        <f>IF(AH39="","",VLOOKUP(AH39,'標準様式１シフト記号表（勤務時間帯）'!$D$6:$X$47,21,FALSE))</f>
        <v/>
      </c>
      <c r="AI40" s="322" t="str">
        <f>IF(AI39="","",VLOOKUP(AI39,'標準様式１シフト記号表（勤務時間帯）'!$D$6:$X$47,21,FALSE))</f>
        <v/>
      </c>
      <c r="AJ40" s="321" t="str">
        <f>IF(AJ39="","",VLOOKUP(AJ39,'標準様式１シフト記号表（勤務時間帯）'!$D$6:$X$47,21,FALSE))</f>
        <v/>
      </c>
      <c r="AK40" s="321" t="str">
        <f>IF(AK39="","",VLOOKUP(AK39,'標準様式１シフト記号表（勤務時間帯）'!$D$6:$X$47,21,FALSE))</f>
        <v/>
      </c>
      <c r="AL40" s="321" t="str">
        <f>IF(AL39="","",VLOOKUP(AL39,'標準様式１シフト記号表（勤務時間帯）'!$D$6:$X$47,21,FALSE))</f>
        <v/>
      </c>
      <c r="AM40" s="321" t="str">
        <f>IF(AM39="","",VLOOKUP(AM39,'標準様式１シフト記号表（勤務時間帯）'!$D$6:$X$47,21,FALSE))</f>
        <v/>
      </c>
      <c r="AN40" s="321" t="str">
        <f>IF(AN39="","",VLOOKUP(AN39,'標準様式１シフト記号表（勤務時間帯）'!$D$6:$X$47,21,FALSE))</f>
        <v/>
      </c>
      <c r="AO40" s="323" t="str">
        <f>IF(AO39="","",VLOOKUP(AO39,'標準様式１シフト記号表（勤務時間帯）'!$D$6:$X$47,21,FALSE))</f>
        <v/>
      </c>
      <c r="AP40" s="322" t="str">
        <f>IF(AP39="","",VLOOKUP(AP39,'標準様式１シフト記号表（勤務時間帯）'!$D$6:$X$47,21,FALSE))</f>
        <v/>
      </c>
      <c r="AQ40" s="321" t="str">
        <f>IF(AQ39="","",VLOOKUP(AQ39,'標準様式１シフト記号表（勤務時間帯）'!$D$6:$X$47,21,FALSE))</f>
        <v/>
      </c>
      <c r="AR40" s="321" t="str">
        <f>IF(AR39="","",VLOOKUP(AR39,'標準様式１シフト記号表（勤務時間帯）'!$D$6:$X$47,21,FALSE))</f>
        <v/>
      </c>
      <c r="AS40" s="321" t="str">
        <f>IF(AS39="","",VLOOKUP(AS39,'標準様式１シフト記号表（勤務時間帯）'!$D$6:$X$47,21,FALSE))</f>
        <v/>
      </c>
      <c r="AT40" s="321" t="str">
        <f>IF(AT39="","",VLOOKUP(AT39,'標準様式１シフト記号表（勤務時間帯）'!$D$6:$X$47,21,FALSE))</f>
        <v/>
      </c>
      <c r="AU40" s="321" t="str">
        <f>IF(AU39="","",VLOOKUP(AU39,'標準様式１シフト記号表（勤務時間帯）'!$D$6:$X$47,21,FALSE))</f>
        <v/>
      </c>
      <c r="AV40" s="323" t="str">
        <f>IF(AV39="","",VLOOKUP(AV39,'標準様式１シフト記号表（勤務時間帯）'!$D$6:$X$47,21,FALSE))</f>
        <v/>
      </c>
      <c r="AW40" s="322" t="str">
        <f>IF(AW39="","",VLOOKUP(AW39,'標準様式１シフト記号表（勤務時間帯）'!$D$6:$X$47,21,FALSE))</f>
        <v/>
      </c>
      <c r="AX40" s="321" t="str">
        <f>IF(AX39="","",VLOOKUP(AX39,'標準様式１シフト記号表（勤務時間帯）'!$D$6:$X$47,21,FALSE))</f>
        <v/>
      </c>
      <c r="AY40" s="321" t="str">
        <f>IF(AY39="","",VLOOKUP(AY39,'標準様式１シフト記号表（勤務時間帯）'!$D$6:$X$47,21,FALSE))</f>
        <v/>
      </c>
      <c r="AZ40" s="1474">
        <f>IF($BC$3="４週",SUM(U40:AV40),IF($BC$3="暦月",SUM(U40:AY40),""))</f>
        <v>0</v>
      </c>
      <c r="BA40" s="1475"/>
      <c r="BB40" s="1476">
        <f>IF($BC$3="４週",AZ40/4,IF($BC$3="暦月",(AZ40/($BC$8/7)),""))</f>
        <v>0</v>
      </c>
      <c r="BC40" s="1475"/>
      <c r="BD40" s="1468"/>
      <c r="BE40" s="1469"/>
      <c r="BF40" s="1469"/>
      <c r="BG40" s="1469"/>
      <c r="BH40" s="1470"/>
    </row>
    <row r="41" spans="2:60" ht="20.25" customHeight="1" x14ac:dyDescent="0.15">
      <c r="B41" s="346"/>
      <c r="C41" s="1427"/>
      <c r="D41" s="1428"/>
      <c r="E41" s="1429"/>
      <c r="F41" s="345"/>
      <c r="G41" s="344">
        <f>C39</f>
        <v>0</v>
      </c>
      <c r="H41" s="1432"/>
      <c r="I41" s="1439"/>
      <c r="J41" s="1440"/>
      <c r="K41" s="1440"/>
      <c r="L41" s="1441"/>
      <c r="M41" s="1448"/>
      <c r="N41" s="1449"/>
      <c r="O41" s="1450"/>
      <c r="P41" s="352" t="s">
        <v>634</v>
      </c>
      <c r="Q41" s="288"/>
      <c r="R41" s="288"/>
      <c r="S41" s="290"/>
      <c r="T41" s="359"/>
      <c r="U41" s="312" t="str">
        <f>IF(U39="","",VLOOKUP(U39,'標準様式１シフト記号表（勤務時間帯）'!$D$6:$Z$47,23,FALSE))</f>
        <v/>
      </c>
      <c r="V41" s="311" t="str">
        <f>IF(V39="","",VLOOKUP(V39,'標準様式１シフト記号表（勤務時間帯）'!$D$6:$Z$47,23,FALSE))</f>
        <v/>
      </c>
      <c r="W41" s="311" t="str">
        <f>IF(W39="","",VLOOKUP(W39,'標準様式１シフト記号表（勤務時間帯）'!$D$6:$Z$47,23,FALSE))</f>
        <v/>
      </c>
      <c r="X41" s="311" t="str">
        <f>IF(X39="","",VLOOKUP(X39,'標準様式１シフト記号表（勤務時間帯）'!$D$6:$Z$47,23,FALSE))</f>
        <v/>
      </c>
      <c r="Y41" s="311" t="str">
        <f>IF(Y39="","",VLOOKUP(Y39,'標準様式１シフト記号表（勤務時間帯）'!$D$6:$Z$47,23,FALSE))</f>
        <v/>
      </c>
      <c r="Z41" s="311" t="str">
        <f>IF(Z39="","",VLOOKUP(Z39,'標準様式１シフト記号表（勤務時間帯）'!$D$6:$Z$47,23,FALSE))</f>
        <v/>
      </c>
      <c r="AA41" s="313" t="str">
        <f>IF(AA39="","",VLOOKUP(AA39,'標準様式１シフト記号表（勤務時間帯）'!$D$6:$Z$47,23,FALSE))</f>
        <v/>
      </c>
      <c r="AB41" s="312" t="str">
        <f>IF(AB39="","",VLOOKUP(AB39,'標準様式１シフト記号表（勤務時間帯）'!$D$6:$Z$47,23,FALSE))</f>
        <v/>
      </c>
      <c r="AC41" s="311" t="str">
        <f>IF(AC39="","",VLOOKUP(AC39,'標準様式１シフト記号表（勤務時間帯）'!$D$6:$Z$47,23,FALSE))</f>
        <v/>
      </c>
      <c r="AD41" s="311" t="str">
        <f>IF(AD39="","",VLOOKUP(AD39,'標準様式１シフト記号表（勤務時間帯）'!$D$6:$Z$47,23,FALSE))</f>
        <v/>
      </c>
      <c r="AE41" s="311" t="str">
        <f>IF(AE39="","",VLOOKUP(AE39,'標準様式１シフト記号表（勤務時間帯）'!$D$6:$Z$47,23,FALSE))</f>
        <v/>
      </c>
      <c r="AF41" s="311" t="str">
        <f>IF(AF39="","",VLOOKUP(AF39,'標準様式１シフト記号表（勤務時間帯）'!$D$6:$Z$47,23,FALSE))</f>
        <v/>
      </c>
      <c r="AG41" s="311" t="str">
        <f>IF(AG39="","",VLOOKUP(AG39,'標準様式１シフト記号表（勤務時間帯）'!$D$6:$Z$47,23,FALSE))</f>
        <v/>
      </c>
      <c r="AH41" s="313" t="str">
        <f>IF(AH39="","",VLOOKUP(AH39,'標準様式１シフト記号表（勤務時間帯）'!$D$6:$Z$47,23,FALSE))</f>
        <v/>
      </c>
      <c r="AI41" s="312" t="str">
        <f>IF(AI39="","",VLOOKUP(AI39,'標準様式１シフト記号表（勤務時間帯）'!$D$6:$Z$47,23,FALSE))</f>
        <v/>
      </c>
      <c r="AJ41" s="311" t="str">
        <f>IF(AJ39="","",VLOOKUP(AJ39,'標準様式１シフト記号表（勤務時間帯）'!$D$6:$Z$47,23,FALSE))</f>
        <v/>
      </c>
      <c r="AK41" s="311" t="str">
        <f>IF(AK39="","",VLOOKUP(AK39,'標準様式１シフト記号表（勤務時間帯）'!$D$6:$Z$47,23,FALSE))</f>
        <v/>
      </c>
      <c r="AL41" s="311" t="str">
        <f>IF(AL39="","",VLOOKUP(AL39,'標準様式１シフト記号表（勤務時間帯）'!$D$6:$Z$47,23,FALSE))</f>
        <v/>
      </c>
      <c r="AM41" s="311" t="str">
        <f>IF(AM39="","",VLOOKUP(AM39,'標準様式１シフト記号表（勤務時間帯）'!$D$6:$Z$47,23,FALSE))</f>
        <v/>
      </c>
      <c r="AN41" s="311" t="str">
        <f>IF(AN39="","",VLOOKUP(AN39,'標準様式１シフト記号表（勤務時間帯）'!$D$6:$Z$47,23,FALSE))</f>
        <v/>
      </c>
      <c r="AO41" s="313" t="str">
        <f>IF(AO39="","",VLOOKUP(AO39,'標準様式１シフト記号表（勤務時間帯）'!$D$6:$Z$47,23,FALSE))</f>
        <v/>
      </c>
      <c r="AP41" s="312" t="str">
        <f>IF(AP39="","",VLOOKUP(AP39,'標準様式１シフト記号表（勤務時間帯）'!$D$6:$Z$47,23,FALSE))</f>
        <v/>
      </c>
      <c r="AQ41" s="311" t="str">
        <f>IF(AQ39="","",VLOOKUP(AQ39,'標準様式１シフト記号表（勤務時間帯）'!$D$6:$Z$47,23,FALSE))</f>
        <v/>
      </c>
      <c r="AR41" s="311" t="str">
        <f>IF(AR39="","",VLOOKUP(AR39,'標準様式１シフト記号表（勤務時間帯）'!$D$6:$Z$47,23,FALSE))</f>
        <v/>
      </c>
      <c r="AS41" s="311" t="str">
        <f>IF(AS39="","",VLOOKUP(AS39,'標準様式１シフト記号表（勤務時間帯）'!$D$6:$Z$47,23,FALSE))</f>
        <v/>
      </c>
      <c r="AT41" s="311" t="str">
        <f>IF(AT39="","",VLOOKUP(AT39,'標準様式１シフト記号表（勤務時間帯）'!$D$6:$Z$47,23,FALSE))</f>
        <v/>
      </c>
      <c r="AU41" s="311" t="str">
        <f>IF(AU39="","",VLOOKUP(AU39,'標準様式１シフト記号表（勤務時間帯）'!$D$6:$Z$47,23,FALSE))</f>
        <v/>
      </c>
      <c r="AV41" s="313" t="str">
        <f>IF(AV39="","",VLOOKUP(AV39,'標準様式１シフト記号表（勤務時間帯）'!$D$6:$Z$47,23,FALSE))</f>
        <v/>
      </c>
      <c r="AW41" s="312" t="str">
        <f>IF(AW39="","",VLOOKUP(AW39,'標準様式１シフト記号表（勤務時間帯）'!$D$6:$Z$47,23,FALSE))</f>
        <v/>
      </c>
      <c r="AX41" s="311" t="str">
        <f>IF(AX39="","",VLOOKUP(AX39,'標準様式１シフト記号表（勤務時間帯）'!$D$6:$Z$47,23,FALSE))</f>
        <v/>
      </c>
      <c r="AY41" s="311" t="str">
        <f>IF(AY39="","",VLOOKUP(AY39,'標準様式１シフト記号表（勤務時間帯）'!$D$6:$Z$47,23,FALSE))</f>
        <v/>
      </c>
      <c r="AZ41" s="1477">
        <f>IF($BC$3="４週",SUM(U41:AV41),IF($BC$3="暦月",SUM(U41:AY41),""))</f>
        <v>0</v>
      </c>
      <c r="BA41" s="1478"/>
      <c r="BB41" s="1479">
        <f>IF($BC$3="４週",AZ41/4,IF($BC$3="暦月",(AZ41/($BC$8/7)),""))</f>
        <v>0</v>
      </c>
      <c r="BC41" s="1478"/>
      <c r="BD41" s="1471"/>
      <c r="BE41" s="1472"/>
      <c r="BF41" s="1472"/>
      <c r="BG41" s="1472"/>
      <c r="BH41" s="1473"/>
    </row>
    <row r="42" spans="2:60" ht="20.25" customHeight="1" x14ac:dyDescent="0.15">
      <c r="B42" s="339"/>
      <c r="C42" s="1421"/>
      <c r="D42" s="1422"/>
      <c r="E42" s="1423"/>
      <c r="F42" s="329"/>
      <c r="G42" s="328"/>
      <c r="H42" s="1485"/>
      <c r="I42" s="1433"/>
      <c r="J42" s="1434"/>
      <c r="K42" s="1434"/>
      <c r="L42" s="1435"/>
      <c r="M42" s="1442"/>
      <c r="N42" s="1443"/>
      <c r="O42" s="1444"/>
      <c r="P42" s="348" t="s">
        <v>632</v>
      </c>
      <c r="Q42" s="355"/>
      <c r="R42" s="355"/>
      <c r="S42" s="354"/>
      <c r="T42" s="353"/>
      <c r="U42" s="331"/>
      <c r="V42" s="330"/>
      <c r="W42" s="330"/>
      <c r="X42" s="330"/>
      <c r="Y42" s="330"/>
      <c r="Z42" s="330"/>
      <c r="AA42" s="332"/>
      <c r="AB42" s="331"/>
      <c r="AC42" s="330"/>
      <c r="AD42" s="330"/>
      <c r="AE42" s="330"/>
      <c r="AF42" s="330"/>
      <c r="AG42" s="330"/>
      <c r="AH42" s="332"/>
      <c r="AI42" s="331"/>
      <c r="AJ42" s="330"/>
      <c r="AK42" s="330"/>
      <c r="AL42" s="330"/>
      <c r="AM42" s="330"/>
      <c r="AN42" s="330"/>
      <c r="AO42" s="332"/>
      <c r="AP42" s="331"/>
      <c r="AQ42" s="330"/>
      <c r="AR42" s="330"/>
      <c r="AS42" s="330"/>
      <c r="AT42" s="330"/>
      <c r="AU42" s="330"/>
      <c r="AV42" s="332"/>
      <c r="AW42" s="331"/>
      <c r="AX42" s="330"/>
      <c r="AY42" s="330"/>
      <c r="AZ42" s="1451"/>
      <c r="BA42" s="1452"/>
      <c r="BB42" s="1481"/>
      <c r="BC42" s="1452"/>
      <c r="BD42" s="1482"/>
      <c r="BE42" s="1483"/>
      <c r="BF42" s="1483"/>
      <c r="BG42" s="1483"/>
      <c r="BH42" s="1484"/>
    </row>
    <row r="43" spans="2:60" ht="20.25" customHeight="1" x14ac:dyDescent="0.15">
      <c r="B43" s="320">
        <f>B40+1</f>
        <v>8</v>
      </c>
      <c r="C43" s="1424"/>
      <c r="D43" s="1425"/>
      <c r="E43" s="1426"/>
      <c r="F43" s="329">
        <f>C42</f>
        <v>0</v>
      </c>
      <c r="G43" s="328"/>
      <c r="H43" s="1431"/>
      <c r="I43" s="1436"/>
      <c r="J43" s="1437"/>
      <c r="K43" s="1437"/>
      <c r="L43" s="1438"/>
      <c r="M43" s="1445"/>
      <c r="N43" s="1446"/>
      <c r="O43" s="1447"/>
      <c r="P43" s="327" t="s">
        <v>633</v>
      </c>
      <c r="Q43" s="326"/>
      <c r="R43" s="326"/>
      <c r="S43" s="325"/>
      <c r="T43" s="324"/>
      <c r="U43" s="322" t="str">
        <f>IF(U42="","",VLOOKUP(U42,'標準様式１シフト記号表（勤務時間帯）'!$D$6:$X$47,21,FALSE))</f>
        <v/>
      </c>
      <c r="V43" s="321" t="str">
        <f>IF(V42="","",VLOOKUP(V42,'標準様式１シフト記号表（勤務時間帯）'!$D$6:$X$47,21,FALSE))</f>
        <v/>
      </c>
      <c r="W43" s="321" t="str">
        <f>IF(W42="","",VLOOKUP(W42,'標準様式１シフト記号表（勤務時間帯）'!$D$6:$X$47,21,FALSE))</f>
        <v/>
      </c>
      <c r="X43" s="321" t="str">
        <f>IF(X42="","",VLOOKUP(X42,'標準様式１シフト記号表（勤務時間帯）'!$D$6:$X$47,21,FALSE))</f>
        <v/>
      </c>
      <c r="Y43" s="321" t="str">
        <f>IF(Y42="","",VLOOKUP(Y42,'標準様式１シフト記号表（勤務時間帯）'!$D$6:$X$47,21,FALSE))</f>
        <v/>
      </c>
      <c r="Z43" s="321" t="str">
        <f>IF(Z42="","",VLOOKUP(Z42,'標準様式１シフト記号表（勤務時間帯）'!$D$6:$X$47,21,FALSE))</f>
        <v/>
      </c>
      <c r="AA43" s="323" t="str">
        <f>IF(AA42="","",VLOOKUP(AA42,'標準様式１シフト記号表（勤務時間帯）'!$D$6:$X$47,21,FALSE))</f>
        <v/>
      </c>
      <c r="AB43" s="322" t="str">
        <f>IF(AB42="","",VLOOKUP(AB42,'標準様式１シフト記号表（勤務時間帯）'!$D$6:$X$47,21,FALSE))</f>
        <v/>
      </c>
      <c r="AC43" s="321" t="str">
        <f>IF(AC42="","",VLOOKUP(AC42,'標準様式１シフト記号表（勤務時間帯）'!$D$6:$X$47,21,FALSE))</f>
        <v/>
      </c>
      <c r="AD43" s="321" t="str">
        <f>IF(AD42="","",VLOOKUP(AD42,'標準様式１シフト記号表（勤務時間帯）'!$D$6:$X$47,21,FALSE))</f>
        <v/>
      </c>
      <c r="AE43" s="321" t="str">
        <f>IF(AE42="","",VLOOKUP(AE42,'標準様式１シフト記号表（勤務時間帯）'!$D$6:$X$47,21,FALSE))</f>
        <v/>
      </c>
      <c r="AF43" s="321" t="str">
        <f>IF(AF42="","",VLOOKUP(AF42,'標準様式１シフト記号表（勤務時間帯）'!$D$6:$X$47,21,FALSE))</f>
        <v/>
      </c>
      <c r="AG43" s="321" t="str">
        <f>IF(AG42="","",VLOOKUP(AG42,'標準様式１シフト記号表（勤務時間帯）'!$D$6:$X$47,21,FALSE))</f>
        <v/>
      </c>
      <c r="AH43" s="323" t="str">
        <f>IF(AH42="","",VLOOKUP(AH42,'標準様式１シフト記号表（勤務時間帯）'!$D$6:$X$47,21,FALSE))</f>
        <v/>
      </c>
      <c r="AI43" s="322" t="str">
        <f>IF(AI42="","",VLOOKUP(AI42,'標準様式１シフト記号表（勤務時間帯）'!$D$6:$X$47,21,FALSE))</f>
        <v/>
      </c>
      <c r="AJ43" s="321" t="str">
        <f>IF(AJ42="","",VLOOKUP(AJ42,'標準様式１シフト記号表（勤務時間帯）'!$D$6:$X$47,21,FALSE))</f>
        <v/>
      </c>
      <c r="AK43" s="321" t="str">
        <f>IF(AK42="","",VLOOKUP(AK42,'標準様式１シフト記号表（勤務時間帯）'!$D$6:$X$47,21,FALSE))</f>
        <v/>
      </c>
      <c r="AL43" s="321" t="str">
        <f>IF(AL42="","",VLOOKUP(AL42,'標準様式１シフト記号表（勤務時間帯）'!$D$6:$X$47,21,FALSE))</f>
        <v/>
      </c>
      <c r="AM43" s="321" t="str">
        <f>IF(AM42="","",VLOOKUP(AM42,'標準様式１シフト記号表（勤務時間帯）'!$D$6:$X$47,21,FALSE))</f>
        <v/>
      </c>
      <c r="AN43" s="321" t="str">
        <f>IF(AN42="","",VLOOKUP(AN42,'標準様式１シフト記号表（勤務時間帯）'!$D$6:$X$47,21,FALSE))</f>
        <v/>
      </c>
      <c r="AO43" s="323" t="str">
        <f>IF(AO42="","",VLOOKUP(AO42,'標準様式１シフト記号表（勤務時間帯）'!$D$6:$X$47,21,FALSE))</f>
        <v/>
      </c>
      <c r="AP43" s="322" t="str">
        <f>IF(AP42="","",VLOOKUP(AP42,'標準様式１シフト記号表（勤務時間帯）'!$D$6:$X$47,21,FALSE))</f>
        <v/>
      </c>
      <c r="AQ43" s="321" t="str">
        <f>IF(AQ42="","",VLOOKUP(AQ42,'標準様式１シフト記号表（勤務時間帯）'!$D$6:$X$47,21,FALSE))</f>
        <v/>
      </c>
      <c r="AR43" s="321" t="str">
        <f>IF(AR42="","",VLOOKUP(AR42,'標準様式１シフト記号表（勤務時間帯）'!$D$6:$X$47,21,FALSE))</f>
        <v/>
      </c>
      <c r="AS43" s="321" t="str">
        <f>IF(AS42="","",VLOOKUP(AS42,'標準様式１シフト記号表（勤務時間帯）'!$D$6:$X$47,21,FALSE))</f>
        <v/>
      </c>
      <c r="AT43" s="321" t="str">
        <f>IF(AT42="","",VLOOKUP(AT42,'標準様式１シフト記号表（勤務時間帯）'!$D$6:$X$47,21,FALSE))</f>
        <v/>
      </c>
      <c r="AU43" s="321" t="str">
        <f>IF(AU42="","",VLOOKUP(AU42,'標準様式１シフト記号表（勤務時間帯）'!$D$6:$X$47,21,FALSE))</f>
        <v/>
      </c>
      <c r="AV43" s="323" t="str">
        <f>IF(AV42="","",VLOOKUP(AV42,'標準様式１シフト記号表（勤務時間帯）'!$D$6:$X$47,21,FALSE))</f>
        <v/>
      </c>
      <c r="AW43" s="322" t="str">
        <f>IF(AW42="","",VLOOKUP(AW42,'標準様式１シフト記号表（勤務時間帯）'!$D$6:$X$47,21,FALSE))</f>
        <v/>
      </c>
      <c r="AX43" s="321" t="str">
        <f>IF(AX42="","",VLOOKUP(AX42,'標準様式１シフト記号表（勤務時間帯）'!$D$6:$X$47,21,FALSE))</f>
        <v/>
      </c>
      <c r="AY43" s="321" t="str">
        <f>IF(AY42="","",VLOOKUP(AY42,'標準様式１シフト記号表（勤務時間帯）'!$D$6:$X$47,21,FALSE))</f>
        <v/>
      </c>
      <c r="AZ43" s="1474">
        <f>IF($BC$3="４週",SUM(U43:AV43),IF($BC$3="暦月",SUM(U43:AY43),""))</f>
        <v>0</v>
      </c>
      <c r="BA43" s="1475"/>
      <c r="BB43" s="1476">
        <f>IF($BC$3="４週",AZ43/4,IF($BC$3="暦月",(AZ43/($BC$8/7)),""))</f>
        <v>0</v>
      </c>
      <c r="BC43" s="1475"/>
      <c r="BD43" s="1468"/>
      <c r="BE43" s="1469"/>
      <c r="BF43" s="1469"/>
      <c r="BG43" s="1469"/>
      <c r="BH43" s="1470"/>
    </row>
    <row r="44" spans="2:60" ht="20.25" customHeight="1" x14ac:dyDescent="0.15">
      <c r="B44" s="346"/>
      <c r="C44" s="1427"/>
      <c r="D44" s="1428"/>
      <c r="E44" s="1429"/>
      <c r="F44" s="345"/>
      <c r="G44" s="344">
        <f>C42</f>
        <v>0</v>
      </c>
      <c r="H44" s="1432"/>
      <c r="I44" s="1439"/>
      <c r="J44" s="1440"/>
      <c r="K44" s="1440"/>
      <c r="L44" s="1441"/>
      <c r="M44" s="1448"/>
      <c r="N44" s="1449"/>
      <c r="O44" s="1450"/>
      <c r="P44" s="352" t="s">
        <v>634</v>
      </c>
      <c r="Q44" s="358"/>
      <c r="R44" s="358"/>
      <c r="S44" s="357"/>
      <c r="T44" s="356"/>
      <c r="U44" s="312" t="str">
        <f>IF(U42="","",VLOOKUP(U42,'標準様式１シフト記号表（勤務時間帯）'!$D$6:$Z$47,23,FALSE))</f>
        <v/>
      </c>
      <c r="V44" s="311" t="str">
        <f>IF(V42="","",VLOOKUP(V42,'標準様式１シフト記号表（勤務時間帯）'!$D$6:$Z$47,23,FALSE))</f>
        <v/>
      </c>
      <c r="W44" s="311" t="str">
        <f>IF(W42="","",VLOOKUP(W42,'標準様式１シフト記号表（勤務時間帯）'!$D$6:$Z$47,23,FALSE))</f>
        <v/>
      </c>
      <c r="X44" s="311" t="str">
        <f>IF(X42="","",VLOOKUP(X42,'標準様式１シフト記号表（勤務時間帯）'!$D$6:$Z$47,23,FALSE))</f>
        <v/>
      </c>
      <c r="Y44" s="311" t="str">
        <f>IF(Y42="","",VLOOKUP(Y42,'標準様式１シフト記号表（勤務時間帯）'!$D$6:$Z$47,23,FALSE))</f>
        <v/>
      </c>
      <c r="Z44" s="311" t="str">
        <f>IF(Z42="","",VLOOKUP(Z42,'標準様式１シフト記号表（勤務時間帯）'!$D$6:$Z$47,23,FALSE))</f>
        <v/>
      </c>
      <c r="AA44" s="313" t="str">
        <f>IF(AA42="","",VLOOKUP(AA42,'標準様式１シフト記号表（勤務時間帯）'!$D$6:$Z$47,23,FALSE))</f>
        <v/>
      </c>
      <c r="AB44" s="312" t="str">
        <f>IF(AB42="","",VLOOKUP(AB42,'標準様式１シフト記号表（勤務時間帯）'!$D$6:$Z$47,23,FALSE))</f>
        <v/>
      </c>
      <c r="AC44" s="311" t="str">
        <f>IF(AC42="","",VLOOKUP(AC42,'標準様式１シフト記号表（勤務時間帯）'!$D$6:$Z$47,23,FALSE))</f>
        <v/>
      </c>
      <c r="AD44" s="311" t="str">
        <f>IF(AD42="","",VLOOKUP(AD42,'標準様式１シフト記号表（勤務時間帯）'!$D$6:$Z$47,23,FALSE))</f>
        <v/>
      </c>
      <c r="AE44" s="311" t="str">
        <f>IF(AE42="","",VLOOKUP(AE42,'標準様式１シフト記号表（勤務時間帯）'!$D$6:$Z$47,23,FALSE))</f>
        <v/>
      </c>
      <c r="AF44" s="311" t="str">
        <f>IF(AF42="","",VLOOKUP(AF42,'標準様式１シフト記号表（勤務時間帯）'!$D$6:$Z$47,23,FALSE))</f>
        <v/>
      </c>
      <c r="AG44" s="311" t="str">
        <f>IF(AG42="","",VLOOKUP(AG42,'標準様式１シフト記号表（勤務時間帯）'!$D$6:$Z$47,23,FALSE))</f>
        <v/>
      </c>
      <c r="AH44" s="313" t="str">
        <f>IF(AH42="","",VLOOKUP(AH42,'標準様式１シフト記号表（勤務時間帯）'!$D$6:$Z$47,23,FALSE))</f>
        <v/>
      </c>
      <c r="AI44" s="312" t="str">
        <f>IF(AI42="","",VLOOKUP(AI42,'標準様式１シフト記号表（勤務時間帯）'!$D$6:$Z$47,23,FALSE))</f>
        <v/>
      </c>
      <c r="AJ44" s="311" t="str">
        <f>IF(AJ42="","",VLOOKUP(AJ42,'標準様式１シフト記号表（勤務時間帯）'!$D$6:$Z$47,23,FALSE))</f>
        <v/>
      </c>
      <c r="AK44" s="311" t="str">
        <f>IF(AK42="","",VLOOKUP(AK42,'標準様式１シフト記号表（勤務時間帯）'!$D$6:$Z$47,23,FALSE))</f>
        <v/>
      </c>
      <c r="AL44" s="311" t="str">
        <f>IF(AL42="","",VLOOKUP(AL42,'標準様式１シフト記号表（勤務時間帯）'!$D$6:$Z$47,23,FALSE))</f>
        <v/>
      </c>
      <c r="AM44" s="311" t="str">
        <f>IF(AM42="","",VLOOKUP(AM42,'標準様式１シフト記号表（勤務時間帯）'!$D$6:$Z$47,23,FALSE))</f>
        <v/>
      </c>
      <c r="AN44" s="311" t="str">
        <f>IF(AN42="","",VLOOKUP(AN42,'標準様式１シフト記号表（勤務時間帯）'!$D$6:$Z$47,23,FALSE))</f>
        <v/>
      </c>
      <c r="AO44" s="313" t="str">
        <f>IF(AO42="","",VLOOKUP(AO42,'標準様式１シフト記号表（勤務時間帯）'!$D$6:$Z$47,23,FALSE))</f>
        <v/>
      </c>
      <c r="AP44" s="312" t="str">
        <f>IF(AP42="","",VLOOKUP(AP42,'標準様式１シフト記号表（勤務時間帯）'!$D$6:$Z$47,23,FALSE))</f>
        <v/>
      </c>
      <c r="AQ44" s="311" t="str">
        <f>IF(AQ42="","",VLOOKUP(AQ42,'標準様式１シフト記号表（勤務時間帯）'!$D$6:$Z$47,23,FALSE))</f>
        <v/>
      </c>
      <c r="AR44" s="311" t="str">
        <f>IF(AR42="","",VLOOKUP(AR42,'標準様式１シフト記号表（勤務時間帯）'!$D$6:$Z$47,23,FALSE))</f>
        <v/>
      </c>
      <c r="AS44" s="311" t="str">
        <f>IF(AS42="","",VLOOKUP(AS42,'標準様式１シフト記号表（勤務時間帯）'!$D$6:$Z$47,23,FALSE))</f>
        <v/>
      </c>
      <c r="AT44" s="311" t="str">
        <f>IF(AT42="","",VLOOKUP(AT42,'標準様式１シフト記号表（勤務時間帯）'!$D$6:$Z$47,23,FALSE))</f>
        <v/>
      </c>
      <c r="AU44" s="311" t="str">
        <f>IF(AU42="","",VLOOKUP(AU42,'標準様式１シフト記号表（勤務時間帯）'!$D$6:$Z$47,23,FALSE))</f>
        <v/>
      </c>
      <c r="AV44" s="313" t="str">
        <f>IF(AV42="","",VLOOKUP(AV42,'標準様式１シフト記号表（勤務時間帯）'!$D$6:$Z$47,23,FALSE))</f>
        <v/>
      </c>
      <c r="AW44" s="312" t="str">
        <f>IF(AW42="","",VLOOKUP(AW42,'標準様式１シフト記号表（勤務時間帯）'!$D$6:$Z$47,23,FALSE))</f>
        <v/>
      </c>
      <c r="AX44" s="311" t="str">
        <f>IF(AX42="","",VLOOKUP(AX42,'標準様式１シフト記号表（勤務時間帯）'!$D$6:$Z$47,23,FALSE))</f>
        <v/>
      </c>
      <c r="AY44" s="311" t="str">
        <f>IF(AY42="","",VLOOKUP(AY42,'標準様式１シフト記号表（勤務時間帯）'!$D$6:$Z$47,23,FALSE))</f>
        <v/>
      </c>
      <c r="AZ44" s="1477">
        <f>IF($BC$3="４週",SUM(U44:AV44),IF($BC$3="暦月",SUM(U44:AY44),""))</f>
        <v>0</v>
      </c>
      <c r="BA44" s="1478"/>
      <c r="BB44" s="1479">
        <f>IF($BC$3="４週",AZ44/4,IF($BC$3="暦月",(AZ44/($BC$8/7)),""))</f>
        <v>0</v>
      </c>
      <c r="BC44" s="1478"/>
      <c r="BD44" s="1471"/>
      <c r="BE44" s="1472"/>
      <c r="BF44" s="1472"/>
      <c r="BG44" s="1472"/>
      <c r="BH44" s="1473"/>
    </row>
    <row r="45" spans="2:60" ht="20.25" customHeight="1" x14ac:dyDescent="0.15">
      <c r="B45" s="339"/>
      <c r="C45" s="1421"/>
      <c r="D45" s="1422"/>
      <c r="E45" s="1423"/>
      <c r="F45" s="329"/>
      <c r="G45" s="328"/>
      <c r="H45" s="1485"/>
      <c r="I45" s="1433"/>
      <c r="J45" s="1434"/>
      <c r="K45" s="1434"/>
      <c r="L45" s="1435"/>
      <c r="M45" s="1442"/>
      <c r="N45" s="1443"/>
      <c r="O45" s="1444"/>
      <c r="P45" s="348" t="s">
        <v>632</v>
      </c>
      <c r="Q45" s="355"/>
      <c r="R45" s="355"/>
      <c r="S45" s="354"/>
      <c r="T45" s="353"/>
      <c r="U45" s="331"/>
      <c r="V45" s="330"/>
      <c r="W45" s="330"/>
      <c r="X45" s="330"/>
      <c r="Y45" s="330"/>
      <c r="Z45" s="330"/>
      <c r="AA45" s="332"/>
      <c r="AB45" s="331"/>
      <c r="AC45" s="330"/>
      <c r="AD45" s="330"/>
      <c r="AE45" s="330"/>
      <c r="AF45" s="330"/>
      <c r="AG45" s="330"/>
      <c r="AH45" s="332"/>
      <c r="AI45" s="331"/>
      <c r="AJ45" s="330"/>
      <c r="AK45" s="330"/>
      <c r="AL45" s="330"/>
      <c r="AM45" s="330"/>
      <c r="AN45" s="330"/>
      <c r="AO45" s="332"/>
      <c r="AP45" s="331"/>
      <c r="AQ45" s="330"/>
      <c r="AR45" s="330"/>
      <c r="AS45" s="330"/>
      <c r="AT45" s="330"/>
      <c r="AU45" s="330"/>
      <c r="AV45" s="332"/>
      <c r="AW45" s="331"/>
      <c r="AX45" s="330"/>
      <c r="AY45" s="330"/>
      <c r="AZ45" s="1451"/>
      <c r="BA45" s="1452"/>
      <c r="BB45" s="1481"/>
      <c r="BC45" s="1452"/>
      <c r="BD45" s="1482"/>
      <c r="BE45" s="1483"/>
      <c r="BF45" s="1483"/>
      <c r="BG45" s="1483"/>
      <c r="BH45" s="1484"/>
    </row>
    <row r="46" spans="2:60" ht="20.25" customHeight="1" x14ac:dyDescent="0.15">
      <c r="B46" s="320">
        <f>B43+1</f>
        <v>9</v>
      </c>
      <c r="C46" s="1424"/>
      <c r="D46" s="1425"/>
      <c r="E46" s="1426"/>
      <c r="F46" s="329">
        <f>C45</f>
        <v>0</v>
      </c>
      <c r="G46" s="328"/>
      <c r="H46" s="1431"/>
      <c r="I46" s="1436"/>
      <c r="J46" s="1437"/>
      <c r="K46" s="1437"/>
      <c r="L46" s="1438"/>
      <c r="M46" s="1445"/>
      <c r="N46" s="1446"/>
      <c r="O46" s="1447"/>
      <c r="P46" s="327" t="s">
        <v>633</v>
      </c>
      <c r="Q46" s="326"/>
      <c r="R46" s="326"/>
      <c r="S46" s="325"/>
      <c r="T46" s="324"/>
      <c r="U46" s="322" t="str">
        <f>IF(U45="","",VLOOKUP(U45,'標準様式１シフト記号表（勤務時間帯）'!$D$6:$X$47,21,FALSE))</f>
        <v/>
      </c>
      <c r="V46" s="321" t="str">
        <f>IF(V45="","",VLOOKUP(V45,'標準様式１シフト記号表（勤務時間帯）'!$D$6:$X$47,21,FALSE))</f>
        <v/>
      </c>
      <c r="W46" s="321" t="str">
        <f>IF(W45="","",VLOOKUP(W45,'標準様式１シフト記号表（勤務時間帯）'!$D$6:$X$47,21,FALSE))</f>
        <v/>
      </c>
      <c r="X46" s="321" t="str">
        <f>IF(X45="","",VLOOKUP(X45,'標準様式１シフト記号表（勤務時間帯）'!$D$6:$X$47,21,FALSE))</f>
        <v/>
      </c>
      <c r="Y46" s="321" t="str">
        <f>IF(Y45="","",VLOOKUP(Y45,'標準様式１シフト記号表（勤務時間帯）'!$D$6:$X$47,21,FALSE))</f>
        <v/>
      </c>
      <c r="Z46" s="321" t="str">
        <f>IF(Z45="","",VLOOKUP(Z45,'標準様式１シフト記号表（勤務時間帯）'!$D$6:$X$47,21,FALSE))</f>
        <v/>
      </c>
      <c r="AA46" s="323" t="str">
        <f>IF(AA45="","",VLOOKUP(AA45,'標準様式１シフト記号表（勤務時間帯）'!$D$6:$X$47,21,FALSE))</f>
        <v/>
      </c>
      <c r="AB46" s="322" t="str">
        <f>IF(AB45="","",VLOOKUP(AB45,'標準様式１シフト記号表（勤務時間帯）'!$D$6:$X$47,21,FALSE))</f>
        <v/>
      </c>
      <c r="AC46" s="321" t="str">
        <f>IF(AC45="","",VLOOKUP(AC45,'標準様式１シフト記号表（勤務時間帯）'!$D$6:$X$47,21,FALSE))</f>
        <v/>
      </c>
      <c r="AD46" s="321" t="str">
        <f>IF(AD45="","",VLOOKUP(AD45,'標準様式１シフト記号表（勤務時間帯）'!$D$6:$X$47,21,FALSE))</f>
        <v/>
      </c>
      <c r="AE46" s="321" t="str">
        <f>IF(AE45="","",VLOOKUP(AE45,'標準様式１シフト記号表（勤務時間帯）'!$D$6:$X$47,21,FALSE))</f>
        <v/>
      </c>
      <c r="AF46" s="321" t="str">
        <f>IF(AF45="","",VLOOKUP(AF45,'標準様式１シフト記号表（勤務時間帯）'!$D$6:$X$47,21,FALSE))</f>
        <v/>
      </c>
      <c r="AG46" s="321" t="str">
        <f>IF(AG45="","",VLOOKUP(AG45,'標準様式１シフト記号表（勤務時間帯）'!$D$6:$X$47,21,FALSE))</f>
        <v/>
      </c>
      <c r="AH46" s="323" t="str">
        <f>IF(AH45="","",VLOOKUP(AH45,'標準様式１シフト記号表（勤務時間帯）'!$D$6:$X$47,21,FALSE))</f>
        <v/>
      </c>
      <c r="AI46" s="322" t="str">
        <f>IF(AI45="","",VLOOKUP(AI45,'標準様式１シフト記号表（勤務時間帯）'!$D$6:$X$47,21,FALSE))</f>
        <v/>
      </c>
      <c r="AJ46" s="321" t="str">
        <f>IF(AJ45="","",VLOOKUP(AJ45,'標準様式１シフト記号表（勤務時間帯）'!$D$6:$X$47,21,FALSE))</f>
        <v/>
      </c>
      <c r="AK46" s="321" t="str">
        <f>IF(AK45="","",VLOOKUP(AK45,'標準様式１シフト記号表（勤務時間帯）'!$D$6:$X$47,21,FALSE))</f>
        <v/>
      </c>
      <c r="AL46" s="321" t="str">
        <f>IF(AL45="","",VLOOKUP(AL45,'標準様式１シフト記号表（勤務時間帯）'!$D$6:$X$47,21,FALSE))</f>
        <v/>
      </c>
      <c r="AM46" s="321" t="str">
        <f>IF(AM45="","",VLOOKUP(AM45,'標準様式１シフト記号表（勤務時間帯）'!$D$6:$X$47,21,FALSE))</f>
        <v/>
      </c>
      <c r="AN46" s="321" t="str">
        <f>IF(AN45="","",VLOOKUP(AN45,'標準様式１シフト記号表（勤務時間帯）'!$D$6:$X$47,21,FALSE))</f>
        <v/>
      </c>
      <c r="AO46" s="323" t="str">
        <f>IF(AO45="","",VLOOKUP(AO45,'標準様式１シフト記号表（勤務時間帯）'!$D$6:$X$47,21,FALSE))</f>
        <v/>
      </c>
      <c r="AP46" s="322" t="str">
        <f>IF(AP45="","",VLOOKUP(AP45,'標準様式１シフト記号表（勤務時間帯）'!$D$6:$X$47,21,FALSE))</f>
        <v/>
      </c>
      <c r="AQ46" s="321" t="str">
        <f>IF(AQ45="","",VLOOKUP(AQ45,'標準様式１シフト記号表（勤務時間帯）'!$D$6:$X$47,21,FALSE))</f>
        <v/>
      </c>
      <c r="AR46" s="321" t="str">
        <f>IF(AR45="","",VLOOKUP(AR45,'標準様式１シフト記号表（勤務時間帯）'!$D$6:$X$47,21,FALSE))</f>
        <v/>
      </c>
      <c r="AS46" s="321" t="str">
        <f>IF(AS45="","",VLOOKUP(AS45,'標準様式１シフト記号表（勤務時間帯）'!$D$6:$X$47,21,FALSE))</f>
        <v/>
      </c>
      <c r="AT46" s="321" t="str">
        <f>IF(AT45="","",VLOOKUP(AT45,'標準様式１シフト記号表（勤務時間帯）'!$D$6:$X$47,21,FALSE))</f>
        <v/>
      </c>
      <c r="AU46" s="321" t="str">
        <f>IF(AU45="","",VLOOKUP(AU45,'標準様式１シフト記号表（勤務時間帯）'!$D$6:$X$47,21,FALSE))</f>
        <v/>
      </c>
      <c r="AV46" s="323" t="str">
        <f>IF(AV45="","",VLOOKUP(AV45,'標準様式１シフト記号表（勤務時間帯）'!$D$6:$X$47,21,FALSE))</f>
        <v/>
      </c>
      <c r="AW46" s="322" t="str">
        <f>IF(AW45="","",VLOOKUP(AW45,'標準様式１シフト記号表（勤務時間帯）'!$D$6:$X$47,21,FALSE))</f>
        <v/>
      </c>
      <c r="AX46" s="321" t="str">
        <f>IF(AX45="","",VLOOKUP(AX45,'標準様式１シフト記号表（勤務時間帯）'!$D$6:$X$47,21,FALSE))</f>
        <v/>
      </c>
      <c r="AY46" s="321" t="str">
        <f>IF(AY45="","",VLOOKUP(AY45,'標準様式１シフト記号表（勤務時間帯）'!$D$6:$X$47,21,FALSE))</f>
        <v/>
      </c>
      <c r="AZ46" s="1474">
        <f>IF($BC$3="４週",SUM(U46:AV46),IF($BC$3="暦月",SUM(U46:AY46),""))</f>
        <v>0</v>
      </c>
      <c r="BA46" s="1475"/>
      <c r="BB46" s="1476">
        <f>IF($BC$3="４週",AZ46/4,IF($BC$3="暦月",(AZ46/($BC$8/7)),""))</f>
        <v>0</v>
      </c>
      <c r="BC46" s="1475"/>
      <c r="BD46" s="1468"/>
      <c r="BE46" s="1469"/>
      <c r="BF46" s="1469"/>
      <c r="BG46" s="1469"/>
      <c r="BH46" s="1470"/>
    </row>
    <row r="47" spans="2:60" ht="20.25" customHeight="1" x14ac:dyDescent="0.15">
      <c r="B47" s="346"/>
      <c r="C47" s="1427"/>
      <c r="D47" s="1428"/>
      <c r="E47" s="1429"/>
      <c r="F47" s="345"/>
      <c r="G47" s="344">
        <f>C45</f>
        <v>0</v>
      </c>
      <c r="H47" s="1432"/>
      <c r="I47" s="1439"/>
      <c r="J47" s="1440"/>
      <c r="K47" s="1440"/>
      <c r="L47" s="1441"/>
      <c r="M47" s="1448"/>
      <c r="N47" s="1449"/>
      <c r="O47" s="1450"/>
      <c r="P47" s="352" t="s">
        <v>634</v>
      </c>
      <c r="Q47" s="351"/>
      <c r="R47" s="351"/>
      <c r="S47" s="350"/>
      <c r="T47" s="349"/>
      <c r="U47" s="312" t="str">
        <f>IF(U45="","",VLOOKUP(U45,'標準様式１シフト記号表（勤務時間帯）'!$D$6:$Z$47,23,FALSE))</f>
        <v/>
      </c>
      <c r="V47" s="311" t="str">
        <f>IF(V45="","",VLOOKUP(V45,'標準様式１シフト記号表（勤務時間帯）'!$D$6:$Z$47,23,FALSE))</f>
        <v/>
      </c>
      <c r="W47" s="311" t="str">
        <f>IF(W45="","",VLOOKUP(W45,'標準様式１シフト記号表（勤務時間帯）'!$D$6:$Z$47,23,FALSE))</f>
        <v/>
      </c>
      <c r="X47" s="311" t="str">
        <f>IF(X45="","",VLOOKUP(X45,'標準様式１シフト記号表（勤務時間帯）'!$D$6:$Z$47,23,FALSE))</f>
        <v/>
      </c>
      <c r="Y47" s="311" t="str">
        <f>IF(Y45="","",VLOOKUP(Y45,'標準様式１シフト記号表（勤務時間帯）'!$D$6:$Z$47,23,FALSE))</f>
        <v/>
      </c>
      <c r="Z47" s="311" t="str">
        <f>IF(Z45="","",VLOOKUP(Z45,'標準様式１シフト記号表（勤務時間帯）'!$D$6:$Z$47,23,FALSE))</f>
        <v/>
      </c>
      <c r="AA47" s="313" t="str">
        <f>IF(AA45="","",VLOOKUP(AA45,'標準様式１シフト記号表（勤務時間帯）'!$D$6:$Z$47,23,FALSE))</f>
        <v/>
      </c>
      <c r="AB47" s="312" t="str">
        <f>IF(AB45="","",VLOOKUP(AB45,'標準様式１シフト記号表（勤務時間帯）'!$D$6:$Z$47,23,FALSE))</f>
        <v/>
      </c>
      <c r="AC47" s="311" t="str">
        <f>IF(AC45="","",VLOOKUP(AC45,'標準様式１シフト記号表（勤務時間帯）'!$D$6:$Z$47,23,FALSE))</f>
        <v/>
      </c>
      <c r="AD47" s="311" t="str">
        <f>IF(AD45="","",VLOOKUP(AD45,'標準様式１シフト記号表（勤務時間帯）'!$D$6:$Z$47,23,FALSE))</f>
        <v/>
      </c>
      <c r="AE47" s="311" t="str">
        <f>IF(AE45="","",VLOOKUP(AE45,'標準様式１シフト記号表（勤務時間帯）'!$D$6:$Z$47,23,FALSE))</f>
        <v/>
      </c>
      <c r="AF47" s="311" t="str">
        <f>IF(AF45="","",VLOOKUP(AF45,'標準様式１シフト記号表（勤務時間帯）'!$D$6:$Z$47,23,FALSE))</f>
        <v/>
      </c>
      <c r="AG47" s="311" t="str">
        <f>IF(AG45="","",VLOOKUP(AG45,'標準様式１シフト記号表（勤務時間帯）'!$D$6:$Z$47,23,FALSE))</f>
        <v/>
      </c>
      <c r="AH47" s="313" t="str">
        <f>IF(AH45="","",VLOOKUP(AH45,'標準様式１シフト記号表（勤務時間帯）'!$D$6:$Z$47,23,FALSE))</f>
        <v/>
      </c>
      <c r="AI47" s="312" t="str">
        <f>IF(AI45="","",VLOOKUP(AI45,'標準様式１シフト記号表（勤務時間帯）'!$D$6:$Z$47,23,FALSE))</f>
        <v/>
      </c>
      <c r="AJ47" s="311" t="str">
        <f>IF(AJ45="","",VLOOKUP(AJ45,'標準様式１シフト記号表（勤務時間帯）'!$D$6:$Z$47,23,FALSE))</f>
        <v/>
      </c>
      <c r="AK47" s="311" t="str">
        <f>IF(AK45="","",VLOOKUP(AK45,'標準様式１シフト記号表（勤務時間帯）'!$D$6:$Z$47,23,FALSE))</f>
        <v/>
      </c>
      <c r="AL47" s="311" t="str">
        <f>IF(AL45="","",VLOOKUP(AL45,'標準様式１シフト記号表（勤務時間帯）'!$D$6:$Z$47,23,FALSE))</f>
        <v/>
      </c>
      <c r="AM47" s="311" t="str">
        <f>IF(AM45="","",VLOOKUP(AM45,'標準様式１シフト記号表（勤務時間帯）'!$D$6:$Z$47,23,FALSE))</f>
        <v/>
      </c>
      <c r="AN47" s="311" t="str">
        <f>IF(AN45="","",VLOOKUP(AN45,'標準様式１シフト記号表（勤務時間帯）'!$D$6:$Z$47,23,FALSE))</f>
        <v/>
      </c>
      <c r="AO47" s="313" t="str">
        <f>IF(AO45="","",VLOOKUP(AO45,'標準様式１シフト記号表（勤務時間帯）'!$D$6:$Z$47,23,FALSE))</f>
        <v/>
      </c>
      <c r="AP47" s="312" t="str">
        <f>IF(AP45="","",VLOOKUP(AP45,'標準様式１シフト記号表（勤務時間帯）'!$D$6:$Z$47,23,FALSE))</f>
        <v/>
      </c>
      <c r="AQ47" s="311" t="str">
        <f>IF(AQ45="","",VLOOKUP(AQ45,'標準様式１シフト記号表（勤務時間帯）'!$D$6:$Z$47,23,FALSE))</f>
        <v/>
      </c>
      <c r="AR47" s="311" t="str">
        <f>IF(AR45="","",VLOOKUP(AR45,'標準様式１シフト記号表（勤務時間帯）'!$D$6:$Z$47,23,FALSE))</f>
        <v/>
      </c>
      <c r="AS47" s="311" t="str">
        <f>IF(AS45="","",VLOOKUP(AS45,'標準様式１シフト記号表（勤務時間帯）'!$D$6:$Z$47,23,FALSE))</f>
        <v/>
      </c>
      <c r="AT47" s="311" t="str">
        <f>IF(AT45="","",VLOOKUP(AT45,'標準様式１シフト記号表（勤務時間帯）'!$D$6:$Z$47,23,FALSE))</f>
        <v/>
      </c>
      <c r="AU47" s="311" t="str">
        <f>IF(AU45="","",VLOOKUP(AU45,'標準様式１シフト記号表（勤務時間帯）'!$D$6:$Z$47,23,FALSE))</f>
        <v/>
      </c>
      <c r="AV47" s="313" t="str">
        <f>IF(AV45="","",VLOOKUP(AV45,'標準様式１シフト記号表（勤務時間帯）'!$D$6:$Z$47,23,FALSE))</f>
        <v/>
      </c>
      <c r="AW47" s="312" t="str">
        <f>IF(AW45="","",VLOOKUP(AW45,'標準様式１シフト記号表（勤務時間帯）'!$D$6:$Z$47,23,FALSE))</f>
        <v/>
      </c>
      <c r="AX47" s="311" t="str">
        <f>IF(AX45="","",VLOOKUP(AX45,'標準様式１シフト記号表（勤務時間帯）'!$D$6:$Z$47,23,FALSE))</f>
        <v/>
      </c>
      <c r="AY47" s="311" t="str">
        <f>IF(AY45="","",VLOOKUP(AY45,'標準様式１シフト記号表（勤務時間帯）'!$D$6:$Z$47,23,FALSE))</f>
        <v/>
      </c>
      <c r="AZ47" s="1477">
        <f>IF($BC$3="４週",SUM(U47:AV47),IF($BC$3="暦月",SUM(U47:AY47),""))</f>
        <v>0</v>
      </c>
      <c r="BA47" s="1478"/>
      <c r="BB47" s="1479">
        <f>IF($BC$3="４週",AZ47/4,IF($BC$3="暦月",(AZ47/($BC$8/7)),""))</f>
        <v>0</v>
      </c>
      <c r="BC47" s="1478"/>
      <c r="BD47" s="1471"/>
      <c r="BE47" s="1472"/>
      <c r="BF47" s="1472"/>
      <c r="BG47" s="1472"/>
      <c r="BH47" s="1473"/>
    </row>
    <row r="48" spans="2:60" ht="20.25" customHeight="1" x14ac:dyDescent="0.15">
      <c r="B48" s="339"/>
      <c r="C48" s="1421"/>
      <c r="D48" s="1422"/>
      <c r="E48" s="1423"/>
      <c r="F48" s="329"/>
      <c r="G48" s="328"/>
      <c r="H48" s="1485"/>
      <c r="I48" s="1433"/>
      <c r="J48" s="1434"/>
      <c r="K48" s="1434"/>
      <c r="L48" s="1435"/>
      <c r="M48" s="1442"/>
      <c r="N48" s="1443"/>
      <c r="O48" s="1444"/>
      <c r="P48" s="348" t="s">
        <v>632</v>
      </c>
      <c r="Q48" s="288"/>
      <c r="R48" s="288"/>
      <c r="S48" s="290"/>
      <c r="T48" s="347"/>
      <c r="U48" s="331"/>
      <c r="V48" s="330"/>
      <c r="W48" s="330"/>
      <c r="X48" s="330"/>
      <c r="Y48" s="330"/>
      <c r="Z48" s="330"/>
      <c r="AA48" s="332"/>
      <c r="AB48" s="331"/>
      <c r="AC48" s="330"/>
      <c r="AD48" s="330"/>
      <c r="AE48" s="330"/>
      <c r="AF48" s="330"/>
      <c r="AG48" s="330"/>
      <c r="AH48" s="332"/>
      <c r="AI48" s="331"/>
      <c r="AJ48" s="330"/>
      <c r="AK48" s="330"/>
      <c r="AL48" s="330"/>
      <c r="AM48" s="330"/>
      <c r="AN48" s="330"/>
      <c r="AO48" s="332"/>
      <c r="AP48" s="331"/>
      <c r="AQ48" s="330"/>
      <c r="AR48" s="330"/>
      <c r="AS48" s="330"/>
      <c r="AT48" s="330"/>
      <c r="AU48" s="330"/>
      <c r="AV48" s="332"/>
      <c r="AW48" s="331"/>
      <c r="AX48" s="330"/>
      <c r="AY48" s="330"/>
      <c r="AZ48" s="1451"/>
      <c r="BA48" s="1452"/>
      <c r="BB48" s="1481"/>
      <c r="BC48" s="1452"/>
      <c r="BD48" s="1482"/>
      <c r="BE48" s="1483"/>
      <c r="BF48" s="1483"/>
      <c r="BG48" s="1483"/>
      <c r="BH48" s="1484"/>
    </row>
    <row r="49" spans="2:60" ht="20.25" customHeight="1" x14ac:dyDescent="0.15">
      <c r="B49" s="320">
        <f>B46+1</f>
        <v>10</v>
      </c>
      <c r="C49" s="1424"/>
      <c r="D49" s="1425"/>
      <c r="E49" s="1426"/>
      <c r="F49" s="329">
        <f>C48</f>
        <v>0</v>
      </c>
      <c r="G49" s="328"/>
      <c r="H49" s="1431"/>
      <c r="I49" s="1436"/>
      <c r="J49" s="1437"/>
      <c r="K49" s="1437"/>
      <c r="L49" s="1438"/>
      <c r="M49" s="1445"/>
      <c r="N49" s="1446"/>
      <c r="O49" s="1447"/>
      <c r="P49" s="327" t="s">
        <v>633</v>
      </c>
      <c r="Q49" s="326"/>
      <c r="R49" s="326"/>
      <c r="S49" s="325"/>
      <c r="T49" s="324"/>
      <c r="U49" s="322" t="str">
        <f>IF(U48="","",VLOOKUP(U48,'標準様式１シフト記号表（勤務時間帯）'!$D$6:$X$47,21,FALSE))</f>
        <v/>
      </c>
      <c r="V49" s="321" t="str">
        <f>IF(V48="","",VLOOKUP(V48,'標準様式１シフト記号表（勤務時間帯）'!$D$6:$X$47,21,FALSE))</f>
        <v/>
      </c>
      <c r="W49" s="321" t="str">
        <f>IF(W48="","",VLOOKUP(W48,'標準様式１シフト記号表（勤務時間帯）'!$D$6:$X$47,21,FALSE))</f>
        <v/>
      </c>
      <c r="X49" s="321" t="str">
        <f>IF(X48="","",VLOOKUP(X48,'標準様式１シフト記号表（勤務時間帯）'!$D$6:$X$47,21,FALSE))</f>
        <v/>
      </c>
      <c r="Y49" s="321" t="str">
        <f>IF(Y48="","",VLOOKUP(Y48,'標準様式１シフト記号表（勤務時間帯）'!$D$6:$X$47,21,FALSE))</f>
        <v/>
      </c>
      <c r="Z49" s="321" t="str">
        <f>IF(Z48="","",VLOOKUP(Z48,'標準様式１シフト記号表（勤務時間帯）'!$D$6:$X$47,21,FALSE))</f>
        <v/>
      </c>
      <c r="AA49" s="323" t="str">
        <f>IF(AA48="","",VLOOKUP(AA48,'標準様式１シフト記号表（勤務時間帯）'!$D$6:$X$47,21,FALSE))</f>
        <v/>
      </c>
      <c r="AB49" s="322" t="str">
        <f>IF(AB48="","",VLOOKUP(AB48,'標準様式１シフト記号表（勤務時間帯）'!$D$6:$X$47,21,FALSE))</f>
        <v/>
      </c>
      <c r="AC49" s="321" t="str">
        <f>IF(AC48="","",VLOOKUP(AC48,'標準様式１シフト記号表（勤務時間帯）'!$D$6:$X$47,21,FALSE))</f>
        <v/>
      </c>
      <c r="AD49" s="321" t="str">
        <f>IF(AD48="","",VLOOKUP(AD48,'標準様式１シフト記号表（勤務時間帯）'!$D$6:$X$47,21,FALSE))</f>
        <v/>
      </c>
      <c r="AE49" s="321" t="str">
        <f>IF(AE48="","",VLOOKUP(AE48,'標準様式１シフト記号表（勤務時間帯）'!$D$6:$X$47,21,FALSE))</f>
        <v/>
      </c>
      <c r="AF49" s="321" t="str">
        <f>IF(AF48="","",VLOOKUP(AF48,'標準様式１シフト記号表（勤務時間帯）'!$D$6:$X$47,21,FALSE))</f>
        <v/>
      </c>
      <c r="AG49" s="321" t="str">
        <f>IF(AG48="","",VLOOKUP(AG48,'標準様式１シフト記号表（勤務時間帯）'!$D$6:$X$47,21,FALSE))</f>
        <v/>
      </c>
      <c r="AH49" s="323" t="str">
        <f>IF(AH48="","",VLOOKUP(AH48,'標準様式１シフト記号表（勤務時間帯）'!$D$6:$X$47,21,FALSE))</f>
        <v/>
      </c>
      <c r="AI49" s="322" t="str">
        <f>IF(AI48="","",VLOOKUP(AI48,'標準様式１シフト記号表（勤務時間帯）'!$D$6:$X$47,21,FALSE))</f>
        <v/>
      </c>
      <c r="AJ49" s="321" t="str">
        <f>IF(AJ48="","",VLOOKUP(AJ48,'標準様式１シフト記号表（勤務時間帯）'!$D$6:$X$47,21,FALSE))</f>
        <v/>
      </c>
      <c r="AK49" s="321" t="str">
        <f>IF(AK48="","",VLOOKUP(AK48,'標準様式１シフト記号表（勤務時間帯）'!$D$6:$X$47,21,FALSE))</f>
        <v/>
      </c>
      <c r="AL49" s="321" t="str">
        <f>IF(AL48="","",VLOOKUP(AL48,'標準様式１シフト記号表（勤務時間帯）'!$D$6:$X$47,21,FALSE))</f>
        <v/>
      </c>
      <c r="AM49" s="321" t="str">
        <f>IF(AM48="","",VLOOKUP(AM48,'標準様式１シフト記号表（勤務時間帯）'!$D$6:$X$47,21,FALSE))</f>
        <v/>
      </c>
      <c r="AN49" s="321" t="str">
        <f>IF(AN48="","",VLOOKUP(AN48,'標準様式１シフト記号表（勤務時間帯）'!$D$6:$X$47,21,FALSE))</f>
        <v/>
      </c>
      <c r="AO49" s="323" t="str">
        <f>IF(AO48="","",VLOOKUP(AO48,'標準様式１シフト記号表（勤務時間帯）'!$D$6:$X$47,21,FALSE))</f>
        <v/>
      </c>
      <c r="AP49" s="322" t="str">
        <f>IF(AP48="","",VLOOKUP(AP48,'標準様式１シフト記号表（勤務時間帯）'!$D$6:$X$47,21,FALSE))</f>
        <v/>
      </c>
      <c r="AQ49" s="321" t="str">
        <f>IF(AQ48="","",VLOOKUP(AQ48,'標準様式１シフト記号表（勤務時間帯）'!$D$6:$X$47,21,FALSE))</f>
        <v/>
      </c>
      <c r="AR49" s="321" t="str">
        <f>IF(AR48="","",VLOOKUP(AR48,'標準様式１シフト記号表（勤務時間帯）'!$D$6:$X$47,21,FALSE))</f>
        <v/>
      </c>
      <c r="AS49" s="321" t="str">
        <f>IF(AS48="","",VLOOKUP(AS48,'標準様式１シフト記号表（勤務時間帯）'!$D$6:$X$47,21,FALSE))</f>
        <v/>
      </c>
      <c r="AT49" s="321" t="str">
        <f>IF(AT48="","",VLOOKUP(AT48,'標準様式１シフト記号表（勤務時間帯）'!$D$6:$X$47,21,FALSE))</f>
        <v/>
      </c>
      <c r="AU49" s="321" t="str">
        <f>IF(AU48="","",VLOOKUP(AU48,'標準様式１シフト記号表（勤務時間帯）'!$D$6:$X$47,21,FALSE))</f>
        <v/>
      </c>
      <c r="AV49" s="323" t="str">
        <f>IF(AV48="","",VLOOKUP(AV48,'標準様式１シフト記号表（勤務時間帯）'!$D$6:$X$47,21,FALSE))</f>
        <v/>
      </c>
      <c r="AW49" s="322" t="str">
        <f>IF(AW48="","",VLOOKUP(AW48,'標準様式１シフト記号表（勤務時間帯）'!$D$6:$X$47,21,FALSE))</f>
        <v/>
      </c>
      <c r="AX49" s="321" t="str">
        <f>IF(AX48="","",VLOOKUP(AX48,'標準様式１シフト記号表（勤務時間帯）'!$D$6:$X$47,21,FALSE))</f>
        <v/>
      </c>
      <c r="AY49" s="321" t="str">
        <f>IF(AY48="","",VLOOKUP(AY48,'標準様式１シフト記号表（勤務時間帯）'!$D$6:$X$47,21,FALSE))</f>
        <v/>
      </c>
      <c r="AZ49" s="1474">
        <f>IF($BC$3="４週",SUM(U49:AV49),IF($BC$3="暦月",SUM(U49:AY49),""))</f>
        <v>0</v>
      </c>
      <c r="BA49" s="1475"/>
      <c r="BB49" s="1476">
        <f>IF($BC$3="４週",AZ49/4,IF($BC$3="暦月",(AZ49/($BC$8/7)),""))</f>
        <v>0</v>
      </c>
      <c r="BC49" s="1475"/>
      <c r="BD49" s="1468"/>
      <c r="BE49" s="1469"/>
      <c r="BF49" s="1469"/>
      <c r="BG49" s="1469"/>
      <c r="BH49" s="1470"/>
    </row>
    <row r="50" spans="2:60" ht="20.25" customHeight="1" x14ac:dyDescent="0.15">
      <c r="B50" s="346"/>
      <c r="C50" s="1427"/>
      <c r="D50" s="1428"/>
      <c r="E50" s="1429"/>
      <c r="F50" s="345"/>
      <c r="G50" s="344">
        <f>C48</f>
        <v>0</v>
      </c>
      <c r="H50" s="1432"/>
      <c r="I50" s="1439"/>
      <c r="J50" s="1440"/>
      <c r="K50" s="1440"/>
      <c r="L50" s="1441"/>
      <c r="M50" s="1448"/>
      <c r="N50" s="1449"/>
      <c r="O50" s="1450"/>
      <c r="P50" s="343" t="s">
        <v>634</v>
      </c>
      <c r="Q50" s="342"/>
      <c r="R50" s="342"/>
      <c r="S50" s="341"/>
      <c r="T50" s="340"/>
      <c r="U50" s="312" t="str">
        <f>IF(U48="","",VLOOKUP(U48,'標準様式１シフト記号表（勤務時間帯）'!$D$6:$Z$47,23,FALSE))</f>
        <v/>
      </c>
      <c r="V50" s="311" t="str">
        <f>IF(V48="","",VLOOKUP(V48,'標準様式１シフト記号表（勤務時間帯）'!$D$6:$Z$47,23,FALSE))</f>
        <v/>
      </c>
      <c r="W50" s="311" t="str">
        <f>IF(W48="","",VLOOKUP(W48,'標準様式１シフト記号表（勤務時間帯）'!$D$6:$Z$47,23,FALSE))</f>
        <v/>
      </c>
      <c r="X50" s="311" t="str">
        <f>IF(X48="","",VLOOKUP(X48,'標準様式１シフト記号表（勤務時間帯）'!$D$6:$Z$47,23,FALSE))</f>
        <v/>
      </c>
      <c r="Y50" s="311" t="str">
        <f>IF(Y48="","",VLOOKUP(Y48,'標準様式１シフト記号表（勤務時間帯）'!$D$6:$Z$47,23,FALSE))</f>
        <v/>
      </c>
      <c r="Z50" s="311" t="str">
        <f>IF(Z48="","",VLOOKUP(Z48,'標準様式１シフト記号表（勤務時間帯）'!$D$6:$Z$47,23,FALSE))</f>
        <v/>
      </c>
      <c r="AA50" s="313" t="str">
        <f>IF(AA48="","",VLOOKUP(AA48,'標準様式１シフト記号表（勤務時間帯）'!$D$6:$Z$47,23,FALSE))</f>
        <v/>
      </c>
      <c r="AB50" s="312" t="str">
        <f>IF(AB48="","",VLOOKUP(AB48,'標準様式１シフト記号表（勤務時間帯）'!$D$6:$Z$47,23,FALSE))</f>
        <v/>
      </c>
      <c r="AC50" s="311" t="str">
        <f>IF(AC48="","",VLOOKUP(AC48,'標準様式１シフト記号表（勤務時間帯）'!$D$6:$Z$47,23,FALSE))</f>
        <v/>
      </c>
      <c r="AD50" s="311" t="str">
        <f>IF(AD48="","",VLOOKUP(AD48,'標準様式１シフト記号表（勤務時間帯）'!$D$6:$Z$47,23,FALSE))</f>
        <v/>
      </c>
      <c r="AE50" s="311" t="str">
        <f>IF(AE48="","",VLOOKUP(AE48,'標準様式１シフト記号表（勤務時間帯）'!$D$6:$Z$47,23,FALSE))</f>
        <v/>
      </c>
      <c r="AF50" s="311" t="str">
        <f>IF(AF48="","",VLOOKUP(AF48,'標準様式１シフト記号表（勤務時間帯）'!$D$6:$Z$47,23,FALSE))</f>
        <v/>
      </c>
      <c r="AG50" s="311" t="str">
        <f>IF(AG48="","",VLOOKUP(AG48,'標準様式１シフト記号表（勤務時間帯）'!$D$6:$Z$47,23,FALSE))</f>
        <v/>
      </c>
      <c r="AH50" s="313" t="str">
        <f>IF(AH48="","",VLOOKUP(AH48,'標準様式１シフト記号表（勤務時間帯）'!$D$6:$Z$47,23,FALSE))</f>
        <v/>
      </c>
      <c r="AI50" s="312" t="str">
        <f>IF(AI48="","",VLOOKUP(AI48,'標準様式１シフト記号表（勤務時間帯）'!$D$6:$Z$47,23,FALSE))</f>
        <v/>
      </c>
      <c r="AJ50" s="311" t="str">
        <f>IF(AJ48="","",VLOOKUP(AJ48,'標準様式１シフト記号表（勤務時間帯）'!$D$6:$Z$47,23,FALSE))</f>
        <v/>
      </c>
      <c r="AK50" s="311" t="str">
        <f>IF(AK48="","",VLOOKUP(AK48,'標準様式１シフト記号表（勤務時間帯）'!$D$6:$Z$47,23,FALSE))</f>
        <v/>
      </c>
      <c r="AL50" s="311" t="str">
        <f>IF(AL48="","",VLOOKUP(AL48,'標準様式１シフト記号表（勤務時間帯）'!$D$6:$Z$47,23,FALSE))</f>
        <v/>
      </c>
      <c r="AM50" s="311" t="str">
        <f>IF(AM48="","",VLOOKUP(AM48,'標準様式１シフト記号表（勤務時間帯）'!$D$6:$Z$47,23,FALSE))</f>
        <v/>
      </c>
      <c r="AN50" s="311" t="str">
        <f>IF(AN48="","",VLOOKUP(AN48,'標準様式１シフト記号表（勤務時間帯）'!$D$6:$Z$47,23,FALSE))</f>
        <v/>
      </c>
      <c r="AO50" s="313" t="str">
        <f>IF(AO48="","",VLOOKUP(AO48,'標準様式１シフト記号表（勤務時間帯）'!$D$6:$Z$47,23,FALSE))</f>
        <v/>
      </c>
      <c r="AP50" s="312" t="str">
        <f>IF(AP48="","",VLOOKUP(AP48,'標準様式１シフト記号表（勤務時間帯）'!$D$6:$Z$47,23,FALSE))</f>
        <v/>
      </c>
      <c r="AQ50" s="311" t="str">
        <f>IF(AQ48="","",VLOOKUP(AQ48,'標準様式１シフト記号表（勤務時間帯）'!$D$6:$Z$47,23,FALSE))</f>
        <v/>
      </c>
      <c r="AR50" s="311" t="str">
        <f>IF(AR48="","",VLOOKUP(AR48,'標準様式１シフト記号表（勤務時間帯）'!$D$6:$Z$47,23,FALSE))</f>
        <v/>
      </c>
      <c r="AS50" s="311" t="str">
        <f>IF(AS48="","",VLOOKUP(AS48,'標準様式１シフト記号表（勤務時間帯）'!$D$6:$Z$47,23,FALSE))</f>
        <v/>
      </c>
      <c r="AT50" s="311" t="str">
        <f>IF(AT48="","",VLOOKUP(AT48,'標準様式１シフト記号表（勤務時間帯）'!$D$6:$Z$47,23,FALSE))</f>
        <v/>
      </c>
      <c r="AU50" s="311" t="str">
        <f>IF(AU48="","",VLOOKUP(AU48,'標準様式１シフト記号表（勤務時間帯）'!$D$6:$Z$47,23,FALSE))</f>
        <v/>
      </c>
      <c r="AV50" s="313" t="str">
        <f>IF(AV48="","",VLOOKUP(AV48,'標準様式１シフト記号表（勤務時間帯）'!$D$6:$Z$47,23,FALSE))</f>
        <v/>
      </c>
      <c r="AW50" s="312" t="str">
        <f>IF(AW48="","",VLOOKUP(AW48,'標準様式１シフト記号表（勤務時間帯）'!$D$6:$Z$47,23,FALSE))</f>
        <v/>
      </c>
      <c r="AX50" s="311" t="str">
        <f>IF(AX48="","",VLOOKUP(AX48,'標準様式１シフト記号表（勤務時間帯）'!$D$6:$Z$47,23,FALSE))</f>
        <v/>
      </c>
      <c r="AY50" s="311" t="str">
        <f>IF(AY48="","",VLOOKUP(AY48,'標準様式１シフト記号表（勤務時間帯）'!$D$6:$Z$47,23,FALSE))</f>
        <v/>
      </c>
      <c r="AZ50" s="1477">
        <f>IF($BC$3="４週",SUM(U50:AV50),IF($BC$3="暦月",SUM(U50:AY50),""))</f>
        <v>0</v>
      </c>
      <c r="BA50" s="1478"/>
      <c r="BB50" s="1479">
        <f>IF($BC$3="４週",AZ50/4,IF($BC$3="暦月",(AZ50/($BC$8/7)),""))</f>
        <v>0</v>
      </c>
      <c r="BC50" s="1478"/>
      <c r="BD50" s="1471"/>
      <c r="BE50" s="1472"/>
      <c r="BF50" s="1472"/>
      <c r="BG50" s="1472"/>
      <c r="BH50" s="1473"/>
    </row>
    <row r="51" spans="2:60" ht="20.25" customHeight="1" x14ac:dyDescent="0.15">
      <c r="B51" s="339"/>
      <c r="C51" s="1421"/>
      <c r="D51" s="1422"/>
      <c r="E51" s="1423"/>
      <c r="F51" s="329"/>
      <c r="G51" s="328"/>
      <c r="H51" s="1485"/>
      <c r="I51" s="1433"/>
      <c r="J51" s="1434"/>
      <c r="K51" s="1434"/>
      <c r="L51" s="1435"/>
      <c r="M51" s="1442"/>
      <c r="N51" s="1443"/>
      <c r="O51" s="1444"/>
      <c r="P51" s="348" t="s">
        <v>632</v>
      </c>
      <c r="Q51" s="288"/>
      <c r="R51" s="288"/>
      <c r="S51" s="290"/>
      <c r="T51" s="347"/>
      <c r="U51" s="331"/>
      <c r="V51" s="330"/>
      <c r="W51" s="330"/>
      <c r="X51" s="330"/>
      <c r="Y51" s="330"/>
      <c r="Z51" s="330"/>
      <c r="AA51" s="332"/>
      <c r="AB51" s="331"/>
      <c r="AC51" s="330"/>
      <c r="AD51" s="330"/>
      <c r="AE51" s="330"/>
      <c r="AF51" s="330"/>
      <c r="AG51" s="330"/>
      <c r="AH51" s="332"/>
      <c r="AI51" s="331"/>
      <c r="AJ51" s="330"/>
      <c r="AK51" s="330"/>
      <c r="AL51" s="330"/>
      <c r="AM51" s="330"/>
      <c r="AN51" s="330"/>
      <c r="AO51" s="332"/>
      <c r="AP51" s="331"/>
      <c r="AQ51" s="330"/>
      <c r="AR51" s="330"/>
      <c r="AS51" s="330"/>
      <c r="AT51" s="330"/>
      <c r="AU51" s="330"/>
      <c r="AV51" s="332"/>
      <c r="AW51" s="331"/>
      <c r="AX51" s="330"/>
      <c r="AY51" s="330"/>
      <c r="AZ51" s="1451"/>
      <c r="BA51" s="1452"/>
      <c r="BB51" s="1481"/>
      <c r="BC51" s="1452"/>
      <c r="BD51" s="1482"/>
      <c r="BE51" s="1483"/>
      <c r="BF51" s="1483"/>
      <c r="BG51" s="1483"/>
      <c r="BH51" s="1484"/>
    </row>
    <row r="52" spans="2:60" ht="20.25" customHeight="1" x14ac:dyDescent="0.15">
      <c r="B52" s="320">
        <f>B49+1</f>
        <v>11</v>
      </c>
      <c r="C52" s="1424"/>
      <c r="D52" s="1425"/>
      <c r="E52" s="1426"/>
      <c r="F52" s="329">
        <f>C51</f>
        <v>0</v>
      </c>
      <c r="G52" s="328"/>
      <c r="H52" s="1431"/>
      <c r="I52" s="1436"/>
      <c r="J52" s="1437"/>
      <c r="K52" s="1437"/>
      <c r="L52" s="1438"/>
      <c r="M52" s="1445"/>
      <c r="N52" s="1446"/>
      <c r="O52" s="1447"/>
      <c r="P52" s="327" t="s">
        <v>633</v>
      </c>
      <c r="Q52" s="326"/>
      <c r="R52" s="326"/>
      <c r="S52" s="325"/>
      <c r="T52" s="324"/>
      <c r="U52" s="322" t="str">
        <f>IF(U51="","",VLOOKUP(U51,'標準様式１シフト記号表（勤務時間帯）'!$D$6:$X$47,21,FALSE))</f>
        <v/>
      </c>
      <c r="V52" s="321" t="str">
        <f>IF(V51="","",VLOOKUP(V51,'標準様式１シフト記号表（勤務時間帯）'!$D$6:$X$47,21,FALSE))</f>
        <v/>
      </c>
      <c r="W52" s="321" t="str">
        <f>IF(W51="","",VLOOKUP(W51,'標準様式１シフト記号表（勤務時間帯）'!$D$6:$X$47,21,FALSE))</f>
        <v/>
      </c>
      <c r="X52" s="321" t="str">
        <f>IF(X51="","",VLOOKUP(X51,'標準様式１シフト記号表（勤務時間帯）'!$D$6:$X$47,21,FALSE))</f>
        <v/>
      </c>
      <c r="Y52" s="321" t="str">
        <f>IF(Y51="","",VLOOKUP(Y51,'標準様式１シフト記号表（勤務時間帯）'!$D$6:$X$47,21,FALSE))</f>
        <v/>
      </c>
      <c r="Z52" s="321" t="str">
        <f>IF(Z51="","",VLOOKUP(Z51,'標準様式１シフト記号表（勤務時間帯）'!$D$6:$X$47,21,FALSE))</f>
        <v/>
      </c>
      <c r="AA52" s="323" t="str">
        <f>IF(AA51="","",VLOOKUP(AA51,'標準様式１シフト記号表（勤務時間帯）'!$D$6:$X$47,21,FALSE))</f>
        <v/>
      </c>
      <c r="AB52" s="322" t="str">
        <f>IF(AB51="","",VLOOKUP(AB51,'標準様式１シフト記号表（勤務時間帯）'!$D$6:$X$47,21,FALSE))</f>
        <v/>
      </c>
      <c r="AC52" s="321" t="str">
        <f>IF(AC51="","",VLOOKUP(AC51,'標準様式１シフト記号表（勤務時間帯）'!$D$6:$X$47,21,FALSE))</f>
        <v/>
      </c>
      <c r="AD52" s="321" t="str">
        <f>IF(AD51="","",VLOOKUP(AD51,'標準様式１シフト記号表（勤務時間帯）'!$D$6:$X$47,21,FALSE))</f>
        <v/>
      </c>
      <c r="AE52" s="321" t="str">
        <f>IF(AE51="","",VLOOKUP(AE51,'標準様式１シフト記号表（勤務時間帯）'!$D$6:$X$47,21,FALSE))</f>
        <v/>
      </c>
      <c r="AF52" s="321" t="str">
        <f>IF(AF51="","",VLOOKUP(AF51,'標準様式１シフト記号表（勤務時間帯）'!$D$6:$X$47,21,FALSE))</f>
        <v/>
      </c>
      <c r="AG52" s="321" t="str">
        <f>IF(AG51="","",VLOOKUP(AG51,'標準様式１シフト記号表（勤務時間帯）'!$D$6:$X$47,21,FALSE))</f>
        <v/>
      </c>
      <c r="AH52" s="323" t="str">
        <f>IF(AH51="","",VLOOKUP(AH51,'標準様式１シフト記号表（勤務時間帯）'!$D$6:$X$47,21,FALSE))</f>
        <v/>
      </c>
      <c r="AI52" s="322" t="str">
        <f>IF(AI51="","",VLOOKUP(AI51,'標準様式１シフト記号表（勤務時間帯）'!$D$6:$X$47,21,FALSE))</f>
        <v/>
      </c>
      <c r="AJ52" s="321" t="str">
        <f>IF(AJ51="","",VLOOKUP(AJ51,'標準様式１シフト記号表（勤務時間帯）'!$D$6:$X$47,21,FALSE))</f>
        <v/>
      </c>
      <c r="AK52" s="321" t="str">
        <f>IF(AK51="","",VLOOKUP(AK51,'標準様式１シフト記号表（勤務時間帯）'!$D$6:$X$47,21,FALSE))</f>
        <v/>
      </c>
      <c r="AL52" s="321" t="str">
        <f>IF(AL51="","",VLOOKUP(AL51,'標準様式１シフト記号表（勤務時間帯）'!$D$6:$X$47,21,FALSE))</f>
        <v/>
      </c>
      <c r="AM52" s="321" t="str">
        <f>IF(AM51="","",VLOOKUP(AM51,'標準様式１シフト記号表（勤務時間帯）'!$D$6:$X$47,21,FALSE))</f>
        <v/>
      </c>
      <c r="AN52" s="321" t="str">
        <f>IF(AN51="","",VLOOKUP(AN51,'標準様式１シフト記号表（勤務時間帯）'!$D$6:$X$47,21,FALSE))</f>
        <v/>
      </c>
      <c r="AO52" s="323" t="str">
        <f>IF(AO51="","",VLOOKUP(AO51,'標準様式１シフト記号表（勤務時間帯）'!$D$6:$X$47,21,FALSE))</f>
        <v/>
      </c>
      <c r="AP52" s="322" t="str">
        <f>IF(AP51="","",VLOOKUP(AP51,'標準様式１シフト記号表（勤務時間帯）'!$D$6:$X$47,21,FALSE))</f>
        <v/>
      </c>
      <c r="AQ52" s="321" t="str">
        <f>IF(AQ51="","",VLOOKUP(AQ51,'標準様式１シフト記号表（勤務時間帯）'!$D$6:$X$47,21,FALSE))</f>
        <v/>
      </c>
      <c r="AR52" s="321" t="str">
        <f>IF(AR51="","",VLOOKUP(AR51,'標準様式１シフト記号表（勤務時間帯）'!$D$6:$X$47,21,FALSE))</f>
        <v/>
      </c>
      <c r="AS52" s="321" t="str">
        <f>IF(AS51="","",VLOOKUP(AS51,'標準様式１シフト記号表（勤務時間帯）'!$D$6:$X$47,21,FALSE))</f>
        <v/>
      </c>
      <c r="AT52" s="321" t="str">
        <f>IF(AT51="","",VLOOKUP(AT51,'標準様式１シフト記号表（勤務時間帯）'!$D$6:$X$47,21,FALSE))</f>
        <v/>
      </c>
      <c r="AU52" s="321" t="str">
        <f>IF(AU51="","",VLOOKUP(AU51,'標準様式１シフト記号表（勤務時間帯）'!$D$6:$X$47,21,FALSE))</f>
        <v/>
      </c>
      <c r="AV52" s="323" t="str">
        <f>IF(AV51="","",VLOOKUP(AV51,'標準様式１シフト記号表（勤務時間帯）'!$D$6:$X$47,21,FALSE))</f>
        <v/>
      </c>
      <c r="AW52" s="322" t="str">
        <f>IF(AW51="","",VLOOKUP(AW51,'標準様式１シフト記号表（勤務時間帯）'!$D$6:$X$47,21,FALSE))</f>
        <v/>
      </c>
      <c r="AX52" s="321" t="str">
        <f>IF(AX51="","",VLOOKUP(AX51,'標準様式１シフト記号表（勤務時間帯）'!$D$6:$X$47,21,FALSE))</f>
        <v/>
      </c>
      <c r="AY52" s="321" t="str">
        <f>IF(AY51="","",VLOOKUP(AY51,'標準様式１シフト記号表（勤務時間帯）'!$D$6:$X$47,21,FALSE))</f>
        <v/>
      </c>
      <c r="AZ52" s="1474">
        <f>IF($BC$3="４週",SUM(U52:AV52),IF($BC$3="暦月",SUM(U52:AY52),""))</f>
        <v>0</v>
      </c>
      <c r="BA52" s="1475"/>
      <c r="BB52" s="1476">
        <f>IF($BC$3="４週",AZ52/4,IF($BC$3="暦月",(AZ52/($BC$8/7)),""))</f>
        <v>0</v>
      </c>
      <c r="BC52" s="1475"/>
      <c r="BD52" s="1468"/>
      <c r="BE52" s="1469"/>
      <c r="BF52" s="1469"/>
      <c r="BG52" s="1469"/>
      <c r="BH52" s="1470"/>
    </row>
    <row r="53" spans="2:60" ht="20.25" customHeight="1" x14ac:dyDescent="0.15">
      <c r="B53" s="346"/>
      <c r="C53" s="1427"/>
      <c r="D53" s="1428"/>
      <c r="E53" s="1429"/>
      <c r="F53" s="345"/>
      <c r="G53" s="344">
        <f>C51</f>
        <v>0</v>
      </c>
      <c r="H53" s="1432"/>
      <c r="I53" s="1439"/>
      <c r="J53" s="1440"/>
      <c r="K53" s="1440"/>
      <c r="L53" s="1441"/>
      <c r="M53" s="1448"/>
      <c r="N53" s="1449"/>
      <c r="O53" s="1450"/>
      <c r="P53" s="343" t="s">
        <v>634</v>
      </c>
      <c r="Q53" s="342"/>
      <c r="R53" s="342"/>
      <c r="S53" s="341"/>
      <c r="T53" s="340"/>
      <c r="U53" s="312" t="str">
        <f>IF(U51="","",VLOOKUP(U51,'標準様式１シフト記号表（勤務時間帯）'!$D$6:$Z$47,23,FALSE))</f>
        <v/>
      </c>
      <c r="V53" s="311" t="str">
        <f>IF(V51="","",VLOOKUP(V51,'標準様式１シフト記号表（勤務時間帯）'!$D$6:$Z$47,23,FALSE))</f>
        <v/>
      </c>
      <c r="W53" s="311" t="str">
        <f>IF(W51="","",VLOOKUP(W51,'標準様式１シフト記号表（勤務時間帯）'!$D$6:$Z$47,23,FALSE))</f>
        <v/>
      </c>
      <c r="X53" s="311" t="str">
        <f>IF(X51="","",VLOOKUP(X51,'標準様式１シフト記号表（勤務時間帯）'!$D$6:$Z$47,23,FALSE))</f>
        <v/>
      </c>
      <c r="Y53" s="311" t="str">
        <f>IF(Y51="","",VLOOKUP(Y51,'標準様式１シフト記号表（勤務時間帯）'!$D$6:$Z$47,23,FALSE))</f>
        <v/>
      </c>
      <c r="Z53" s="311" t="str">
        <f>IF(Z51="","",VLOOKUP(Z51,'標準様式１シフト記号表（勤務時間帯）'!$D$6:$Z$47,23,FALSE))</f>
        <v/>
      </c>
      <c r="AA53" s="313" t="str">
        <f>IF(AA51="","",VLOOKUP(AA51,'標準様式１シフト記号表（勤務時間帯）'!$D$6:$Z$47,23,FALSE))</f>
        <v/>
      </c>
      <c r="AB53" s="312" t="str">
        <f>IF(AB51="","",VLOOKUP(AB51,'標準様式１シフト記号表（勤務時間帯）'!$D$6:$Z$47,23,FALSE))</f>
        <v/>
      </c>
      <c r="AC53" s="311" t="str">
        <f>IF(AC51="","",VLOOKUP(AC51,'標準様式１シフト記号表（勤務時間帯）'!$D$6:$Z$47,23,FALSE))</f>
        <v/>
      </c>
      <c r="AD53" s="311" t="str">
        <f>IF(AD51="","",VLOOKUP(AD51,'標準様式１シフト記号表（勤務時間帯）'!$D$6:$Z$47,23,FALSE))</f>
        <v/>
      </c>
      <c r="AE53" s="311" t="str">
        <f>IF(AE51="","",VLOOKUP(AE51,'標準様式１シフト記号表（勤務時間帯）'!$D$6:$Z$47,23,FALSE))</f>
        <v/>
      </c>
      <c r="AF53" s="311" t="str">
        <f>IF(AF51="","",VLOOKUP(AF51,'標準様式１シフト記号表（勤務時間帯）'!$D$6:$Z$47,23,FALSE))</f>
        <v/>
      </c>
      <c r="AG53" s="311" t="str">
        <f>IF(AG51="","",VLOOKUP(AG51,'標準様式１シフト記号表（勤務時間帯）'!$D$6:$Z$47,23,FALSE))</f>
        <v/>
      </c>
      <c r="AH53" s="313" t="str">
        <f>IF(AH51="","",VLOOKUP(AH51,'標準様式１シフト記号表（勤務時間帯）'!$D$6:$Z$47,23,FALSE))</f>
        <v/>
      </c>
      <c r="AI53" s="312" t="str">
        <f>IF(AI51="","",VLOOKUP(AI51,'標準様式１シフト記号表（勤務時間帯）'!$D$6:$Z$47,23,FALSE))</f>
        <v/>
      </c>
      <c r="AJ53" s="311" t="str">
        <f>IF(AJ51="","",VLOOKUP(AJ51,'標準様式１シフト記号表（勤務時間帯）'!$D$6:$Z$47,23,FALSE))</f>
        <v/>
      </c>
      <c r="AK53" s="311" t="str">
        <f>IF(AK51="","",VLOOKUP(AK51,'標準様式１シフト記号表（勤務時間帯）'!$D$6:$Z$47,23,FALSE))</f>
        <v/>
      </c>
      <c r="AL53" s="311" t="str">
        <f>IF(AL51="","",VLOOKUP(AL51,'標準様式１シフト記号表（勤務時間帯）'!$D$6:$Z$47,23,FALSE))</f>
        <v/>
      </c>
      <c r="AM53" s="311" t="str">
        <f>IF(AM51="","",VLOOKUP(AM51,'標準様式１シフト記号表（勤務時間帯）'!$D$6:$Z$47,23,FALSE))</f>
        <v/>
      </c>
      <c r="AN53" s="311" t="str">
        <f>IF(AN51="","",VLOOKUP(AN51,'標準様式１シフト記号表（勤務時間帯）'!$D$6:$Z$47,23,FALSE))</f>
        <v/>
      </c>
      <c r="AO53" s="313" t="str">
        <f>IF(AO51="","",VLOOKUP(AO51,'標準様式１シフト記号表（勤務時間帯）'!$D$6:$Z$47,23,FALSE))</f>
        <v/>
      </c>
      <c r="AP53" s="312" t="str">
        <f>IF(AP51="","",VLOOKUP(AP51,'標準様式１シフト記号表（勤務時間帯）'!$D$6:$Z$47,23,FALSE))</f>
        <v/>
      </c>
      <c r="AQ53" s="311" t="str">
        <f>IF(AQ51="","",VLOOKUP(AQ51,'標準様式１シフト記号表（勤務時間帯）'!$D$6:$Z$47,23,FALSE))</f>
        <v/>
      </c>
      <c r="AR53" s="311" t="str">
        <f>IF(AR51="","",VLOOKUP(AR51,'標準様式１シフト記号表（勤務時間帯）'!$D$6:$Z$47,23,FALSE))</f>
        <v/>
      </c>
      <c r="AS53" s="311" t="str">
        <f>IF(AS51="","",VLOOKUP(AS51,'標準様式１シフト記号表（勤務時間帯）'!$D$6:$Z$47,23,FALSE))</f>
        <v/>
      </c>
      <c r="AT53" s="311" t="str">
        <f>IF(AT51="","",VLOOKUP(AT51,'標準様式１シフト記号表（勤務時間帯）'!$D$6:$Z$47,23,FALSE))</f>
        <v/>
      </c>
      <c r="AU53" s="311" t="str">
        <f>IF(AU51="","",VLOOKUP(AU51,'標準様式１シフト記号表（勤務時間帯）'!$D$6:$Z$47,23,FALSE))</f>
        <v/>
      </c>
      <c r="AV53" s="313" t="str">
        <f>IF(AV51="","",VLOOKUP(AV51,'標準様式１シフト記号表（勤務時間帯）'!$D$6:$Z$47,23,FALSE))</f>
        <v/>
      </c>
      <c r="AW53" s="312" t="str">
        <f>IF(AW51="","",VLOOKUP(AW51,'標準様式１シフト記号表（勤務時間帯）'!$D$6:$Z$47,23,FALSE))</f>
        <v/>
      </c>
      <c r="AX53" s="311" t="str">
        <f>IF(AX51="","",VLOOKUP(AX51,'標準様式１シフト記号表（勤務時間帯）'!$D$6:$Z$47,23,FALSE))</f>
        <v/>
      </c>
      <c r="AY53" s="311" t="str">
        <f>IF(AY51="","",VLOOKUP(AY51,'標準様式１シフト記号表（勤務時間帯）'!$D$6:$Z$47,23,FALSE))</f>
        <v/>
      </c>
      <c r="AZ53" s="1477">
        <f>IF($BC$3="４週",SUM(U53:AV53),IF($BC$3="暦月",SUM(U53:AY53),""))</f>
        <v>0</v>
      </c>
      <c r="BA53" s="1478"/>
      <c r="BB53" s="1479">
        <f>IF($BC$3="４週",AZ53/4,IF($BC$3="暦月",(AZ53/($BC$8/7)),""))</f>
        <v>0</v>
      </c>
      <c r="BC53" s="1478"/>
      <c r="BD53" s="1471"/>
      <c r="BE53" s="1472"/>
      <c r="BF53" s="1472"/>
      <c r="BG53" s="1472"/>
      <c r="BH53" s="1473"/>
    </row>
    <row r="54" spans="2:60" ht="20.25" customHeight="1" x14ac:dyDescent="0.15">
      <c r="B54" s="339"/>
      <c r="C54" s="1421"/>
      <c r="D54" s="1422"/>
      <c r="E54" s="1423"/>
      <c r="F54" s="329"/>
      <c r="G54" s="328"/>
      <c r="H54" s="1485"/>
      <c r="I54" s="1433"/>
      <c r="J54" s="1434"/>
      <c r="K54" s="1434"/>
      <c r="L54" s="1435"/>
      <c r="M54" s="1442"/>
      <c r="N54" s="1443"/>
      <c r="O54" s="1444"/>
      <c r="P54" s="348" t="s">
        <v>632</v>
      </c>
      <c r="Q54" s="288"/>
      <c r="R54" s="288"/>
      <c r="S54" s="290"/>
      <c r="T54" s="347"/>
      <c r="U54" s="331"/>
      <c r="V54" s="330"/>
      <c r="W54" s="330"/>
      <c r="X54" s="330"/>
      <c r="Y54" s="330"/>
      <c r="Z54" s="330"/>
      <c r="AA54" s="332"/>
      <c r="AB54" s="331"/>
      <c r="AC54" s="330"/>
      <c r="AD54" s="330"/>
      <c r="AE54" s="330"/>
      <c r="AF54" s="330"/>
      <c r="AG54" s="330"/>
      <c r="AH54" s="332"/>
      <c r="AI54" s="331"/>
      <c r="AJ54" s="330"/>
      <c r="AK54" s="330"/>
      <c r="AL54" s="330"/>
      <c r="AM54" s="330"/>
      <c r="AN54" s="330"/>
      <c r="AO54" s="332"/>
      <c r="AP54" s="331"/>
      <c r="AQ54" s="330"/>
      <c r="AR54" s="330"/>
      <c r="AS54" s="330"/>
      <c r="AT54" s="330"/>
      <c r="AU54" s="330"/>
      <c r="AV54" s="332"/>
      <c r="AW54" s="331"/>
      <c r="AX54" s="330"/>
      <c r="AY54" s="330"/>
      <c r="AZ54" s="1451"/>
      <c r="BA54" s="1452"/>
      <c r="BB54" s="1481"/>
      <c r="BC54" s="1452"/>
      <c r="BD54" s="1482"/>
      <c r="BE54" s="1483"/>
      <c r="BF54" s="1483"/>
      <c r="BG54" s="1483"/>
      <c r="BH54" s="1484"/>
    </row>
    <row r="55" spans="2:60" ht="20.25" customHeight="1" x14ac:dyDescent="0.15">
      <c r="B55" s="320">
        <f>B52+1</f>
        <v>12</v>
      </c>
      <c r="C55" s="1424"/>
      <c r="D55" s="1425"/>
      <c r="E55" s="1426"/>
      <c r="F55" s="329">
        <f>C54</f>
        <v>0</v>
      </c>
      <c r="G55" s="328"/>
      <c r="H55" s="1431"/>
      <c r="I55" s="1436"/>
      <c r="J55" s="1437"/>
      <c r="K55" s="1437"/>
      <c r="L55" s="1438"/>
      <c r="M55" s="1445"/>
      <c r="N55" s="1446"/>
      <c r="O55" s="1447"/>
      <c r="P55" s="327" t="s">
        <v>633</v>
      </c>
      <c r="Q55" s="326"/>
      <c r="R55" s="326"/>
      <c r="S55" s="325"/>
      <c r="T55" s="324"/>
      <c r="U55" s="322" t="str">
        <f>IF(U54="","",VLOOKUP(U54,'標準様式１シフト記号表（勤務時間帯）'!$D$6:$X$47,21,FALSE))</f>
        <v/>
      </c>
      <c r="V55" s="321" t="str">
        <f>IF(V54="","",VLOOKUP(V54,'標準様式１シフト記号表（勤務時間帯）'!$D$6:$X$47,21,FALSE))</f>
        <v/>
      </c>
      <c r="W55" s="321" t="str">
        <f>IF(W54="","",VLOOKUP(W54,'標準様式１シフト記号表（勤務時間帯）'!$D$6:$X$47,21,FALSE))</f>
        <v/>
      </c>
      <c r="X55" s="321" t="str">
        <f>IF(X54="","",VLOOKUP(X54,'標準様式１シフト記号表（勤務時間帯）'!$D$6:$X$47,21,FALSE))</f>
        <v/>
      </c>
      <c r="Y55" s="321" t="str">
        <f>IF(Y54="","",VLOOKUP(Y54,'標準様式１シフト記号表（勤務時間帯）'!$D$6:$X$47,21,FALSE))</f>
        <v/>
      </c>
      <c r="Z55" s="321" t="str">
        <f>IF(Z54="","",VLOOKUP(Z54,'標準様式１シフト記号表（勤務時間帯）'!$D$6:$X$47,21,FALSE))</f>
        <v/>
      </c>
      <c r="AA55" s="323" t="str">
        <f>IF(AA54="","",VLOOKUP(AA54,'標準様式１シフト記号表（勤務時間帯）'!$D$6:$X$47,21,FALSE))</f>
        <v/>
      </c>
      <c r="AB55" s="322" t="str">
        <f>IF(AB54="","",VLOOKUP(AB54,'標準様式１シフト記号表（勤務時間帯）'!$D$6:$X$47,21,FALSE))</f>
        <v/>
      </c>
      <c r="AC55" s="321" t="str">
        <f>IF(AC54="","",VLOOKUP(AC54,'標準様式１シフト記号表（勤務時間帯）'!$D$6:$X$47,21,FALSE))</f>
        <v/>
      </c>
      <c r="AD55" s="321" t="str">
        <f>IF(AD54="","",VLOOKUP(AD54,'標準様式１シフト記号表（勤務時間帯）'!$D$6:$X$47,21,FALSE))</f>
        <v/>
      </c>
      <c r="AE55" s="321" t="str">
        <f>IF(AE54="","",VLOOKUP(AE54,'標準様式１シフト記号表（勤務時間帯）'!$D$6:$X$47,21,FALSE))</f>
        <v/>
      </c>
      <c r="AF55" s="321" t="str">
        <f>IF(AF54="","",VLOOKUP(AF54,'標準様式１シフト記号表（勤務時間帯）'!$D$6:$X$47,21,FALSE))</f>
        <v/>
      </c>
      <c r="AG55" s="321" t="str">
        <f>IF(AG54="","",VLOOKUP(AG54,'標準様式１シフト記号表（勤務時間帯）'!$D$6:$X$47,21,FALSE))</f>
        <v/>
      </c>
      <c r="AH55" s="323" t="str">
        <f>IF(AH54="","",VLOOKUP(AH54,'標準様式１シフト記号表（勤務時間帯）'!$D$6:$X$47,21,FALSE))</f>
        <v/>
      </c>
      <c r="AI55" s="322" t="str">
        <f>IF(AI54="","",VLOOKUP(AI54,'標準様式１シフト記号表（勤務時間帯）'!$D$6:$X$47,21,FALSE))</f>
        <v/>
      </c>
      <c r="AJ55" s="321" t="str">
        <f>IF(AJ54="","",VLOOKUP(AJ54,'標準様式１シフト記号表（勤務時間帯）'!$D$6:$X$47,21,FALSE))</f>
        <v/>
      </c>
      <c r="AK55" s="321" t="str">
        <f>IF(AK54="","",VLOOKUP(AK54,'標準様式１シフト記号表（勤務時間帯）'!$D$6:$X$47,21,FALSE))</f>
        <v/>
      </c>
      <c r="AL55" s="321" t="str">
        <f>IF(AL54="","",VLOOKUP(AL54,'標準様式１シフト記号表（勤務時間帯）'!$D$6:$X$47,21,FALSE))</f>
        <v/>
      </c>
      <c r="AM55" s="321" t="str">
        <f>IF(AM54="","",VLOOKUP(AM54,'標準様式１シフト記号表（勤務時間帯）'!$D$6:$X$47,21,FALSE))</f>
        <v/>
      </c>
      <c r="AN55" s="321" t="str">
        <f>IF(AN54="","",VLOOKUP(AN54,'標準様式１シフト記号表（勤務時間帯）'!$D$6:$X$47,21,FALSE))</f>
        <v/>
      </c>
      <c r="AO55" s="323" t="str">
        <f>IF(AO54="","",VLOOKUP(AO54,'標準様式１シフト記号表（勤務時間帯）'!$D$6:$X$47,21,FALSE))</f>
        <v/>
      </c>
      <c r="AP55" s="322" t="str">
        <f>IF(AP54="","",VLOOKUP(AP54,'標準様式１シフト記号表（勤務時間帯）'!$D$6:$X$47,21,FALSE))</f>
        <v/>
      </c>
      <c r="AQ55" s="321" t="str">
        <f>IF(AQ54="","",VLOOKUP(AQ54,'標準様式１シフト記号表（勤務時間帯）'!$D$6:$X$47,21,FALSE))</f>
        <v/>
      </c>
      <c r="AR55" s="321" t="str">
        <f>IF(AR54="","",VLOOKUP(AR54,'標準様式１シフト記号表（勤務時間帯）'!$D$6:$X$47,21,FALSE))</f>
        <v/>
      </c>
      <c r="AS55" s="321" t="str">
        <f>IF(AS54="","",VLOOKUP(AS54,'標準様式１シフト記号表（勤務時間帯）'!$D$6:$X$47,21,FALSE))</f>
        <v/>
      </c>
      <c r="AT55" s="321" t="str">
        <f>IF(AT54="","",VLOOKUP(AT54,'標準様式１シフト記号表（勤務時間帯）'!$D$6:$X$47,21,FALSE))</f>
        <v/>
      </c>
      <c r="AU55" s="321" t="str">
        <f>IF(AU54="","",VLOOKUP(AU54,'標準様式１シフト記号表（勤務時間帯）'!$D$6:$X$47,21,FALSE))</f>
        <v/>
      </c>
      <c r="AV55" s="323" t="str">
        <f>IF(AV54="","",VLOOKUP(AV54,'標準様式１シフト記号表（勤務時間帯）'!$D$6:$X$47,21,FALSE))</f>
        <v/>
      </c>
      <c r="AW55" s="322" t="str">
        <f>IF(AW54="","",VLOOKUP(AW54,'標準様式１シフト記号表（勤務時間帯）'!$D$6:$X$47,21,FALSE))</f>
        <v/>
      </c>
      <c r="AX55" s="321" t="str">
        <f>IF(AX54="","",VLOOKUP(AX54,'標準様式１シフト記号表（勤務時間帯）'!$D$6:$X$47,21,FALSE))</f>
        <v/>
      </c>
      <c r="AY55" s="321" t="str">
        <f>IF(AY54="","",VLOOKUP(AY54,'標準様式１シフト記号表（勤務時間帯）'!$D$6:$X$47,21,FALSE))</f>
        <v/>
      </c>
      <c r="AZ55" s="1474">
        <f>IF($BC$3="４週",SUM(U55:AV55),IF($BC$3="暦月",SUM(U55:AY55),""))</f>
        <v>0</v>
      </c>
      <c r="BA55" s="1475"/>
      <c r="BB55" s="1476">
        <f>IF($BC$3="４週",AZ55/4,IF($BC$3="暦月",(AZ55/($BC$8/7)),""))</f>
        <v>0</v>
      </c>
      <c r="BC55" s="1475"/>
      <c r="BD55" s="1468"/>
      <c r="BE55" s="1469"/>
      <c r="BF55" s="1469"/>
      <c r="BG55" s="1469"/>
      <c r="BH55" s="1470"/>
    </row>
    <row r="56" spans="2:60" ht="20.25" customHeight="1" x14ac:dyDescent="0.15">
      <c r="B56" s="346"/>
      <c r="C56" s="1427"/>
      <c r="D56" s="1428"/>
      <c r="E56" s="1429"/>
      <c r="F56" s="345"/>
      <c r="G56" s="344">
        <f>C54</f>
        <v>0</v>
      </c>
      <c r="H56" s="1432"/>
      <c r="I56" s="1439"/>
      <c r="J56" s="1440"/>
      <c r="K56" s="1440"/>
      <c r="L56" s="1441"/>
      <c r="M56" s="1448"/>
      <c r="N56" s="1449"/>
      <c r="O56" s="1450"/>
      <c r="P56" s="343" t="s">
        <v>634</v>
      </c>
      <c r="Q56" s="342"/>
      <c r="R56" s="342"/>
      <c r="S56" s="341"/>
      <c r="T56" s="340"/>
      <c r="U56" s="312" t="str">
        <f>IF(U54="","",VLOOKUP(U54,'標準様式１シフト記号表（勤務時間帯）'!$D$6:$Z$47,23,FALSE))</f>
        <v/>
      </c>
      <c r="V56" s="311" t="str">
        <f>IF(V54="","",VLOOKUP(V54,'標準様式１シフト記号表（勤務時間帯）'!$D$6:$Z$47,23,FALSE))</f>
        <v/>
      </c>
      <c r="W56" s="311" t="str">
        <f>IF(W54="","",VLOOKUP(W54,'標準様式１シフト記号表（勤務時間帯）'!$D$6:$Z$47,23,FALSE))</f>
        <v/>
      </c>
      <c r="X56" s="311" t="str">
        <f>IF(X54="","",VLOOKUP(X54,'標準様式１シフト記号表（勤務時間帯）'!$D$6:$Z$47,23,FALSE))</f>
        <v/>
      </c>
      <c r="Y56" s="311" t="str">
        <f>IF(Y54="","",VLOOKUP(Y54,'標準様式１シフト記号表（勤務時間帯）'!$D$6:$Z$47,23,FALSE))</f>
        <v/>
      </c>
      <c r="Z56" s="311" t="str">
        <f>IF(Z54="","",VLOOKUP(Z54,'標準様式１シフト記号表（勤務時間帯）'!$D$6:$Z$47,23,FALSE))</f>
        <v/>
      </c>
      <c r="AA56" s="313" t="str">
        <f>IF(AA54="","",VLOOKUP(AA54,'標準様式１シフト記号表（勤務時間帯）'!$D$6:$Z$47,23,FALSE))</f>
        <v/>
      </c>
      <c r="AB56" s="312" t="str">
        <f>IF(AB54="","",VLOOKUP(AB54,'標準様式１シフト記号表（勤務時間帯）'!$D$6:$Z$47,23,FALSE))</f>
        <v/>
      </c>
      <c r="AC56" s="311" t="str">
        <f>IF(AC54="","",VLOOKUP(AC54,'標準様式１シフト記号表（勤務時間帯）'!$D$6:$Z$47,23,FALSE))</f>
        <v/>
      </c>
      <c r="AD56" s="311" t="str">
        <f>IF(AD54="","",VLOOKUP(AD54,'標準様式１シフト記号表（勤務時間帯）'!$D$6:$Z$47,23,FALSE))</f>
        <v/>
      </c>
      <c r="AE56" s="311" t="str">
        <f>IF(AE54="","",VLOOKUP(AE54,'標準様式１シフト記号表（勤務時間帯）'!$D$6:$Z$47,23,FALSE))</f>
        <v/>
      </c>
      <c r="AF56" s="311" t="str">
        <f>IF(AF54="","",VLOOKUP(AF54,'標準様式１シフト記号表（勤務時間帯）'!$D$6:$Z$47,23,FALSE))</f>
        <v/>
      </c>
      <c r="AG56" s="311" t="str">
        <f>IF(AG54="","",VLOOKUP(AG54,'標準様式１シフト記号表（勤務時間帯）'!$D$6:$Z$47,23,FALSE))</f>
        <v/>
      </c>
      <c r="AH56" s="313" t="str">
        <f>IF(AH54="","",VLOOKUP(AH54,'標準様式１シフト記号表（勤務時間帯）'!$D$6:$Z$47,23,FALSE))</f>
        <v/>
      </c>
      <c r="AI56" s="312" t="str">
        <f>IF(AI54="","",VLOOKUP(AI54,'標準様式１シフト記号表（勤務時間帯）'!$D$6:$Z$47,23,FALSE))</f>
        <v/>
      </c>
      <c r="AJ56" s="311" t="str">
        <f>IF(AJ54="","",VLOOKUP(AJ54,'標準様式１シフト記号表（勤務時間帯）'!$D$6:$Z$47,23,FALSE))</f>
        <v/>
      </c>
      <c r="AK56" s="311" t="str">
        <f>IF(AK54="","",VLOOKUP(AK54,'標準様式１シフト記号表（勤務時間帯）'!$D$6:$Z$47,23,FALSE))</f>
        <v/>
      </c>
      <c r="AL56" s="311" t="str">
        <f>IF(AL54="","",VLOOKUP(AL54,'標準様式１シフト記号表（勤務時間帯）'!$D$6:$Z$47,23,FALSE))</f>
        <v/>
      </c>
      <c r="AM56" s="311" t="str">
        <f>IF(AM54="","",VLOOKUP(AM54,'標準様式１シフト記号表（勤務時間帯）'!$D$6:$Z$47,23,FALSE))</f>
        <v/>
      </c>
      <c r="AN56" s="311" t="str">
        <f>IF(AN54="","",VLOOKUP(AN54,'標準様式１シフト記号表（勤務時間帯）'!$D$6:$Z$47,23,FALSE))</f>
        <v/>
      </c>
      <c r="AO56" s="313" t="str">
        <f>IF(AO54="","",VLOOKUP(AO54,'標準様式１シフト記号表（勤務時間帯）'!$D$6:$Z$47,23,FALSE))</f>
        <v/>
      </c>
      <c r="AP56" s="312" t="str">
        <f>IF(AP54="","",VLOOKUP(AP54,'標準様式１シフト記号表（勤務時間帯）'!$D$6:$Z$47,23,FALSE))</f>
        <v/>
      </c>
      <c r="AQ56" s="311" t="str">
        <f>IF(AQ54="","",VLOOKUP(AQ54,'標準様式１シフト記号表（勤務時間帯）'!$D$6:$Z$47,23,FALSE))</f>
        <v/>
      </c>
      <c r="AR56" s="311" t="str">
        <f>IF(AR54="","",VLOOKUP(AR54,'標準様式１シフト記号表（勤務時間帯）'!$D$6:$Z$47,23,FALSE))</f>
        <v/>
      </c>
      <c r="AS56" s="311" t="str">
        <f>IF(AS54="","",VLOOKUP(AS54,'標準様式１シフト記号表（勤務時間帯）'!$D$6:$Z$47,23,FALSE))</f>
        <v/>
      </c>
      <c r="AT56" s="311" t="str">
        <f>IF(AT54="","",VLOOKUP(AT54,'標準様式１シフト記号表（勤務時間帯）'!$D$6:$Z$47,23,FALSE))</f>
        <v/>
      </c>
      <c r="AU56" s="311" t="str">
        <f>IF(AU54="","",VLOOKUP(AU54,'標準様式１シフト記号表（勤務時間帯）'!$D$6:$Z$47,23,FALSE))</f>
        <v/>
      </c>
      <c r="AV56" s="313" t="str">
        <f>IF(AV54="","",VLOOKUP(AV54,'標準様式１シフト記号表（勤務時間帯）'!$D$6:$Z$47,23,FALSE))</f>
        <v/>
      </c>
      <c r="AW56" s="312" t="str">
        <f>IF(AW54="","",VLOOKUP(AW54,'標準様式１シフト記号表（勤務時間帯）'!$D$6:$Z$47,23,FALSE))</f>
        <v/>
      </c>
      <c r="AX56" s="311" t="str">
        <f>IF(AX54="","",VLOOKUP(AX54,'標準様式１シフト記号表（勤務時間帯）'!$D$6:$Z$47,23,FALSE))</f>
        <v/>
      </c>
      <c r="AY56" s="311" t="str">
        <f>IF(AY54="","",VLOOKUP(AY54,'標準様式１シフト記号表（勤務時間帯）'!$D$6:$Z$47,23,FALSE))</f>
        <v/>
      </c>
      <c r="AZ56" s="1477">
        <f>IF($BC$3="４週",SUM(U56:AV56),IF($BC$3="暦月",SUM(U56:AY56),""))</f>
        <v>0</v>
      </c>
      <c r="BA56" s="1478"/>
      <c r="BB56" s="1479">
        <f>IF($BC$3="４週",AZ56/4,IF($BC$3="暦月",(AZ56/($BC$8/7)),""))</f>
        <v>0</v>
      </c>
      <c r="BC56" s="1478"/>
      <c r="BD56" s="1471"/>
      <c r="BE56" s="1472"/>
      <c r="BF56" s="1472"/>
      <c r="BG56" s="1472"/>
      <c r="BH56" s="1473"/>
    </row>
    <row r="57" spans="2:60" ht="20.25" customHeight="1" x14ac:dyDescent="0.15">
      <c r="B57" s="339"/>
      <c r="C57" s="1421"/>
      <c r="D57" s="1422"/>
      <c r="E57" s="1423"/>
      <c r="F57" s="329"/>
      <c r="G57" s="328"/>
      <c r="H57" s="1485"/>
      <c r="I57" s="1433"/>
      <c r="J57" s="1434"/>
      <c r="K57" s="1434"/>
      <c r="L57" s="1435"/>
      <c r="M57" s="1442"/>
      <c r="N57" s="1443"/>
      <c r="O57" s="1444"/>
      <c r="P57" s="348" t="s">
        <v>632</v>
      </c>
      <c r="Q57" s="288"/>
      <c r="R57" s="288"/>
      <c r="S57" s="290"/>
      <c r="T57" s="347"/>
      <c r="U57" s="331"/>
      <c r="V57" s="330"/>
      <c r="W57" s="330"/>
      <c r="X57" s="330"/>
      <c r="Y57" s="330"/>
      <c r="Z57" s="330"/>
      <c r="AA57" s="332"/>
      <c r="AB57" s="331"/>
      <c r="AC57" s="330"/>
      <c r="AD57" s="330"/>
      <c r="AE57" s="330"/>
      <c r="AF57" s="330"/>
      <c r="AG57" s="330"/>
      <c r="AH57" s="332"/>
      <c r="AI57" s="331"/>
      <c r="AJ57" s="330"/>
      <c r="AK57" s="330"/>
      <c r="AL57" s="330"/>
      <c r="AM57" s="330"/>
      <c r="AN57" s="330"/>
      <c r="AO57" s="332"/>
      <c r="AP57" s="331"/>
      <c r="AQ57" s="330"/>
      <c r="AR57" s="330"/>
      <c r="AS57" s="330"/>
      <c r="AT57" s="330"/>
      <c r="AU57" s="330"/>
      <c r="AV57" s="332"/>
      <c r="AW57" s="331"/>
      <c r="AX57" s="330"/>
      <c r="AY57" s="330"/>
      <c r="AZ57" s="1451"/>
      <c r="BA57" s="1452"/>
      <c r="BB57" s="1481"/>
      <c r="BC57" s="1452"/>
      <c r="BD57" s="1482"/>
      <c r="BE57" s="1483"/>
      <c r="BF57" s="1483"/>
      <c r="BG57" s="1483"/>
      <c r="BH57" s="1484"/>
    </row>
    <row r="58" spans="2:60" ht="20.25" customHeight="1" x14ac:dyDescent="0.15">
      <c r="B58" s="320">
        <f>B55+1</f>
        <v>13</v>
      </c>
      <c r="C58" s="1424"/>
      <c r="D58" s="1425"/>
      <c r="E58" s="1426"/>
      <c r="F58" s="329">
        <f>C57</f>
        <v>0</v>
      </c>
      <c r="G58" s="328"/>
      <c r="H58" s="1431"/>
      <c r="I58" s="1436"/>
      <c r="J58" s="1437"/>
      <c r="K58" s="1437"/>
      <c r="L58" s="1438"/>
      <c r="M58" s="1445"/>
      <c r="N58" s="1446"/>
      <c r="O58" s="1447"/>
      <c r="P58" s="327" t="s">
        <v>633</v>
      </c>
      <c r="Q58" s="326"/>
      <c r="R58" s="326"/>
      <c r="S58" s="325"/>
      <c r="T58" s="324"/>
      <c r="U58" s="322" t="str">
        <f>IF(U57="","",VLOOKUP(U57,'標準様式１シフト記号表（勤務時間帯）'!$D$6:$X$47,21,FALSE))</f>
        <v/>
      </c>
      <c r="V58" s="321" t="str">
        <f>IF(V57="","",VLOOKUP(V57,'標準様式１シフト記号表（勤務時間帯）'!$D$6:$X$47,21,FALSE))</f>
        <v/>
      </c>
      <c r="W58" s="321" t="str">
        <f>IF(W57="","",VLOOKUP(W57,'標準様式１シフト記号表（勤務時間帯）'!$D$6:$X$47,21,FALSE))</f>
        <v/>
      </c>
      <c r="X58" s="321" t="str">
        <f>IF(X57="","",VLOOKUP(X57,'標準様式１シフト記号表（勤務時間帯）'!$D$6:$X$47,21,FALSE))</f>
        <v/>
      </c>
      <c r="Y58" s="321" t="str">
        <f>IF(Y57="","",VLOOKUP(Y57,'標準様式１シフト記号表（勤務時間帯）'!$D$6:$X$47,21,FALSE))</f>
        <v/>
      </c>
      <c r="Z58" s="321" t="str">
        <f>IF(Z57="","",VLOOKUP(Z57,'標準様式１シフト記号表（勤務時間帯）'!$D$6:$X$47,21,FALSE))</f>
        <v/>
      </c>
      <c r="AA58" s="323" t="str">
        <f>IF(AA57="","",VLOOKUP(AA57,'標準様式１シフト記号表（勤務時間帯）'!$D$6:$X$47,21,FALSE))</f>
        <v/>
      </c>
      <c r="AB58" s="322" t="str">
        <f>IF(AB57="","",VLOOKUP(AB57,'標準様式１シフト記号表（勤務時間帯）'!$D$6:$X$47,21,FALSE))</f>
        <v/>
      </c>
      <c r="AC58" s="321" t="str">
        <f>IF(AC57="","",VLOOKUP(AC57,'標準様式１シフト記号表（勤務時間帯）'!$D$6:$X$47,21,FALSE))</f>
        <v/>
      </c>
      <c r="AD58" s="321" t="str">
        <f>IF(AD57="","",VLOOKUP(AD57,'標準様式１シフト記号表（勤務時間帯）'!$D$6:$X$47,21,FALSE))</f>
        <v/>
      </c>
      <c r="AE58" s="321" t="str">
        <f>IF(AE57="","",VLOOKUP(AE57,'標準様式１シフト記号表（勤務時間帯）'!$D$6:$X$47,21,FALSE))</f>
        <v/>
      </c>
      <c r="AF58" s="321" t="str">
        <f>IF(AF57="","",VLOOKUP(AF57,'標準様式１シフト記号表（勤務時間帯）'!$D$6:$X$47,21,FALSE))</f>
        <v/>
      </c>
      <c r="AG58" s="321" t="str">
        <f>IF(AG57="","",VLOOKUP(AG57,'標準様式１シフト記号表（勤務時間帯）'!$D$6:$X$47,21,FALSE))</f>
        <v/>
      </c>
      <c r="AH58" s="323" t="str">
        <f>IF(AH57="","",VLOOKUP(AH57,'標準様式１シフト記号表（勤務時間帯）'!$D$6:$X$47,21,FALSE))</f>
        <v/>
      </c>
      <c r="AI58" s="322" t="str">
        <f>IF(AI57="","",VLOOKUP(AI57,'標準様式１シフト記号表（勤務時間帯）'!$D$6:$X$47,21,FALSE))</f>
        <v/>
      </c>
      <c r="AJ58" s="321" t="str">
        <f>IF(AJ57="","",VLOOKUP(AJ57,'標準様式１シフト記号表（勤務時間帯）'!$D$6:$X$47,21,FALSE))</f>
        <v/>
      </c>
      <c r="AK58" s="321" t="str">
        <f>IF(AK57="","",VLOOKUP(AK57,'標準様式１シフト記号表（勤務時間帯）'!$D$6:$X$47,21,FALSE))</f>
        <v/>
      </c>
      <c r="AL58" s="321" t="str">
        <f>IF(AL57="","",VLOOKUP(AL57,'標準様式１シフト記号表（勤務時間帯）'!$D$6:$X$47,21,FALSE))</f>
        <v/>
      </c>
      <c r="AM58" s="321" t="str">
        <f>IF(AM57="","",VLOOKUP(AM57,'標準様式１シフト記号表（勤務時間帯）'!$D$6:$X$47,21,FALSE))</f>
        <v/>
      </c>
      <c r="AN58" s="321" t="str">
        <f>IF(AN57="","",VLOOKUP(AN57,'標準様式１シフト記号表（勤務時間帯）'!$D$6:$X$47,21,FALSE))</f>
        <v/>
      </c>
      <c r="AO58" s="323" t="str">
        <f>IF(AO57="","",VLOOKUP(AO57,'標準様式１シフト記号表（勤務時間帯）'!$D$6:$X$47,21,FALSE))</f>
        <v/>
      </c>
      <c r="AP58" s="322" t="str">
        <f>IF(AP57="","",VLOOKUP(AP57,'標準様式１シフト記号表（勤務時間帯）'!$D$6:$X$47,21,FALSE))</f>
        <v/>
      </c>
      <c r="AQ58" s="321" t="str">
        <f>IF(AQ57="","",VLOOKUP(AQ57,'標準様式１シフト記号表（勤務時間帯）'!$D$6:$X$47,21,FALSE))</f>
        <v/>
      </c>
      <c r="AR58" s="321" t="str">
        <f>IF(AR57="","",VLOOKUP(AR57,'標準様式１シフト記号表（勤務時間帯）'!$D$6:$X$47,21,FALSE))</f>
        <v/>
      </c>
      <c r="AS58" s="321" t="str">
        <f>IF(AS57="","",VLOOKUP(AS57,'標準様式１シフト記号表（勤務時間帯）'!$D$6:$X$47,21,FALSE))</f>
        <v/>
      </c>
      <c r="AT58" s="321" t="str">
        <f>IF(AT57="","",VLOOKUP(AT57,'標準様式１シフト記号表（勤務時間帯）'!$D$6:$X$47,21,FALSE))</f>
        <v/>
      </c>
      <c r="AU58" s="321" t="str">
        <f>IF(AU57="","",VLOOKUP(AU57,'標準様式１シフト記号表（勤務時間帯）'!$D$6:$X$47,21,FALSE))</f>
        <v/>
      </c>
      <c r="AV58" s="323" t="str">
        <f>IF(AV57="","",VLOOKUP(AV57,'標準様式１シフト記号表（勤務時間帯）'!$D$6:$X$47,21,FALSE))</f>
        <v/>
      </c>
      <c r="AW58" s="322" t="str">
        <f>IF(AW57="","",VLOOKUP(AW57,'標準様式１シフト記号表（勤務時間帯）'!$D$6:$X$47,21,FALSE))</f>
        <v/>
      </c>
      <c r="AX58" s="321" t="str">
        <f>IF(AX57="","",VLOOKUP(AX57,'標準様式１シフト記号表（勤務時間帯）'!$D$6:$X$47,21,FALSE))</f>
        <v/>
      </c>
      <c r="AY58" s="321" t="str">
        <f>IF(AY57="","",VLOOKUP(AY57,'標準様式１シフト記号表（勤務時間帯）'!$D$6:$X$47,21,FALSE))</f>
        <v/>
      </c>
      <c r="AZ58" s="1474">
        <f>IF($BC$3="４週",SUM(U58:AV58),IF($BC$3="暦月",SUM(U58:AY58),""))</f>
        <v>0</v>
      </c>
      <c r="BA58" s="1475"/>
      <c r="BB58" s="1476">
        <f>IF($BC$3="４週",AZ58/4,IF($BC$3="暦月",(AZ58/($BC$8/7)),""))</f>
        <v>0</v>
      </c>
      <c r="BC58" s="1475"/>
      <c r="BD58" s="1468"/>
      <c r="BE58" s="1469"/>
      <c r="BF58" s="1469"/>
      <c r="BG58" s="1469"/>
      <c r="BH58" s="1470"/>
    </row>
    <row r="59" spans="2:60" ht="20.25" customHeight="1" x14ac:dyDescent="0.15">
      <c r="B59" s="346"/>
      <c r="C59" s="1427"/>
      <c r="D59" s="1428"/>
      <c r="E59" s="1429"/>
      <c r="F59" s="345"/>
      <c r="G59" s="344">
        <f>C57</f>
        <v>0</v>
      </c>
      <c r="H59" s="1432"/>
      <c r="I59" s="1439"/>
      <c r="J59" s="1440"/>
      <c r="K59" s="1440"/>
      <c r="L59" s="1441"/>
      <c r="M59" s="1448"/>
      <c r="N59" s="1449"/>
      <c r="O59" s="1450"/>
      <c r="P59" s="343" t="s">
        <v>634</v>
      </c>
      <c r="Q59" s="342"/>
      <c r="R59" s="342"/>
      <c r="S59" s="341"/>
      <c r="T59" s="340"/>
      <c r="U59" s="312" t="str">
        <f>IF(U57="","",VLOOKUP(U57,'標準様式１シフト記号表（勤務時間帯）'!$D$6:$Z$47,23,FALSE))</f>
        <v/>
      </c>
      <c r="V59" s="311" t="str">
        <f>IF(V57="","",VLOOKUP(V57,'標準様式１シフト記号表（勤務時間帯）'!$D$6:$Z$47,23,FALSE))</f>
        <v/>
      </c>
      <c r="W59" s="311" t="str">
        <f>IF(W57="","",VLOOKUP(W57,'標準様式１シフト記号表（勤務時間帯）'!$D$6:$Z$47,23,FALSE))</f>
        <v/>
      </c>
      <c r="X59" s="311" t="str">
        <f>IF(X57="","",VLOOKUP(X57,'標準様式１シフト記号表（勤務時間帯）'!$D$6:$Z$47,23,FALSE))</f>
        <v/>
      </c>
      <c r="Y59" s="311" t="str">
        <f>IF(Y57="","",VLOOKUP(Y57,'標準様式１シフト記号表（勤務時間帯）'!$D$6:$Z$47,23,FALSE))</f>
        <v/>
      </c>
      <c r="Z59" s="311" t="str">
        <f>IF(Z57="","",VLOOKUP(Z57,'標準様式１シフト記号表（勤務時間帯）'!$D$6:$Z$47,23,FALSE))</f>
        <v/>
      </c>
      <c r="AA59" s="313" t="str">
        <f>IF(AA57="","",VLOOKUP(AA57,'標準様式１シフト記号表（勤務時間帯）'!$D$6:$Z$47,23,FALSE))</f>
        <v/>
      </c>
      <c r="AB59" s="312" t="str">
        <f>IF(AB57="","",VLOOKUP(AB57,'標準様式１シフト記号表（勤務時間帯）'!$D$6:$Z$47,23,FALSE))</f>
        <v/>
      </c>
      <c r="AC59" s="311" t="str">
        <f>IF(AC57="","",VLOOKUP(AC57,'標準様式１シフト記号表（勤務時間帯）'!$D$6:$Z$47,23,FALSE))</f>
        <v/>
      </c>
      <c r="AD59" s="311" t="str">
        <f>IF(AD57="","",VLOOKUP(AD57,'標準様式１シフト記号表（勤務時間帯）'!$D$6:$Z$47,23,FALSE))</f>
        <v/>
      </c>
      <c r="AE59" s="311" t="str">
        <f>IF(AE57="","",VLOOKUP(AE57,'標準様式１シフト記号表（勤務時間帯）'!$D$6:$Z$47,23,FALSE))</f>
        <v/>
      </c>
      <c r="AF59" s="311" t="str">
        <f>IF(AF57="","",VLOOKUP(AF57,'標準様式１シフト記号表（勤務時間帯）'!$D$6:$Z$47,23,FALSE))</f>
        <v/>
      </c>
      <c r="AG59" s="311" t="str">
        <f>IF(AG57="","",VLOOKUP(AG57,'標準様式１シフト記号表（勤務時間帯）'!$D$6:$Z$47,23,FALSE))</f>
        <v/>
      </c>
      <c r="AH59" s="313" t="str">
        <f>IF(AH57="","",VLOOKUP(AH57,'標準様式１シフト記号表（勤務時間帯）'!$D$6:$Z$47,23,FALSE))</f>
        <v/>
      </c>
      <c r="AI59" s="312" t="str">
        <f>IF(AI57="","",VLOOKUP(AI57,'標準様式１シフト記号表（勤務時間帯）'!$D$6:$Z$47,23,FALSE))</f>
        <v/>
      </c>
      <c r="AJ59" s="311" t="str">
        <f>IF(AJ57="","",VLOOKUP(AJ57,'標準様式１シフト記号表（勤務時間帯）'!$D$6:$Z$47,23,FALSE))</f>
        <v/>
      </c>
      <c r="AK59" s="311" t="str">
        <f>IF(AK57="","",VLOOKUP(AK57,'標準様式１シフト記号表（勤務時間帯）'!$D$6:$Z$47,23,FALSE))</f>
        <v/>
      </c>
      <c r="AL59" s="311" t="str">
        <f>IF(AL57="","",VLOOKUP(AL57,'標準様式１シフト記号表（勤務時間帯）'!$D$6:$Z$47,23,FALSE))</f>
        <v/>
      </c>
      <c r="AM59" s="311" t="str">
        <f>IF(AM57="","",VLOOKUP(AM57,'標準様式１シフト記号表（勤務時間帯）'!$D$6:$Z$47,23,FALSE))</f>
        <v/>
      </c>
      <c r="AN59" s="311" t="str">
        <f>IF(AN57="","",VLOOKUP(AN57,'標準様式１シフト記号表（勤務時間帯）'!$D$6:$Z$47,23,FALSE))</f>
        <v/>
      </c>
      <c r="AO59" s="313" t="str">
        <f>IF(AO57="","",VLOOKUP(AO57,'標準様式１シフト記号表（勤務時間帯）'!$D$6:$Z$47,23,FALSE))</f>
        <v/>
      </c>
      <c r="AP59" s="312" t="str">
        <f>IF(AP57="","",VLOOKUP(AP57,'標準様式１シフト記号表（勤務時間帯）'!$D$6:$Z$47,23,FALSE))</f>
        <v/>
      </c>
      <c r="AQ59" s="311" t="str">
        <f>IF(AQ57="","",VLOOKUP(AQ57,'標準様式１シフト記号表（勤務時間帯）'!$D$6:$Z$47,23,FALSE))</f>
        <v/>
      </c>
      <c r="AR59" s="311" t="str">
        <f>IF(AR57="","",VLOOKUP(AR57,'標準様式１シフト記号表（勤務時間帯）'!$D$6:$Z$47,23,FALSE))</f>
        <v/>
      </c>
      <c r="AS59" s="311" t="str">
        <f>IF(AS57="","",VLOOKUP(AS57,'標準様式１シフト記号表（勤務時間帯）'!$D$6:$Z$47,23,FALSE))</f>
        <v/>
      </c>
      <c r="AT59" s="311" t="str">
        <f>IF(AT57="","",VLOOKUP(AT57,'標準様式１シフト記号表（勤務時間帯）'!$D$6:$Z$47,23,FALSE))</f>
        <v/>
      </c>
      <c r="AU59" s="311" t="str">
        <f>IF(AU57="","",VLOOKUP(AU57,'標準様式１シフト記号表（勤務時間帯）'!$D$6:$Z$47,23,FALSE))</f>
        <v/>
      </c>
      <c r="AV59" s="313" t="str">
        <f>IF(AV57="","",VLOOKUP(AV57,'標準様式１シフト記号表（勤務時間帯）'!$D$6:$Z$47,23,FALSE))</f>
        <v/>
      </c>
      <c r="AW59" s="312" t="str">
        <f>IF(AW57="","",VLOOKUP(AW57,'標準様式１シフト記号表（勤務時間帯）'!$D$6:$Z$47,23,FALSE))</f>
        <v/>
      </c>
      <c r="AX59" s="311" t="str">
        <f>IF(AX57="","",VLOOKUP(AX57,'標準様式１シフト記号表（勤務時間帯）'!$D$6:$Z$47,23,FALSE))</f>
        <v/>
      </c>
      <c r="AY59" s="311" t="str">
        <f>IF(AY57="","",VLOOKUP(AY57,'標準様式１シフト記号表（勤務時間帯）'!$D$6:$Z$47,23,FALSE))</f>
        <v/>
      </c>
      <c r="AZ59" s="1477">
        <f>IF($BC$3="４週",SUM(U59:AV59),IF($BC$3="暦月",SUM(U59:AY59),""))</f>
        <v>0</v>
      </c>
      <c r="BA59" s="1478"/>
      <c r="BB59" s="1479">
        <f>IF($BC$3="４週",AZ59/4,IF($BC$3="暦月",(AZ59/($BC$8/7)),""))</f>
        <v>0</v>
      </c>
      <c r="BC59" s="1478"/>
      <c r="BD59" s="1471"/>
      <c r="BE59" s="1472"/>
      <c r="BF59" s="1472"/>
      <c r="BG59" s="1472"/>
      <c r="BH59" s="1473"/>
    </row>
    <row r="60" spans="2:60" ht="20.25" customHeight="1" x14ac:dyDescent="0.15">
      <c r="B60" s="339"/>
      <c r="C60" s="1421"/>
      <c r="D60" s="1422"/>
      <c r="E60" s="1423"/>
      <c r="F60" s="329"/>
      <c r="G60" s="328"/>
      <c r="H60" s="1485"/>
      <c r="I60" s="1433"/>
      <c r="J60" s="1434"/>
      <c r="K60" s="1434"/>
      <c r="L60" s="1435"/>
      <c r="M60" s="1442"/>
      <c r="N60" s="1443"/>
      <c r="O60" s="1444"/>
      <c r="P60" s="348" t="s">
        <v>632</v>
      </c>
      <c r="Q60" s="288"/>
      <c r="R60" s="288"/>
      <c r="S60" s="290"/>
      <c r="T60" s="347"/>
      <c r="U60" s="331"/>
      <c r="V60" s="330"/>
      <c r="W60" s="330"/>
      <c r="X60" s="330"/>
      <c r="Y60" s="330"/>
      <c r="Z60" s="330"/>
      <c r="AA60" s="332"/>
      <c r="AB60" s="331"/>
      <c r="AC60" s="330"/>
      <c r="AD60" s="330"/>
      <c r="AE60" s="330"/>
      <c r="AF60" s="330"/>
      <c r="AG60" s="330"/>
      <c r="AH60" s="332"/>
      <c r="AI60" s="331"/>
      <c r="AJ60" s="330"/>
      <c r="AK60" s="330"/>
      <c r="AL60" s="330"/>
      <c r="AM60" s="330"/>
      <c r="AN60" s="330"/>
      <c r="AO60" s="332"/>
      <c r="AP60" s="331"/>
      <c r="AQ60" s="330"/>
      <c r="AR60" s="330"/>
      <c r="AS60" s="330"/>
      <c r="AT60" s="330"/>
      <c r="AU60" s="330"/>
      <c r="AV60" s="332"/>
      <c r="AW60" s="331"/>
      <c r="AX60" s="330"/>
      <c r="AY60" s="330"/>
      <c r="AZ60" s="1451"/>
      <c r="BA60" s="1452"/>
      <c r="BB60" s="1481"/>
      <c r="BC60" s="1452"/>
      <c r="BD60" s="1482"/>
      <c r="BE60" s="1483"/>
      <c r="BF60" s="1483"/>
      <c r="BG60" s="1483"/>
      <c r="BH60" s="1484"/>
    </row>
    <row r="61" spans="2:60" ht="20.25" customHeight="1" x14ac:dyDescent="0.15">
      <c r="B61" s="320">
        <f>B58+1</f>
        <v>14</v>
      </c>
      <c r="C61" s="1424"/>
      <c r="D61" s="1425"/>
      <c r="E61" s="1426"/>
      <c r="F61" s="329">
        <f>C60</f>
        <v>0</v>
      </c>
      <c r="G61" s="328"/>
      <c r="H61" s="1431"/>
      <c r="I61" s="1436"/>
      <c r="J61" s="1437"/>
      <c r="K61" s="1437"/>
      <c r="L61" s="1438"/>
      <c r="M61" s="1445"/>
      <c r="N61" s="1446"/>
      <c r="O61" s="1447"/>
      <c r="P61" s="327" t="s">
        <v>633</v>
      </c>
      <c r="Q61" s="326"/>
      <c r="R61" s="326"/>
      <c r="S61" s="325"/>
      <c r="T61" s="324"/>
      <c r="U61" s="322" t="str">
        <f>IF(U60="","",VLOOKUP(U60,'標準様式１シフト記号表（勤務時間帯）'!$D$6:$X$47,21,FALSE))</f>
        <v/>
      </c>
      <c r="V61" s="321" t="str">
        <f>IF(V60="","",VLOOKUP(V60,'標準様式１シフト記号表（勤務時間帯）'!$D$6:$X$47,21,FALSE))</f>
        <v/>
      </c>
      <c r="W61" s="321" t="str">
        <f>IF(W60="","",VLOOKUP(W60,'標準様式１シフト記号表（勤務時間帯）'!$D$6:$X$47,21,FALSE))</f>
        <v/>
      </c>
      <c r="X61" s="321" t="str">
        <f>IF(X60="","",VLOOKUP(X60,'標準様式１シフト記号表（勤務時間帯）'!$D$6:$X$47,21,FALSE))</f>
        <v/>
      </c>
      <c r="Y61" s="321" t="str">
        <f>IF(Y60="","",VLOOKUP(Y60,'標準様式１シフト記号表（勤務時間帯）'!$D$6:$X$47,21,FALSE))</f>
        <v/>
      </c>
      <c r="Z61" s="321" t="str">
        <f>IF(Z60="","",VLOOKUP(Z60,'標準様式１シフト記号表（勤務時間帯）'!$D$6:$X$47,21,FALSE))</f>
        <v/>
      </c>
      <c r="AA61" s="323" t="str">
        <f>IF(AA60="","",VLOOKUP(AA60,'標準様式１シフト記号表（勤務時間帯）'!$D$6:$X$47,21,FALSE))</f>
        <v/>
      </c>
      <c r="AB61" s="322" t="str">
        <f>IF(AB60="","",VLOOKUP(AB60,'標準様式１シフト記号表（勤務時間帯）'!$D$6:$X$47,21,FALSE))</f>
        <v/>
      </c>
      <c r="AC61" s="321" t="str">
        <f>IF(AC60="","",VLOOKUP(AC60,'標準様式１シフト記号表（勤務時間帯）'!$D$6:$X$47,21,FALSE))</f>
        <v/>
      </c>
      <c r="AD61" s="321" t="str">
        <f>IF(AD60="","",VLOOKUP(AD60,'標準様式１シフト記号表（勤務時間帯）'!$D$6:$X$47,21,FALSE))</f>
        <v/>
      </c>
      <c r="AE61" s="321" t="str">
        <f>IF(AE60="","",VLOOKUP(AE60,'標準様式１シフト記号表（勤務時間帯）'!$D$6:$X$47,21,FALSE))</f>
        <v/>
      </c>
      <c r="AF61" s="321" t="str">
        <f>IF(AF60="","",VLOOKUP(AF60,'標準様式１シフト記号表（勤務時間帯）'!$D$6:$X$47,21,FALSE))</f>
        <v/>
      </c>
      <c r="AG61" s="321" t="str">
        <f>IF(AG60="","",VLOOKUP(AG60,'標準様式１シフト記号表（勤務時間帯）'!$D$6:$X$47,21,FALSE))</f>
        <v/>
      </c>
      <c r="AH61" s="323" t="str">
        <f>IF(AH60="","",VLOOKUP(AH60,'標準様式１シフト記号表（勤務時間帯）'!$D$6:$X$47,21,FALSE))</f>
        <v/>
      </c>
      <c r="AI61" s="322" t="str">
        <f>IF(AI60="","",VLOOKUP(AI60,'標準様式１シフト記号表（勤務時間帯）'!$D$6:$X$47,21,FALSE))</f>
        <v/>
      </c>
      <c r="AJ61" s="321" t="str">
        <f>IF(AJ60="","",VLOOKUP(AJ60,'標準様式１シフト記号表（勤務時間帯）'!$D$6:$X$47,21,FALSE))</f>
        <v/>
      </c>
      <c r="AK61" s="321" t="str">
        <f>IF(AK60="","",VLOOKUP(AK60,'標準様式１シフト記号表（勤務時間帯）'!$D$6:$X$47,21,FALSE))</f>
        <v/>
      </c>
      <c r="AL61" s="321" t="str">
        <f>IF(AL60="","",VLOOKUP(AL60,'標準様式１シフト記号表（勤務時間帯）'!$D$6:$X$47,21,FALSE))</f>
        <v/>
      </c>
      <c r="AM61" s="321" t="str">
        <f>IF(AM60="","",VLOOKUP(AM60,'標準様式１シフト記号表（勤務時間帯）'!$D$6:$X$47,21,FALSE))</f>
        <v/>
      </c>
      <c r="AN61" s="321" t="str">
        <f>IF(AN60="","",VLOOKUP(AN60,'標準様式１シフト記号表（勤務時間帯）'!$D$6:$X$47,21,FALSE))</f>
        <v/>
      </c>
      <c r="AO61" s="323" t="str">
        <f>IF(AO60="","",VLOOKUP(AO60,'標準様式１シフト記号表（勤務時間帯）'!$D$6:$X$47,21,FALSE))</f>
        <v/>
      </c>
      <c r="AP61" s="322" t="str">
        <f>IF(AP60="","",VLOOKUP(AP60,'標準様式１シフト記号表（勤務時間帯）'!$D$6:$X$47,21,FALSE))</f>
        <v/>
      </c>
      <c r="AQ61" s="321" t="str">
        <f>IF(AQ60="","",VLOOKUP(AQ60,'標準様式１シフト記号表（勤務時間帯）'!$D$6:$X$47,21,FALSE))</f>
        <v/>
      </c>
      <c r="AR61" s="321" t="str">
        <f>IF(AR60="","",VLOOKUP(AR60,'標準様式１シフト記号表（勤務時間帯）'!$D$6:$X$47,21,FALSE))</f>
        <v/>
      </c>
      <c r="AS61" s="321" t="str">
        <f>IF(AS60="","",VLOOKUP(AS60,'標準様式１シフト記号表（勤務時間帯）'!$D$6:$X$47,21,FALSE))</f>
        <v/>
      </c>
      <c r="AT61" s="321" t="str">
        <f>IF(AT60="","",VLOOKUP(AT60,'標準様式１シフト記号表（勤務時間帯）'!$D$6:$X$47,21,FALSE))</f>
        <v/>
      </c>
      <c r="AU61" s="321" t="str">
        <f>IF(AU60="","",VLOOKUP(AU60,'標準様式１シフト記号表（勤務時間帯）'!$D$6:$X$47,21,FALSE))</f>
        <v/>
      </c>
      <c r="AV61" s="323" t="str">
        <f>IF(AV60="","",VLOOKUP(AV60,'標準様式１シフト記号表（勤務時間帯）'!$D$6:$X$47,21,FALSE))</f>
        <v/>
      </c>
      <c r="AW61" s="322" t="str">
        <f>IF(AW60="","",VLOOKUP(AW60,'標準様式１シフト記号表（勤務時間帯）'!$D$6:$X$47,21,FALSE))</f>
        <v/>
      </c>
      <c r="AX61" s="321" t="str">
        <f>IF(AX60="","",VLOOKUP(AX60,'標準様式１シフト記号表（勤務時間帯）'!$D$6:$X$47,21,FALSE))</f>
        <v/>
      </c>
      <c r="AY61" s="321" t="str">
        <f>IF(AY60="","",VLOOKUP(AY60,'標準様式１シフト記号表（勤務時間帯）'!$D$6:$X$47,21,FALSE))</f>
        <v/>
      </c>
      <c r="AZ61" s="1474">
        <f>IF($BC$3="４週",SUM(U61:AV61),IF($BC$3="暦月",SUM(U61:AY61),""))</f>
        <v>0</v>
      </c>
      <c r="BA61" s="1475"/>
      <c r="BB61" s="1476">
        <f>IF($BC$3="４週",AZ61/4,IF($BC$3="暦月",(AZ61/($BC$8/7)),""))</f>
        <v>0</v>
      </c>
      <c r="BC61" s="1475"/>
      <c r="BD61" s="1468"/>
      <c r="BE61" s="1469"/>
      <c r="BF61" s="1469"/>
      <c r="BG61" s="1469"/>
      <c r="BH61" s="1470"/>
    </row>
    <row r="62" spans="2:60" ht="20.25" customHeight="1" x14ac:dyDescent="0.15">
      <c r="B62" s="346"/>
      <c r="C62" s="1427"/>
      <c r="D62" s="1428"/>
      <c r="E62" s="1429"/>
      <c r="F62" s="345"/>
      <c r="G62" s="344">
        <f>C60</f>
        <v>0</v>
      </c>
      <c r="H62" s="1432"/>
      <c r="I62" s="1439"/>
      <c r="J62" s="1440"/>
      <c r="K62" s="1440"/>
      <c r="L62" s="1441"/>
      <c r="M62" s="1448"/>
      <c r="N62" s="1449"/>
      <c r="O62" s="1450"/>
      <c r="P62" s="343" t="s">
        <v>634</v>
      </c>
      <c r="Q62" s="342"/>
      <c r="R62" s="342"/>
      <c r="S62" s="341"/>
      <c r="T62" s="340"/>
      <c r="U62" s="312" t="str">
        <f>IF(U60="","",VLOOKUP(U60,'標準様式１シフト記号表（勤務時間帯）'!$D$6:$Z$47,23,FALSE))</f>
        <v/>
      </c>
      <c r="V62" s="311" t="str">
        <f>IF(V60="","",VLOOKUP(V60,'標準様式１シフト記号表（勤務時間帯）'!$D$6:$Z$47,23,FALSE))</f>
        <v/>
      </c>
      <c r="W62" s="311" t="str">
        <f>IF(W60="","",VLOOKUP(W60,'標準様式１シフト記号表（勤務時間帯）'!$D$6:$Z$47,23,FALSE))</f>
        <v/>
      </c>
      <c r="X62" s="311" t="str">
        <f>IF(X60="","",VLOOKUP(X60,'標準様式１シフト記号表（勤務時間帯）'!$D$6:$Z$47,23,FALSE))</f>
        <v/>
      </c>
      <c r="Y62" s="311" t="str">
        <f>IF(Y60="","",VLOOKUP(Y60,'標準様式１シフト記号表（勤務時間帯）'!$D$6:$Z$47,23,FALSE))</f>
        <v/>
      </c>
      <c r="Z62" s="311" t="str">
        <f>IF(Z60="","",VLOOKUP(Z60,'標準様式１シフト記号表（勤務時間帯）'!$D$6:$Z$47,23,FALSE))</f>
        <v/>
      </c>
      <c r="AA62" s="313" t="str">
        <f>IF(AA60="","",VLOOKUP(AA60,'標準様式１シフト記号表（勤務時間帯）'!$D$6:$Z$47,23,FALSE))</f>
        <v/>
      </c>
      <c r="AB62" s="312" t="str">
        <f>IF(AB60="","",VLOOKUP(AB60,'標準様式１シフト記号表（勤務時間帯）'!$D$6:$Z$47,23,FALSE))</f>
        <v/>
      </c>
      <c r="AC62" s="311" t="str">
        <f>IF(AC60="","",VLOOKUP(AC60,'標準様式１シフト記号表（勤務時間帯）'!$D$6:$Z$47,23,FALSE))</f>
        <v/>
      </c>
      <c r="AD62" s="311" t="str">
        <f>IF(AD60="","",VLOOKUP(AD60,'標準様式１シフト記号表（勤務時間帯）'!$D$6:$Z$47,23,FALSE))</f>
        <v/>
      </c>
      <c r="AE62" s="311" t="str">
        <f>IF(AE60="","",VLOOKUP(AE60,'標準様式１シフト記号表（勤務時間帯）'!$D$6:$Z$47,23,FALSE))</f>
        <v/>
      </c>
      <c r="AF62" s="311" t="str">
        <f>IF(AF60="","",VLOOKUP(AF60,'標準様式１シフト記号表（勤務時間帯）'!$D$6:$Z$47,23,FALSE))</f>
        <v/>
      </c>
      <c r="AG62" s="311" t="str">
        <f>IF(AG60="","",VLOOKUP(AG60,'標準様式１シフト記号表（勤務時間帯）'!$D$6:$Z$47,23,FALSE))</f>
        <v/>
      </c>
      <c r="AH62" s="313" t="str">
        <f>IF(AH60="","",VLOOKUP(AH60,'標準様式１シフト記号表（勤務時間帯）'!$D$6:$Z$47,23,FALSE))</f>
        <v/>
      </c>
      <c r="AI62" s="312" t="str">
        <f>IF(AI60="","",VLOOKUP(AI60,'標準様式１シフト記号表（勤務時間帯）'!$D$6:$Z$47,23,FALSE))</f>
        <v/>
      </c>
      <c r="AJ62" s="311" t="str">
        <f>IF(AJ60="","",VLOOKUP(AJ60,'標準様式１シフト記号表（勤務時間帯）'!$D$6:$Z$47,23,FALSE))</f>
        <v/>
      </c>
      <c r="AK62" s="311" t="str">
        <f>IF(AK60="","",VLOOKUP(AK60,'標準様式１シフト記号表（勤務時間帯）'!$D$6:$Z$47,23,FALSE))</f>
        <v/>
      </c>
      <c r="AL62" s="311" t="str">
        <f>IF(AL60="","",VLOOKUP(AL60,'標準様式１シフト記号表（勤務時間帯）'!$D$6:$Z$47,23,FALSE))</f>
        <v/>
      </c>
      <c r="AM62" s="311" t="str">
        <f>IF(AM60="","",VLOOKUP(AM60,'標準様式１シフト記号表（勤務時間帯）'!$D$6:$Z$47,23,FALSE))</f>
        <v/>
      </c>
      <c r="AN62" s="311" t="str">
        <f>IF(AN60="","",VLOOKUP(AN60,'標準様式１シフト記号表（勤務時間帯）'!$D$6:$Z$47,23,FALSE))</f>
        <v/>
      </c>
      <c r="AO62" s="313" t="str">
        <f>IF(AO60="","",VLOOKUP(AO60,'標準様式１シフト記号表（勤務時間帯）'!$D$6:$Z$47,23,FALSE))</f>
        <v/>
      </c>
      <c r="AP62" s="312" t="str">
        <f>IF(AP60="","",VLOOKUP(AP60,'標準様式１シフト記号表（勤務時間帯）'!$D$6:$Z$47,23,FALSE))</f>
        <v/>
      </c>
      <c r="AQ62" s="311" t="str">
        <f>IF(AQ60="","",VLOOKUP(AQ60,'標準様式１シフト記号表（勤務時間帯）'!$D$6:$Z$47,23,FALSE))</f>
        <v/>
      </c>
      <c r="AR62" s="311" t="str">
        <f>IF(AR60="","",VLOOKUP(AR60,'標準様式１シフト記号表（勤務時間帯）'!$D$6:$Z$47,23,FALSE))</f>
        <v/>
      </c>
      <c r="AS62" s="311" t="str">
        <f>IF(AS60="","",VLOOKUP(AS60,'標準様式１シフト記号表（勤務時間帯）'!$D$6:$Z$47,23,FALSE))</f>
        <v/>
      </c>
      <c r="AT62" s="311" t="str">
        <f>IF(AT60="","",VLOOKUP(AT60,'標準様式１シフト記号表（勤務時間帯）'!$D$6:$Z$47,23,FALSE))</f>
        <v/>
      </c>
      <c r="AU62" s="311" t="str">
        <f>IF(AU60="","",VLOOKUP(AU60,'標準様式１シフト記号表（勤務時間帯）'!$D$6:$Z$47,23,FALSE))</f>
        <v/>
      </c>
      <c r="AV62" s="313" t="str">
        <f>IF(AV60="","",VLOOKUP(AV60,'標準様式１シフト記号表（勤務時間帯）'!$D$6:$Z$47,23,FALSE))</f>
        <v/>
      </c>
      <c r="AW62" s="312" t="str">
        <f>IF(AW60="","",VLOOKUP(AW60,'標準様式１シフト記号表（勤務時間帯）'!$D$6:$Z$47,23,FALSE))</f>
        <v/>
      </c>
      <c r="AX62" s="311" t="str">
        <f>IF(AX60="","",VLOOKUP(AX60,'標準様式１シフト記号表（勤務時間帯）'!$D$6:$Z$47,23,FALSE))</f>
        <v/>
      </c>
      <c r="AY62" s="311" t="str">
        <f>IF(AY60="","",VLOOKUP(AY60,'標準様式１シフト記号表（勤務時間帯）'!$D$6:$Z$47,23,FALSE))</f>
        <v/>
      </c>
      <c r="AZ62" s="1477">
        <f>IF($BC$3="４週",SUM(U62:AV62),IF($BC$3="暦月",SUM(U62:AY62),""))</f>
        <v>0</v>
      </c>
      <c r="BA62" s="1478"/>
      <c r="BB62" s="1479">
        <f>IF($BC$3="４週",AZ62/4,IF($BC$3="暦月",(AZ62/($BC$8/7)),""))</f>
        <v>0</v>
      </c>
      <c r="BC62" s="1478"/>
      <c r="BD62" s="1471"/>
      <c r="BE62" s="1472"/>
      <c r="BF62" s="1472"/>
      <c r="BG62" s="1472"/>
      <c r="BH62" s="1473"/>
    </row>
    <row r="63" spans="2:60" ht="20.25" customHeight="1" x14ac:dyDescent="0.15">
      <c r="B63" s="339"/>
      <c r="C63" s="1421"/>
      <c r="D63" s="1422"/>
      <c r="E63" s="1423"/>
      <c r="F63" s="329"/>
      <c r="G63" s="328"/>
      <c r="H63" s="1485"/>
      <c r="I63" s="1433"/>
      <c r="J63" s="1434"/>
      <c r="K63" s="1434"/>
      <c r="L63" s="1435"/>
      <c r="M63" s="1442"/>
      <c r="N63" s="1443"/>
      <c r="O63" s="1444"/>
      <c r="P63" s="348" t="s">
        <v>632</v>
      </c>
      <c r="Q63" s="288"/>
      <c r="R63" s="288"/>
      <c r="S63" s="290"/>
      <c r="T63" s="347"/>
      <c r="U63" s="331"/>
      <c r="V63" s="330"/>
      <c r="W63" s="330"/>
      <c r="X63" s="330"/>
      <c r="Y63" s="330"/>
      <c r="Z63" s="330"/>
      <c r="AA63" s="332"/>
      <c r="AB63" s="331"/>
      <c r="AC63" s="330"/>
      <c r="AD63" s="330"/>
      <c r="AE63" s="330"/>
      <c r="AF63" s="330"/>
      <c r="AG63" s="330"/>
      <c r="AH63" s="332"/>
      <c r="AI63" s="331"/>
      <c r="AJ63" s="330"/>
      <c r="AK63" s="330"/>
      <c r="AL63" s="330"/>
      <c r="AM63" s="330"/>
      <c r="AN63" s="330"/>
      <c r="AO63" s="332"/>
      <c r="AP63" s="331"/>
      <c r="AQ63" s="330"/>
      <c r="AR63" s="330"/>
      <c r="AS63" s="330"/>
      <c r="AT63" s="330"/>
      <c r="AU63" s="330"/>
      <c r="AV63" s="332"/>
      <c r="AW63" s="331"/>
      <c r="AX63" s="330"/>
      <c r="AY63" s="330"/>
      <c r="AZ63" s="1451"/>
      <c r="BA63" s="1452"/>
      <c r="BB63" s="1481"/>
      <c r="BC63" s="1452"/>
      <c r="BD63" s="1482"/>
      <c r="BE63" s="1483"/>
      <c r="BF63" s="1483"/>
      <c r="BG63" s="1483"/>
      <c r="BH63" s="1484"/>
    </row>
    <row r="64" spans="2:60" ht="20.25" customHeight="1" x14ac:dyDescent="0.15">
      <c r="B64" s="320">
        <f>B61+1</f>
        <v>15</v>
      </c>
      <c r="C64" s="1424"/>
      <c r="D64" s="1425"/>
      <c r="E64" s="1426"/>
      <c r="F64" s="329">
        <f>C63</f>
        <v>0</v>
      </c>
      <c r="G64" s="328"/>
      <c r="H64" s="1431"/>
      <c r="I64" s="1436"/>
      <c r="J64" s="1437"/>
      <c r="K64" s="1437"/>
      <c r="L64" s="1438"/>
      <c r="M64" s="1445"/>
      <c r="N64" s="1446"/>
      <c r="O64" s="1447"/>
      <c r="P64" s="327" t="s">
        <v>633</v>
      </c>
      <c r="Q64" s="326"/>
      <c r="R64" s="326"/>
      <c r="S64" s="325"/>
      <c r="T64" s="324"/>
      <c r="U64" s="322" t="str">
        <f>IF(U63="","",VLOOKUP(U63,'標準様式１シフト記号表（勤務時間帯）'!$D$6:$X$47,21,FALSE))</f>
        <v/>
      </c>
      <c r="V64" s="321" t="str">
        <f>IF(V63="","",VLOOKUP(V63,'標準様式１シフト記号表（勤務時間帯）'!$D$6:$X$47,21,FALSE))</f>
        <v/>
      </c>
      <c r="W64" s="321" t="str">
        <f>IF(W63="","",VLOOKUP(W63,'標準様式１シフト記号表（勤務時間帯）'!$D$6:$X$47,21,FALSE))</f>
        <v/>
      </c>
      <c r="X64" s="321" t="str">
        <f>IF(X63="","",VLOOKUP(X63,'標準様式１シフト記号表（勤務時間帯）'!$D$6:$X$47,21,FALSE))</f>
        <v/>
      </c>
      <c r="Y64" s="321" t="str">
        <f>IF(Y63="","",VLOOKUP(Y63,'標準様式１シフト記号表（勤務時間帯）'!$D$6:$X$47,21,FALSE))</f>
        <v/>
      </c>
      <c r="Z64" s="321" t="str">
        <f>IF(Z63="","",VLOOKUP(Z63,'標準様式１シフト記号表（勤務時間帯）'!$D$6:$X$47,21,FALSE))</f>
        <v/>
      </c>
      <c r="AA64" s="323" t="str">
        <f>IF(AA63="","",VLOOKUP(AA63,'標準様式１シフト記号表（勤務時間帯）'!$D$6:$X$47,21,FALSE))</f>
        <v/>
      </c>
      <c r="AB64" s="322" t="str">
        <f>IF(AB63="","",VLOOKUP(AB63,'標準様式１シフト記号表（勤務時間帯）'!$D$6:$X$47,21,FALSE))</f>
        <v/>
      </c>
      <c r="AC64" s="321" t="str">
        <f>IF(AC63="","",VLOOKUP(AC63,'標準様式１シフト記号表（勤務時間帯）'!$D$6:$X$47,21,FALSE))</f>
        <v/>
      </c>
      <c r="AD64" s="321" t="str">
        <f>IF(AD63="","",VLOOKUP(AD63,'標準様式１シフト記号表（勤務時間帯）'!$D$6:$X$47,21,FALSE))</f>
        <v/>
      </c>
      <c r="AE64" s="321" t="str">
        <f>IF(AE63="","",VLOOKUP(AE63,'標準様式１シフト記号表（勤務時間帯）'!$D$6:$X$47,21,FALSE))</f>
        <v/>
      </c>
      <c r="AF64" s="321" t="str">
        <f>IF(AF63="","",VLOOKUP(AF63,'標準様式１シフト記号表（勤務時間帯）'!$D$6:$X$47,21,FALSE))</f>
        <v/>
      </c>
      <c r="AG64" s="321" t="str">
        <f>IF(AG63="","",VLOOKUP(AG63,'標準様式１シフト記号表（勤務時間帯）'!$D$6:$X$47,21,FALSE))</f>
        <v/>
      </c>
      <c r="AH64" s="323" t="str">
        <f>IF(AH63="","",VLOOKUP(AH63,'標準様式１シフト記号表（勤務時間帯）'!$D$6:$X$47,21,FALSE))</f>
        <v/>
      </c>
      <c r="AI64" s="322" t="str">
        <f>IF(AI63="","",VLOOKUP(AI63,'標準様式１シフト記号表（勤務時間帯）'!$D$6:$X$47,21,FALSE))</f>
        <v/>
      </c>
      <c r="AJ64" s="321" t="str">
        <f>IF(AJ63="","",VLOOKUP(AJ63,'標準様式１シフト記号表（勤務時間帯）'!$D$6:$X$47,21,FALSE))</f>
        <v/>
      </c>
      <c r="AK64" s="321" t="str">
        <f>IF(AK63="","",VLOOKUP(AK63,'標準様式１シフト記号表（勤務時間帯）'!$D$6:$X$47,21,FALSE))</f>
        <v/>
      </c>
      <c r="AL64" s="321" t="str">
        <f>IF(AL63="","",VLOOKUP(AL63,'標準様式１シフト記号表（勤務時間帯）'!$D$6:$X$47,21,FALSE))</f>
        <v/>
      </c>
      <c r="AM64" s="321" t="str">
        <f>IF(AM63="","",VLOOKUP(AM63,'標準様式１シフト記号表（勤務時間帯）'!$D$6:$X$47,21,FALSE))</f>
        <v/>
      </c>
      <c r="AN64" s="321" t="str">
        <f>IF(AN63="","",VLOOKUP(AN63,'標準様式１シフト記号表（勤務時間帯）'!$D$6:$X$47,21,FALSE))</f>
        <v/>
      </c>
      <c r="AO64" s="323" t="str">
        <f>IF(AO63="","",VLOOKUP(AO63,'標準様式１シフト記号表（勤務時間帯）'!$D$6:$X$47,21,FALSE))</f>
        <v/>
      </c>
      <c r="AP64" s="322" t="str">
        <f>IF(AP63="","",VLOOKUP(AP63,'標準様式１シフト記号表（勤務時間帯）'!$D$6:$X$47,21,FALSE))</f>
        <v/>
      </c>
      <c r="AQ64" s="321" t="str">
        <f>IF(AQ63="","",VLOOKUP(AQ63,'標準様式１シフト記号表（勤務時間帯）'!$D$6:$X$47,21,FALSE))</f>
        <v/>
      </c>
      <c r="AR64" s="321" t="str">
        <f>IF(AR63="","",VLOOKUP(AR63,'標準様式１シフト記号表（勤務時間帯）'!$D$6:$X$47,21,FALSE))</f>
        <v/>
      </c>
      <c r="AS64" s="321" t="str">
        <f>IF(AS63="","",VLOOKUP(AS63,'標準様式１シフト記号表（勤務時間帯）'!$D$6:$X$47,21,FALSE))</f>
        <v/>
      </c>
      <c r="AT64" s="321" t="str">
        <f>IF(AT63="","",VLOOKUP(AT63,'標準様式１シフト記号表（勤務時間帯）'!$D$6:$X$47,21,FALSE))</f>
        <v/>
      </c>
      <c r="AU64" s="321" t="str">
        <f>IF(AU63="","",VLOOKUP(AU63,'標準様式１シフト記号表（勤務時間帯）'!$D$6:$X$47,21,FALSE))</f>
        <v/>
      </c>
      <c r="AV64" s="323" t="str">
        <f>IF(AV63="","",VLOOKUP(AV63,'標準様式１シフト記号表（勤務時間帯）'!$D$6:$X$47,21,FALSE))</f>
        <v/>
      </c>
      <c r="AW64" s="322" t="str">
        <f>IF(AW63="","",VLOOKUP(AW63,'標準様式１シフト記号表（勤務時間帯）'!$D$6:$X$47,21,FALSE))</f>
        <v/>
      </c>
      <c r="AX64" s="321" t="str">
        <f>IF(AX63="","",VLOOKUP(AX63,'標準様式１シフト記号表（勤務時間帯）'!$D$6:$X$47,21,FALSE))</f>
        <v/>
      </c>
      <c r="AY64" s="321" t="str">
        <f>IF(AY63="","",VLOOKUP(AY63,'標準様式１シフト記号表（勤務時間帯）'!$D$6:$X$47,21,FALSE))</f>
        <v/>
      </c>
      <c r="AZ64" s="1474">
        <f>IF($BC$3="４週",SUM(U64:AV64),IF($BC$3="暦月",SUM(U64:AY64),""))</f>
        <v>0</v>
      </c>
      <c r="BA64" s="1475"/>
      <c r="BB64" s="1476">
        <f>IF($BC$3="４週",AZ64/4,IF($BC$3="暦月",(AZ64/($BC$8/7)),""))</f>
        <v>0</v>
      </c>
      <c r="BC64" s="1475"/>
      <c r="BD64" s="1468"/>
      <c r="BE64" s="1469"/>
      <c r="BF64" s="1469"/>
      <c r="BG64" s="1469"/>
      <c r="BH64" s="1470"/>
    </row>
    <row r="65" spans="2:60" ht="20.25" customHeight="1" x14ac:dyDescent="0.15">
      <c r="B65" s="346"/>
      <c r="C65" s="1427"/>
      <c r="D65" s="1428"/>
      <c r="E65" s="1429"/>
      <c r="F65" s="345"/>
      <c r="G65" s="344">
        <f>C63</f>
        <v>0</v>
      </c>
      <c r="H65" s="1432"/>
      <c r="I65" s="1439"/>
      <c r="J65" s="1440"/>
      <c r="K65" s="1440"/>
      <c r="L65" s="1441"/>
      <c r="M65" s="1448"/>
      <c r="N65" s="1449"/>
      <c r="O65" s="1450"/>
      <c r="P65" s="343" t="s">
        <v>634</v>
      </c>
      <c r="Q65" s="342"/>
      <c r="R65" s="342"/>
      <c r="S65" s="341"/>
      <c r="T65" s="340"/>
      <c r="U65" s="312" t="str">
        <f>IF(U63="","",VLOOKUP(U63,'標準様式１シフト記号表（勤務時間帯）'!$D$6:$Z$47,23,FALSE))</f>
        <v/>
      </c>
      <c r="V65" s="311" t="str">
        <f>IF(V63="","",VLOOKUP(V63,'標準様式１シフト記号表（勤務時間帯）'!$D$6:$Z$47,23,FALSE))</f>
        <v/>
      </c>
      <c r="W65" s="311" t="str">
        <f>IF(W63="","",VLOOKUP(W63,'標準様式１シフト記号表（勤務時間帯）'!$D$6:$Z$47,23,FALSE))</f>
        <v/>
      </c>
      <c r="X65" s="311" t="str">
        <f>IF(X63="","",VLOOKUP(X63,'標準様式１シフト記号表（勤務時間帯）'!$D$6:$Z$47,23,FALSE))</f>
        <v/>
      </c>
      <c r="Y65" s="311" t="str">
        <f>IF(Y63="","",VLOOKUP(Y63,'標準様式１シフト記号表（勤務時間帯）'!$D$6:$Z$47,23,FALSE))</f>
        <v/>
      </c>
      <c r="Z65" s="311" t="str">
        <f>IF(Z63="","",VLOOKUP(Z63,'標準様式１シフト記号表（勤務時間帯）'!$D$6:$Z$47,23,FALSE))</f>
        <v/>
      </c>
      <c r="AA65" s="313" t="str">
        <f>IF(AA63="","",VLOOKUP(AA63,'標準様式１シフト記号表（勤務時間帯）'!$D$6:$Z$47,23,FALSE))</f>
        <v/>
      </c>
      <c r="AB65" s="312" t="str">
        <f>IF(AB63="","",VLOOKUP(AB63,'標準様式１シフト記号表（勤務時間帯）'!$D$6:$Z$47,23,FALSE))</f>
        <v/>
      </c>
      <c r="AC65" s="311" t="str">
        <f>IF(AC63="","",VLOOKUP(AC63,'標準様式１シフト記号表（勤務時間帯）'!$D$6:$Z$47,23,FALSE))</f>
        <v/>
      </c>
      <c r="AD65" s="311" t="str">
        <f>IF(AD63="","",VLOOKUP(AD63,'標準様式１シフト記号表（勤務時間帯）'!$D$6:$Z$47,23,FALSE))</f>
        <v/>
      </c>
      <c r="AE65" s="311" t="str">
        <f>IF(AE63="","",VLOOKUP(AE63,'標準様式１シフト記号表（勤務時間帯）'!$D$6:$Z$47,23,FALSE))</f>
        <v/>
      </c>
      <c r="AF65" s="311" t="str">
        <f>IF(AF63="","",VLOOKUP(AF63,'標準様式１シフト記号表（勤務時間帯）'!$D$6:$Z$47,23,FALSE))</f>
        <v/>
      </c>
      <c r="AG65" s="311" t="str">
        <f>IF(AG63="","",VLOOKUP(AG63,'標準様式１シフト記号表（勤務時間帯）'!$D$6:$Z$47,23,FALSE))</f>
        <v/>
      </c>
      <c r="AH65" s="313" t="str">
        <f>IF(AH63="","",VLOOKUP(AH63,'標準様式１シフト記号表（勤務時間帯）'!$D$6:$Z$47,23,FALSE))</f>
        <v/>
      </c>
      <c r="AI65" s="312" t="str">
        <f>IF(AI63="","",VLOOKUP(AI63,'標準様式１シフト記号表（勤務時間帯）'!$D$6:$Z$47,23,FALSE))</f>
        <v/>
      </c>
      <c r="AJ65" s="311" t="str">
        <f>IF(AJ63="","",VLOOKUP(AJ63,'標準様式１シフト記号表（勤務時間帯）'!$D$6:$Z$47,23,FALSE))</f>
        <v/>
      </c>
      <c r="AK65" s="311" t="str">
        <f>IF(AK63="","",VLOOKUP(AK63,'標準様式１シフト記号表（勤務時間帯）'!$D$6:$Z$47,23,FALSE))</f>
        <v/>
      </c>
      <c r="AL65" s="311" t="str">
        <f>IF(AL63="","",VLOOKUP(AL63,'標準様式１シフト記号表（勤務時間帯）'!$D$6:$Z$47,23,FALSE))</f>
        <v/>
      </c>
      <c r="AM65" s="311" t="str">
        <f>IF(AM63="","",VLOOKUP(AM63,'標準様式１シフト記号表（勤務時間帯）'!$D$6:$Z$47,23,FALSE))</f>
        <v/>
      </c>
      <c r="AN65" s="311" t="str">
        <f>IF(AN63="","",VLOOKUP(AN63,'標準様式１シフト記号表（勤務時間帯）'!$D$6:$Z$47,23,FALSE))</f>
        <v/>
      </c>
      <c r="AO65" s="313" t="str">
        <f>IF(AO63="","",VLOOKUP(AO63,'標準様式１シフト記号表（勤務時間帯）'!$D$6:$Z$47,23,FALSE))</f>
        <v/>
      </c>
      <c r="AP65" s="312" t="str">
        <f>IF(AP63="","",VLOOKUP(AP63,'標準様式１シフト記号表（勤務時間帯）'!$D$6:$Z$47,23,FALSE))</f>
        <v/>
      </c>
      <c r="AQ65" s="311" t="str">
        <f>IF(AQ63="","",VLOOKUP(AQ63,'標準様式１シフト記号表（勤務時間帯）'!$D$6:$Z$47,23,FALSE))</f>
        <v/>
      </c>
      <c r="AR65" s="311" t="str">
        <f>IF(AR63="","",VLOOKUP(AR63,'標準様式１シフト記号表（勤務時間帯）'!$D$6:$Z$47,23,FALSE))</f>
        <v/>
      </c>
      <c r="AS65" s="311" t="str">
        <f>IF(AS63="","",VLOOKUP(AS63,'標準様式１シフト記号表（勤務時間帯）'!$D$6:$Z$47,23,FALSE))</f>
        <v/>
      </c>
      <c r="AT65" s="311" t="str">
        <f>IF(AT63="","",VLOOKUP(AT63,'標準様式１シフト記号表（勤務時間帯）'!$D$6:$Z$47,23,FALSE))</f>
        <v/>
      </c>
      <c r="AU65" s="311" t="str">
        <f>IF(AU63="","",VLOOKUP(AU63,'標準様式１シフト記号表（勤務時間帯）'!$D$6:$Z$47,23,FALSE))</f>
        <v/>
      </c>
      <c r="AV65" s="313" t="str">
        <f>IF(AV63="","",VLOOKUP(AV63,'標準様式１シフト記号表（勤務時間帯）'!$D$6:$Z$47,23,FALSE))</f>
        <v/>
      </c>
      <c r="AW65" s="312" t="str">
        <f>IF(AW63="","",VLOOKUP(AW63,'標準様式１シフト記号表（勤務時間帯）'!$D$6:$Z$47,23,FALSE))</f>
        <v/>
      </c>
      <c r="AX65" s="311" t="str">
        <f>IF(AX63="","",VLOOKUP(AX63,'標準様式１シフト記号表（勤務時間帯）'!$D$6:$Z$47,23,FALSE))</f>
        <v/>
      </c>
      <c r="AY65" s="311" t="str">
        <f>IF(AY63="","",VLOOKUP(AY63,'標準様式１シフト記号表（勤務時間帯）'!$D$6:$Z$47,23,FALSE))</f>
        <v/>
      </c>
      <c r="AZ65" s="1477">
        <f>IF($BC$3="４週",SUM(U65:AV65),IF($BC$3="暦月",SUM(U65:AY65),""))</f>
        <v>0</v>
      </c>
      <c r="BA65" s="1478"/>
      <c r="BB65" s="1479">
        <f>IF($BC$3="４週",AZ65/4,IF($BC$3="暦月",(AZ65/($BC$8/7)),""))</f>
        <v>0</v>
      </c>
      <c r="BC65" s="1478"/>
      <c r="BD65" s="1471"/>
      <c r="BE65" s="1472"/>
      <c r="BF65" s="1472"/>
      <c r="BG65" s="1472"/>
      <c r="BH65" s="1473"/>
    </row>
    <row r="66" spans="2:60" ht="20.25" customHeight="1" x14ac:dyDescent="0.15">
      <c r="B66" s="339"/>
      <c r="C66" s="1421"/>
      <c r="D66" s="1422"/>
      <c r="E66" s="1423"/>
      <c r="F66" s="329"/>
      <c r="G66" s="328"/>
      <c r="H66" s="1485"/>
      <c r="I66" s="1433"/>
      <c r="J66" s="1434"/>
      <c r="K66" s="1434"/>
      <c r="L66" s="1435"/>
      <c r="M66" s="1442"/>
      <c r="N66" s="1443"/>
      <c r="O66" s="1444"/>
      <c r="P66" s="336" t="s">
        <v>632</v>
      </c>
      <c r="Q66" s="335"/>
      <c r="R66" s="335"/>
      <c r="S66" s="334"/>
      <c r="T66" s="333"/>
      <c r="U66" s="331"/>
      <c r="V66" s="330"/>
      <c r="W66" s="330"/>
      <c r="X66" s="330"/>
      <c r="Y66" s="330"/>
      <c r="Z66" s="330"/>
      <c r="AA66" s="332"/>
      <c r="AB66" s="331"/>
      <c r="AC66" s="330"/>
      <c r="AD66" s="330"/>
      <c r="AE66" s="330"/>
      <c r="AF66" s="330"/>
      <c r="AG66" s="330"/>
      <c r="AH66" s="332"/>
      <c r="AI66" s="331"/>
      <c r="AJ66" s="330"/>
      <c r="AK66" s="330"/>
      <c r="AL66" s="330"/>
      <c r="AM66" s="330"/>
      <c r="AN66" s="330"/>
      <c r="AO66" s="332"/>
      <c r="AP66" s="331"/>
      <c r="AQ66" s="330"/>
      <c r="AR66" s="330"/>
      <c r="AS66" s="330"/>
      <c r="AT66" s="330"/>
      <c r="AU66" s="330"/>
      <c r="AV66" s="332"/>
      <c r="AW66" s="331"/>
      <c r="AX66" s="330"/>
      <c r="AY66" s="330"/>
      <c r="AZ66" s="1451"/>
      <c r="BA66" s="1452"/>
      <c r="BB66" s="1481"/>
      <c r="BC66" s="1452"/>
      <c r="BD66" s="1482"/>
      <c r="BE66" s="1483"/>
      <c r="BF66" s="1483"/>
      <c r="BG66" s="1483"/>
      <c r="BH66" s="1484"/>
    </row>
    <row r="67" spans="2:60" ht="20.25" customHeight="1" x14ac:dyDescent="0.15">
      <c r="B67" s="320">
        <f>B64+1</f>
        <v>16</v>
      </c>
      <c r="C67" s="1424"/>
      <c r="D67" s="1425"/>
      <c r="E67" s="1426"/>
      <c r="F67" s="329">
        <f>C66</f>
        <v>0</v>
      </c>
      <c r="G67" s="328"/>
      <c r="H67" s="1431"/>
      <c r="I67" s="1436"/>
      <c r="J67" s="1437"/>
      <c r="K67" s="1437"/>
      <c r="L67" s="1438"/>
      <c r="M67" s="1445"/>
      <c r="N67" s="1446"/>
      <c r="O67" s="1447"/>
      <c r="P67" s="327" t="s">
        <v>633</v>
      </c>
      <c r="Q67" s="326"/>
      <c r="R67" s="326"/>
      <c r="S67" s="325"/>
      <c r="T67" s="324"/>
      <c r="U67" s="322" t="str">
        <f>IF(U66="","",VLOOKUP(U66,'標準様式１シフト記号表（勤務時間帯）'!$D$6:$X$47,21,FALSE))</f>
        <v/>
      </c>
      <c r="V67" s="321" t="str">
        <f>IF(V66="","",VLOOKUP(V66,'標準様式１シフト記号表（勤務時間帯）'!$D$6:$X$47,21,FALSE))</f>
        <v/>
      </c>
      <c r="W67" s="321" t="str">
        <f>IF(W66="","",VLOOKUP(W66,'標準様式１シフト記号表（勤務時間帯）'!$D$6:$X$47,21,FALSE))</f>
        <v/>
      </c>
      <c r="X67" s="321" t="str">
        <f>IF(X66="","",VLOOKUP(X66,'標準様式１シフト記号表（勤務時間帯）'!$D$6:$X$47,21,FALSE))</f>
        <v/>
      </c>
      <c r="Y67" s="321" t="str">
        <f>IF(Y66="","",VLOOKUP(Y66,'標準様式１シフト記号表（勤務時間帯）'!$D$6:$X$47,21,FALSE))</f>
        <v/>
      </c>
      <c r="Z67" s="321" t="str">
        <f>IF(Z66="","",VLOOKUP(Z66,'標準様式１シフト記号表（勤務時間帯）'!$D$6:$X$47,21,FALSE))</f>
        <v/>
      </c>
      <c r="AA67" s="323" t="str">
        <f>IF(AA66="","",VLOOKUP(AA66,'標準様式１シフト記号表（勤務時間帯）'!$D$6:$X$47,21,FALSE))</f>
        <v/>
      </c>
      <c r="AB67" s="322" t="str">
        <f>IF(AB66="","",VLOOKUP(AB66,'標準様式１シフト記号表（勤務時間帯）'!$D$6:$X$47,21,FALSE))</f>
        <v/>
      </c>
      <c r="AC67" s="321" t="str">
        <f>IF(AC66="","",VLOOKUP(AC66,'標準様式１シフト記号表（勤務時間帯）'!$D$6:$X$47,21,FALSE))</f>
        <v/>
      </c>
      <c r="AD67" s="321" t="str">
        <f>IF(AD66="","",VLOOKUP(AD66,'標準様式１シフト記号表（勤務時間帯）'!$D$6:$X$47,21,FALSE))</f>
        <v/>
      </c>
      <c r="AE67" s="321" t="str">
        <f>IF(AE66="","",VLOOKUP(AE66,'標準様式１シフト記号表（勤務時間帯）'!$D$6:$X$47,21,FALSE))</f>
        <v/>
      </c>
      <c r="AF67" s="321" t="str">
        <f>IF(AF66="","",VLOOKUP(AF66,'標準様式１シフト記号表（勤務時間帯）'!$D$6:$X$47,21,FALSE))</f>
        <v/>
      </c>
      <c r="AG67" s="321" t="str">
        <f>IF(AG66="","",VLOOKUP(AG66,'標準様式１シフト記号表（勤務時間帯）'!$D$6:$X$47,21,FALSE))</f>
        <v/>
      </c>
      <c r="AH67" s="323" t="str">
        <f>IF(AH66="","",VLOOKUP(AH66,'標準様式１シフト記号表（勤務時間帯）'!$D$6:$X$47,21,FALSE))</f>
        <v/>
      </c>
      <c r="AI67" s="322" t="str">
        <f>IF(AI66="","",VLOOKUP(AI66,'標準様式１シフト記号表（勤務時間帯）'!$D$6:$X$47,21,FALSE))</f>
        <v/>
      </c>
      <c r="AJ67" s="321" t="str">
        <f>IF(AJ66="","",VLOOKUP(AJ66,'標準様式１シフト記号表（勤務時間帯）'!$D$6:$X$47,21,FALSE))</f>
        <v/>
      </c>
      <c r="AK67" s="321" t="str">
        <f>IF(AK66="","",VLOOKUP(AK66,'標準様式１シフト記号表（勤務時間帯）'!$D$6:$X$47,21,FALSE))</f>
        <v/>
      </c>
      <c r="AL67" s="321" t="str">
        <f>IF(AL66="","",VLOOKUP(AL66,'標準様式１シフト記号表（勤務時間帯）'!$D$6:$X$47,21,FALSE))</f>
        <v/>
      </c>
      <c r="AM67" s="321" t="str">
        <f>IF(AM66="","",VLOOKUP(AM66,'標準様式１シフト記号表（勤務時間帯）'!$D$6:$X$47,21,FALSE))</f>
        <v/>
      </c>
      <c r="AN67" s="321" t="str">
        <f>IF(AN66="","",VLOOKUP(AN66,'標準様式１シフト記号表（勤務時間帯）'!$D$6:$X$47,21,FALSE))</f>
        <v/>
      </c>
      <c r="AO67" s="323" t="str">
        <f>IF(AO66="","",VLOOKUP(AO66,'標準様式１シフト記号表（勤務時間帯）'!$D$6:$X$47,21,FALSE))</f>
        <v/>
      </c>
      <c r="AP67" s="322" t="str">
        <f>IF(AP66="","",VLOOKUP(AP66,'標準様式１シフト記号表（勤務時間帯）'!$D$6:$X$47,21,FALSE))</f>
        <v/>
      </c>
      <c r="AQ67" s="321" t="str">
        <f>IF(AQ66="","",VLOOKUP(AQ66,'標準様式１シフト記号表（勤務時間帯）'!$D$6:$X$47,21,FALSE))</f>
        <v/>
      </c>
      <c r="AR67" s="321" t="str">
        <f>IF(AR66="","",VLOOKUP(AR66,'標準様式１シフト記号表（勤務時間帯）'!$D$6:$X$47,21,FALSE))</f>
        <v/>
      </c>
      <c r="AS67" s="321" t="str">
        <f>IF(AS66="","",VLOOKUP(AS66,'標準様式１シフト記号表（勤務時間帯）'!$D$6:$X$47,21,FALSE))</f>
        <v/>
      </c>
      <c r="AT67" s="321" t="str">
        <f>IF(AT66="","",VLOOKUP(AT66,'標準様式１シフト記号表（勤務時間帯）'!$D$6:$X$47,21,FALSE))</f>
        <v/>
      </c>
      <c r="AU67" s="321" t="str">
        <f>IF(AU66="","",VLOOKUP(AU66,'標準様式１シフト記号表（勤務時間帯）'!$D$6:$X$47,21,FALSE))</f>
        <v/>
      </c>
      <c r="AV67" s="323" t="str">
        <f>IF(AV66="","",VLOOKUP(AV66,'標準様式１シフト記号表（勤務時間帯）'!$D$6:$X$47,21,FALSE))</f>
        <v/>
      </c>
      <c r="AW67" s="322" t="str">
        <f>IF(AW66="","",VLOOKUP(AW66,'標準様式１シフト記号表（勤務時間帯）'!$D$6:$X$47,21,FALSE))</f>
        <v/>
      </c>
      <c r="AX67" s="321" t="str">
        <f>IF(AX66="","",VLOOKUP(AX66,'標準様式１シフト記号表（勤務時間帯）'!$D$6:$X$47,21,FALSE))</f>
        <v/>
      </c>
      <c r="AY67" s="321" t="str">
        <f>IF(AY66="","",VLOOKUP(AY66,'標準様式１シフト記号表（勤務時間帯）'!$D$6:$X$47,21,FALSE))</f>
        <v/>
      </c>
      <c r="AZ67" s="1474">
        <f>IF($BC$3="４週",SUM(U67:AV67),IF($BC$3="暦月",SUM(U67:AY67),""))</f>
        <v>0</v>
      </c>
      <c r="BA67" s="1475"/>
      <c r="BB67" s="1476">
        <f>IF($BC$3="４週",AZ67/4,IF($BC$3="暦月",(AZ67/($BC$8/7)),""))</f>
        <v>0</v>
      </c>
      <c r="BC67" s="1475"/>
      <c r="BD67" s="1468"/>
      <c r="BE67" s="1469"/>
      <c r="BF67" s="1469"/>
      <c r="BG67" s="1469"/>
      <c r="BH67" s="1470"/>
    </row>
    <row r="68" spans="2:60" ht="20.25" customHeight="1" thickBot="1" x14ac:dyDescent="0.2">
      <c r="B68" s="320"/>
      <c r="C68" s="1486"/>
      <c r="D68" s="1487"/>
      <c r="E68" s="1488"/>
      <c r="F68" s="319"/>
      <c r="G68" s="318">
        <f>C66</f>
        <v>0</v>
      </c>
      <c r="H68" s="1489"/>
      <c r="I68" s="1490"/>
      <c r="J68" s="1491"/>
      <c r="K68" s="1491"/>
      <c r="L68" s="1492"/>
      <c r="M68" s="1493"/>
      <c r="N68" s="1494"/>
      <c r="O68" s="1495"/>
      <c r="P68" s="317" t="s">
        <v>634</v>
      </c>
      <c r="Q68" s="316"/>
      <c r="R68" s="316"/>
      <c r="S68" s="315"/>
      <c r="T68" s="314"/>
      <c r="U68" s="312" t="str">
        <f>IF(U66="","",VLOOKUP(U66,'標準様式１シフト記号表（勤務時間帯）'!$D$6:$Z$47,23,FALSE))</f>
        <v/>
      </c>
      <c r="V68" s="311" t="str">
        <f>IF(V66="","",VLOOKUP(V66,'標準様式１シフト記号表（勤務時間帯）'!$D$6:$Z$47,23,FALSE))</f>
        <v/>
      </c>
      <c r="W68" s="311" t="str">
        <f>IF(W66="","",VLOOKUP(W66,'標準様式１シフト記号表（勤務時間帯）'!$D$6:$Z$47,23,FALSE))</f>
        <v/>
      </c>
      <c r="X68" s="311" t="str">
        <f>IF(X66="","",VLOOKUP(X66,'標準様式１シフト記号表（勤務時間帯）'!$D$6:$Z$47,23,FALSE))</f>
        <v/>
      </c>
      <c r="Y68" s="311" t="str">
        <f>IF(Y66="","",VLOOKUP(Y66,'標準様式１シフト記号表（勤務時間帯）'!$D$6:$Z$47,23,FALSE))</f>
        <v/>
      </c>
      <c r="Z68" s="311" t="str">
        <f>IF(Z66="","",VLOOKUP(Z66,'標準様式１シフト記号表（勤務時間帯）'!$D$6:$Z$47,23,FALSE))</f>
        <v/>
      </c>
      <c r="AA68" s="313" t="str">
        <f>IF(AA66="","",VLOOKUP(AA66,'標準様式１シフト記号表（勤務時間帯）'!$D$6:$Z$47,23,FALSE))</f>
        <v/>
      </c>
      <c r="AB68" s="312" t="str">
        <f>IF(AB66="","",VLOOKUP(AB66,'標準様式１シフト記号表（勤務時間帯）'!$D$6:$Z$47,23,FALSE))</f>
        <v/>
      </c>
      <c r="AC68" s="311" t="str">
        <f>IF(AC66="","",VLOOKUP(AC66,'標準様式１シフト記号表（勤務時間帯）'!$D$6:$Z$47,23,FALSE))</f>
        <v/>
      </c>
      <c r="AD68" s="311" t="str">
        <f>IF(AD66="","",VLOOKUP(AD66,'標準様式１シフト記号表（勤務時間帯）'!$D$6:$Z$47,23,FALSE))</f>
        <v/>
      </c>
      <c r="AE68" s="311" t="str">
        <f>IF(AE66="","",VLOOKUP(AE66,'標準様式１シフト記号表（勤務時間帯）'!$D$6:$Z$47,23,FALSE))</f>
        <v/>
      </c>
      <c r="AF68" s="311" t="str">
        <f>IF(AF66="","",VLOOKUP(AF66,'標準様式１シフト記号表（勤務時間帯）'!$D$6:$Z$47,23,FALSE))</f>
        <v/>
      </c>
      <c r="AG68" s="311" t="str">
        <f>IF(AG66="","",VLOOKUP(AG66,'標準様式１シフト記号表（勤務時間帯）'!$D$6:$Z$47,23,FALSE))</f>
        <v/>
      </c>
      <c r="AH68" s="313" t="str">
        <f>IF(AH66="","",VLOOKUP(AH66,'標準様式１シフト記号表（勤務時間帯）'!$D$6:$Z$47,23,FALSE))</f>
        <v/>
      </c>
      <c r="AI68" s="312" t="str">
        <f>IF(AI66="","",VLOOKUP(AI66,'標準様式１シフト記号表（勤務時間帯）'!$D$6:$Z$47,23,FALSE))</f>
        <v/>
      </c>
      <c r="AJ68" s="311" t="str">
        <f>IF(AJ66="","",VLOOKUP(AJ66,'標準様式１シフト記号表（勤務時間帯）'!$D$6:$Z$47,23,FALSE))</f>
        <v/>
      </c>
      <c r="AK68" s="311" t="str">
        <f>IF(AK66="","",VLOOKUP(AK66,'標準様式１シフト記号表（勤務時間帯）'!$D$6:$Z$47,23,FALSE))</f>
        <v/>
      </c>
      <c r="AL68" s="311" t="str">
        <f>IF(AL66="","",VLOOKUP(AL66,'標準様式１シフト記号表（勤務時間帯）'!$D$6:$Z$47,23,FALSE))</f>
        <v/>
      </c>
      <c r="AM68" s="311" t="str">
        <f>IF(AM66="","",VLOOKUP(AM66,'標準様式１シフト記号表（勤務時間帯）'!$D$6:$Z$47,23,FALSE))</f>
        <v/>
      </c>
      <c r="AN68" s="311" t="str">
        <f>IF(AN66="","",VLOOKUP(AN66,'標準様式１シフト記号表（勤務時間帯）'!$D$6:$Z$47,23,FALSE))</f>
        <v/>
      </c>
      <c r="AO68" s="313" t="str">
        <f>IF(AO66="","",VLOOKUP(AO66,'標準様式１シフト記号表（勤務時間帯）'!$D$6:$Z$47,23,FALSE))</f>
        <v/>
      </c>
      <c r="AP68" s="312" t="str">
        <f>IF(AP66="","",VLOOKUP(AP66,'標準様式１シフト記号表（勤務時間帯）'!$D$6:$Z$47,23,FALSE))</f>
        <v/>
      </c>
      <c r="AQ68" s="311" t="str">
        <f>IF(AQ66="","",VLOOKUP(AQ66,'標準様式１シフト記号表（勤務時間帯）'!$D$6:$Z$47,23,FALSE))</f>
        <v/>
      </c>
      <c r="AR68" s="311" t="str">
        <f>IF(AR66="","",VLOOKUP(AR66,'標準様式１シフト記号表（勤務時間帯）'!$D$6:$Z$47,23,FALSE))</f>
        <v/>
      </c>
      <c r="AS68" s="311" t="str">
        <f>IF(AS66="","",VLOOKUP(AS66,'標準様式１シフト記号表（勤務時間帯）'!$D$6:$Z$47,23,FALSE))</f>
        <v/>
      </c>
      <c r="AT68" s="311" t="str">
        <f>IF(AT66="","",VLOOKUP(AT66,'標準様式１シフト記号表（勤務時間帯）'!$D$6:$Z$47,23,FALSE))</f>
        <v/>
      </c>
      <c r="AU68" s="311" t="str">
        <f>IF(AU66="","",VLOOKUP(AU66,'標準様式１シフト記号表（勤務時間帯）'!$D$6:$Z$47,23,FALSE))</f>
        <v/>
      </c>
      <c r="AV68" s="313" t="str">
        <f>IF(AV66="","",VLOOKUP(AV66,'標準様式１シフト記号表（勤務時間帯）'!$D$6:$Z$47,23,FALSE))</f>
        <v/>
      </c>
      <c r="AW68" s="312" t="str">
        <f>IF(AW66="","",VLOOKUP(AW66,'標準様式１シフト記号表（勤務時間帯）'!$D$6:$Z$47,23,FALSE))</f>
        <v/>
      </c>
      <c r="AX68" s="311" t="str">
        <f>IF(AX66="","",VLOOKUP(AX66,'標準様式１シフト記号表（勤務時間帯）'!$D$6:$Z$47,23,FALSE))</f>
        <v/>
      </c>
      <c r="AY68" s="311" t="str">
        <f>IF(AY66="","",VLOOKUP(AY66,'標準様式１シフト記号表（勤務時間帯）'!$D$6:$Z$47,23,FALSE))</f>
        <v/>
      </c>
      <c r="AZ68" s="1477">
        <f>IF($BC$3="４週",SUM(U68:AV68),IF($BC$3="暦月",SUM(U68:AY68),""))</f>
        <v>0</v>
      </c>
      <c r="BA68" s="1478"/>
      <c r="BB68" s="1479">
        <f>IF($BC$3="４週",AZ68/4,IF($BC$3="暦月",(AZ68/($BC$8/7)),""))</f>
        <v>0</v>
      </c>
      <c r="BC68" s="1478"/>
      <c r="BD68" s="1468"/>
      <c r="BE68" s="1469"/>
      <c r="BF68" s="1469"/>
      <c r="BG68" s="1469"/>
      <c r="BH68" s="1470"/>
    </row>
    <row r="69" spans="2:60" ht="20.25" customHeight="1" x14ac:dyDescent="0.15">
      <c r="B69" s="1496" t="s">
        <v>635</v>
      </c>
      <c r="C69" s="1497"/>
      <c r="D69" s="1497"/>
      <c r="E69" s="1497"/>
      <c r="F69" s="1497"/>
      <c r="G69" s="1497"/>
      <c r="H69" s="1497"/>
      <c r="I69" s="1497"/>
      <c r="J69" s="1497"/>
      <c r="K69" s="1497"/>
      <c r="L69" s="1497"/>
      <c r="M69" s="1497"/>
      <c r="N69" s="1497"/>
      <c r="O69" s="1497"/>
      <c r="P69" s="1497"/>
      <c r="Q69" s="1497"/>
      <c r="R69" s="1497"/>
      <c r="S69" s="1497"/>
      <c r="T69" s="1498"/>
      <c r="U69" s="310"/>
      <c r="V69" s="307"/>
      <c r="W69" s="307"/>
      <c r="X69" s="307"/>
      <c r="Y69" s="307"/>
      <c r="Z69" s="307"/>
      <c r="AA69" s="309"/>
      <c r="AB69" s="308"/>
      <c r="AC69" s="307"/>
      <c r="AD69" s="307"/>
      <c r="AE69" s="307"/>
      <c r="AF69" s="307"/>
      <c r="AG69" s="307"/>
      <c r="AH69" s="309"/>
      <c r="AI69" s="308"/>
      <c r="AJ69" s="307"/>
      <c r="AK69" s="307"/>
      <c r="AL69" s="307"/>
      <c r="AM69" s="307"/>
      <c r="AN69" s="307"/>
      <c r="AO69" s="309"/>
      <c r="AP69" s="308"/>
      <c r="AQ69" s="307"/>
      <c r="AR69" s="307"/>
      <c r="AS69" s="307"/>
      <c r="AT69" s="307"/>
      <c r="AU69" s="307"/>
      <c r="AV69" s="309"/>
      <c r="AW69" s="308"/>
      <c r="AX69" s="307"/>
      <c r="AY69" s="306"/>
      <c r="AZ69" s="1499"/>
      <c r="BA69" s="1500"/>
      <c r="BB69" s="1505"/>
      <c r="BC69" s="1506"/>
      <c r="BD69" s="1506"/>
      <c r="BE69" s="1506"/>
      <c r="BF69" s="1506"/>
      <c r="BG69" s="1506"/>
      <c r="BH69" s="1507"/>
    </row>
    <row r="70" spans="2:60" ht="20.25" customHeight="1" x14ac:dyDescent="0.15">
      <c r="B70" s="1514" t="s">
        <v>636</v>
      </c>
      <c r="C70" s="1515"/>
      <c r="D70" s="1515"/>
      <c r="E70" s="1515"/>
      <c r="F70" s="1515"/>
      <c r="G70" s="1515"/>
      <c r="H70" s="1515"/>
      <c r="I70" s="1515"/>
      <c r="J70" s="1515"/>
      <c r="K70" s="1515"/>
      <c r="L70" s="1515"/>
      <c r="M70" s="1515"/>
      <c r="N70" s="1515"/>
      <c r="O70" s="1515"/>
      <c r="P70" s="1515"/>
      <c r="Q70" s="1515"/>
      <c r="R70" s="1515"/>
      <c r="S70" s="1515"/>
      <c r="T70" s="1516"/>
      <c r="U70" s="303"/>
      <c r="V70" s="300"/>
      <c r="W70" s="300"/>
      <c r="X70" s="300"/>
      <c r="Y70" s="300"/>
      <c r="Z70" s="300"/>
      <c r="AA70" s="305"/>
      <c r="AB70" s="304"/>
      <c r="AC70" s="300"/>
      <c r="AD70" s="300"/>
      <c r="AE70" s="300"/>
      <c r="AF70" s="300"/>
      <c r="AG70" s="300"/>
      <c r="AH70" s="305"/>
      <c r="AI70" s="304"/>
      <c r="AJ70" s="300"/>
      <c r="AK70" s="300"/>
      <c r="AL70" s="300"/>
      <c r="AM70" s="300"/>
      <c r="AN70" s="300"/>
      <c r="AO70" s="305"/>
      <c r="AP70" s="304"/>
      <c r="AQ70" s="300"/>
      <c r="AR70" s="300"/>
      <c r="AS70" s="300"/>
      <c r="AT70" s="300"/>
      <c r="AU70" s="300"/>
      <c r="AV70" s="305"/>
      <c r="AW70" s="304"/>
      <c r="AX70" s="300"/>
      <c r="AY70" s="299"/>
      <c r="AZ70" s="1501"/>
      <c r="BA70" s="1502"/>
      <c r="BB70" s="1508"/>
      <c r="BC70" s="1509"/>
      <c r="BD70" s="1509"/>
      <c r="BE70" s="1509"/>
      <c r="BF70" s="1509"/>
      <c r="BG70" s="1509"/>
      <c r="BH70" s="1510"/>
    </row>
    <row r="71" spans="2:60" ht="20.25" customHeight="1" x14ac:dyDescent="0.15">
      <c r="B71" s="1514" t="s">
        <v>637</v>
      </c>
      <c r="C71" s="1515"/>
      <c r="D71" s="1515"/>
      <c r="E71" s="1515"/>
      <c r="F71" s="1515"/>
      <c r="G71" s="1515"/>
      <c r="H71" s="1515"/>
      <c r="I71" s="1515"/>
      <c r="J71" s="1515"/>
      <c r="K71" s="1515"/>
      <c r="L71" s="1515"/>
      <c r="M71" s="1515"/>
      <c r="N71" s="1515"/>
      <c r="O71" s="1515"/>
      <c r="P71" s="1515"/>
      <c r="Q71" s="1515"/>
      <c r="R71" s="1515"/>
      <c r="S71" s="1515"/>
      <c r="T71" s="1516"/>
      <c r="U71" s="303"/>
      <c r="V71" s="300"/>
      <c r="W71" s="300"/>
      <c r="X71" s="300"/>
      <c r="Y71" s="300"/>
      <c r="Z71" s="300"/>
      <c r="AA71" s="302"/>
      <c r="AB71" s="301"/>
      <c r="AC71" s="300"/>
      <c r="AD71" s="300"/>
      <c r="AE71" s="300"/>
      <c r="AF71" s="300"/>
      <c r="AG71" s="300"/>
      <c r="AH71" s="302"/>
      <c r="AI71" s="301"/>
      <c r="AJ71" s="300"/>
      <c r="AK71" s="300"/>
      <c r="AL71" s="300"/>
      <c r="AM71" s="300"/>
      <c r="AN71" s="300"/>
      <c r="AO71" s="302"/>
      <c r="AP71" s="301"/>
      <c r="AQ71" s="300"/>
      <c r="AR71" s="300"/>
      <c r="AS71" s="300"/>
      <c r="AT71" s="300"/>
      <c r="AU71" s="300"/>
      <c r="AV71" s="302"/>
      <c r="AW71" s="301"/>
      <c r="AX71" s="300"/>
      <c r="AY71" s="299"/>
      <c r="AZ71" s="1501"/>
      <c r="BA71" s="1502"/>
      <c r="BB71" s="1508"/>
      <c r="BC71" s="1509"/>
      <c r="BD71" s="1509"/>
      <c r="BE71" s="1509"/>
      <c r="BF71" s="1509"/>
      <c r="BG71" s="1509"/>
      <c r="BH71" s="1510"/>
    </row>
    <row r="72" spans="2:60" ht="20.25" customHeight="1" x14ac:dyDescent="0.15">
      <c r="B72" s="1514" t="s">
        <v>638</v>
      </c>
      <c r="C72" s="1515"/>
      <c r="D72" s="1515"/>
      <c r="E72" s="1515"/>
      <c r="F72" s="1515"/>
      <c r="G72" s="1515"/>
      <c r="H72" s="1515"/>
      <c r="I72" s="1515"/>
      <c r="J72" s="1515"/>
      <c r="K72" s="1515"/>
      <c r="L72" s="1515"/>
      <c r="M72" s="1515"/>
      <c r="N72" s="1515"/>
      <c r="O72" s="1515"/>
      <c r="P72" s="1515"/>
      <c r="Q72" s="1515"/>
      <c r="R72" s="1515"/>
      <c r="S72" s="1515"/>
      <c r="T72" s="1516"/>
      <c r="U72" s="303"/>
      <c r="V72" s="300"/>
      <c r="W72" s="300"/>
      <c r="X72" s="300"/>
      <c r="Y72" s="300"/>
      <c r="Z72" s="300"/>
      <c r="AA72" s="302"/>
      <c r="AB72" s="301"/>
      <c r="AC72" s="300"/>
      <c r="AD72" s="300"/>
      <c r="AE72" s="300"/>
      <c r="AF72" s="300"/>
      <c r="AG72" s="300"/>
      <c r="AH72" s="302"/>
      <c r="AI72" s="301"/>
      <c r="AJ72" s="300"/>
      <c r="AK72" s="300"/>
      <c r="AL72" s="300"/>
      <c r="AM72" s="300"/>
      <c r="AN72" s="300"/>
      <c r="AO72" s="302"/>
      <c r="AP72" s="301"/>
      <c r="AQ72" s="300"/>
      <c r="AR72" s="300"/>
      <c r="AS72" s="300"/>
      <c r="AT72" s="300"/>
      <c r="AU72" s="300"/>
      <c r="AV72" s="302"/>
      <c r="AW72" s="301"/>
      <c r="AX72" s="300"/>
      <c r="AY72" s="299"/>
      <c r="AZ72" s="1503"/>
      <c r="BA72" s="1504"/>
      <c r="BB72" s="1508"/>
      <c r="BC72" s="1509"/>
      <c r="BD72" s="1509"/>
      <c r="BE72" s="1509"/>
      <c r="BF72" s="1509"/>
      <c r="BG72" s="1509"/>
      <c r="BH72" s="1510"/>
    </row>
    <row r="73" spans="2:60" ht="20.25" customHeight="1" x14ac:dyDescent="0.15">
      <c r="B73" s="1514" t="s">
        <v>639</v>
      </c>
      <c r="C73" s="1515"/>
      <c r="D73" s="1515"/>
      <c r="E73" s="1515"/>
      <c r="F73" s="1515"/>
      <c r="G73" s="1515"/>
      <c r="H73" s="1515"/>
      <c r="I73" s="1515"/>
      <c r="J73" s="1515"/>
      <c r="K73" s="1515"/>
      <c r="L73" s="1515"/>
      <c r="M73" s="1515"/>
      <c r="N73" s="1515"/>
      <c r="O73" s="1515"/>
      <c r="P73" s="1515"/>
      <c r="Q73" s="1515"/>
      <c r="R73" s="1515"/>
      <c r="S73" s="1515"/>
      <c r="T73" s="1516"/>
      <c r="U73" s="297" t="str">
        <f t="shared" ref="U73:AY73" si="1">IF(SUMIF($F$21:$F$68,"介護従業者",U21:U68)=0,"",SUMIF($F$21:$F$68,"介護従業者",U21:U68))</f>
        <v/>
      </c>
      <c r="V73" s="296" t="str">
        <f t="shared" si="1"/>
        <v/>
      </c>
      <c r="W73" s="296" t="str">
        <f t="shared" si="1"/>
        <v/>
      </c>
      <c r="X73" s="296" t="str">
        <f t="shared" si="1"/>
        <v/>
      </c>
      <c r="Y73" s="296" t="str">
        <f t="shared" si="1"/>
        <v/>
      </c>
      <c r="Z73" s="296" t="str">
        <f t="shared" si="1"/>
        <v/>
      </c>
      <c r="AA73" s="298" t="str">
        <f t="shared" si="1"/>
        <v/>
      </c>
      <c r="AB73" s="297" t="str">
        <f t="shared" si="1"/>
        <v/>
      </c>
      <c r="AC73" s="296" t="str">
        <f t="shared" si="1"/>
        <v/>
      </c>
      <c r="AD73" s="296" t="str">
        <f t="shared" si="1"/>
        <v/>
      </c>
      <c r="AE73" s="296" t="str">
        <f t="shared" si="1"/>
        <v/>
      </c>
      <c r="AF73" s="296" t="str">
        <f t="shared" si="1"/>
        <v/>
      </c>
      <c r="AG73" s="296" t="str">
        <f t="shared" si="1"/>
        <v/>
      </c>
      <c r="AH73" s="298" t="str">
        <f t="shared" si="1"/>
        <v/>
      </c>
      <c r="AI73" s="297" t="str">
        <f t="shared" si="1"/>
        <v/>
      </c>
      <c r="AJ73" s="296" t="str">
        <f t="shared" si="1"/>
        <v/>
      </c>
      <c r="AK73" s="296" t="str">
        <f t="shared" si="1"/>
        <v/>
      </c>
      <c r="AL73" s="296" t="str">
        <f t="shared" si="1"/>
        <v/>
      </c>
      <c r="AM73" s="296" t="str">
        <f t="shared" si="1"/>
        <v/>
      </c>
      <c r="AN73" s="296" t="str">
        <f t="shared" si="1"/>
        <v/>
      </c>
      <c r="AO73" s="298" t="str">
        <f t="shared" si="1"/>
        <v/>
      </c>
      <c r="AP73" s="297" t="str">
        <f t="shared" si="1"/>
        <v/>
      </c>
      <c r="AQ73" s="296" t="str">
        <f t="shared" si="1"/>
        <v/>
      </c>
      <c r="AR73" s="296" t="str">
        <f t="shared" si="1"/>
        <v/>
      </c>
      <c r="AS73" s="296" t="str">
        <f t="shared" si="1"/>
        <v/>
      </c>
      <c r="AT73" s="296" t="str">
        <f t="shared" si="1"/>
        <v/>
      </c>
      <c r="AU73" s="296" t="str">
        <f t="shared" si="1"/>
        <v/>
      </c>
      <c r="AV73" s="298" t="str">
        <f t="shared" si="1"/>
        <v/>
      </c>
      <c r="AW73" s="297" t="str">
        <f t="shared" si="1"/>
        <v/>
      </c>
      <c r="AX73" s="296" t="str">
        <f t="shared" si="1"/>
        <v/>
      </c>
      <c r="AY73" s="296" t="str">
        <f t="shared" si="1"/>
        <v/>
      </c>
      <c r="AZ73" s="1517">
        <f>IF($BC$3="４週",SUM(U73:AV73),IF($BC$3="暦月",SUM(U73:AY73),""))</f>
        <v>0</v>
      </c>
      <c r="BA73" s="1518"/>
      <c r="BB73" s="1508"/>
      <c r="BC73" s="1509"/>
      <c r="BD73" s="1509"/>
      <c r="BE73" s="1509"/>
      <c r="BF73" s="1509"/>
      <c r="BG73" s="1509"/>
      <c r="BH73" s="1510"/>
    </row>
    <row r="74" spans="2:60" ht="20.25" customHeight="1" thickBot="1" x14ac:dyDescent="0.2">
      <c r="B74" s="1519" t="s">
        <v>640</v>
      </c>
      <c r="C74" s="1520"/>
      <c r="D74" s="1520"/>
      <c r="E74" s="1520"/>
      <c r="F74" s="1520"/>
      <c r="G74" s="1520"/>
      <c r="H74" s="1520"/>
      <c r="I74" s="1520"/>
      <c r="J74" s="1520"/>
      <c r="K74" s="1520"/>
      <c r="L74" s="1520"/>
      <c r="M74" s="1520"/>
      <c r="N74" s="1520"/>
      <c r="O74" s="1520"/>
      <c r="P74" s="1520"/>
      <c r="Q74" s="1520"/>
      <c r="R74" s="1520"/>
      <c r="S74" s="1520"/>
      <c r="T74" s="1521"/>
      <c r="U74" s="295" t="str">
        <f t="shared" ref="U74:AY74" si="2">IF(SUMIF($G$21:$G$68,"介護従業者",U21:U68)=0,"",SUMIF($G$21:$G$68,"介護従業者",U21:U68))</f>
        <v/>
      </c>
      <c r="V74" s="292" t="str">
        <f t="shared" si="2"/>
        <v/>
      </c>
      <c r="W74" s="292" t="str">
        <f t="shared" si="2"/>
        <v/>
      </c>
      <c r="X74" s="292" t="str">
        <f t="shared" si="2"/>
        <v/>
      </c>
      <c r="Y74" s="292" t="str">
        <f t="shared" si="2"/>
        <v/>
      </c>
      <c r="Z74" s="292" t="str">
        <f t="shared" si="2"/>
        <v/>
      </c>
      <c r="AA74" s="294" t="str">
        <f t="shared" si="2"/>
        <v/>
      </c>
      <c r="AB74" s="293" t="str">
        <f t="shared" si="2"/>
        <v/>
      </c>
      <c r="AC74" s="292" t="str">
        <f t="shared" si="2"/>
        <v/>
      </c>
      <c r="AD74" s="292" t="str">
        <f t="shared" si="2"/>
        <v/>
      </c>
      <c r="AE74" s="292" t="str">
        <f t="shared" si="2"/>
        <v/>
      </c>
      <c r="AF74" s="292" t="str">
        <f t="shared" si="2"/>
        <v/>
      </c>
      <c r="AG74" s="292" t="str">
        <f t="shared" si="2"/>
        <v/>
      </c>
      <c r="AH74" s="294" t="str">
        <f t="shared" si="2"/>
        <v/>
      </c>
      <c r="AI74" s="293" t="str">
        <f t="shared" si="2"/>
        <v/>
      </c>
      <c r="AJ74" s="292" t="str">
        <f t="shared" si="2"/>
        <v/>
      </c>
      <c r="AK74" s="292" t="str">
        <f t="shared" si="2"/>
        <v/>
      </c>
      <c r="AL74" s="292" t="str">
        <f t="shared" si="2"/>
        <v/>
      </c>
      <c r="AM74" s="292" t="str">
        <f t="shared" si="2"/>
        <v/>
      </c>
      <c r="AN74" s="292" t="str">
        <f t="shared" si="2"/>
        <v/>
      </c>
      <c r="AO74" s="294" t="str">
        <f t="shared" si="2"/>
        <v/>
      </c>
      <c r="AP74" s="293" t="str">
        <f t="shared" si="2"/>
        <v/>
      </c>
      <c r="AQ74" s="292" t="str">
        <f t="shared" si="2"/>
        <v/>
      </c>
      <c r="AR74" s="292" t="str">
        <f t="shared" si="2"/>
        <v/>
      </c>
      <c r="AS74" s="292" t="str">
        <f t="shared" si="2"/>
        <v/>
      </c>
      <c r="AT74" s="292" t="str">
        <f t="shared" si="2"/>
        <v/>
      </c>
      <c r="AU74" s="292" t="str">
        <f t="shared" si="2"/>
        <v/>
      </c>
      <c r="AV74" s="294" t="str">
        <f t="shared" si="2"/>
        <v/>
      </c>
      <c r="AW74" s="293" t="str">
        <f t="shared" si="2"/>
        <v/>
      </c>
      <c r="AX74" s="292" t="str">
        <f t="shared" si="2"/>
        <v/>
      </c>
      <c r="AY74" s="291" t="str">
        <f t="shared" si="2"/>
        <v/>
      </c>
      <c r="AZ74" s="1522">
        <f>IF($BC$3="４週",SUM(U74:AV74),IF($BC$3="暦月",SUM(U74:AY74),""))</f>
        <v>0</v>
      </c>
      <c r="BA74" s="1523"/>
      <c r="BB74" s="1511"/>
      <c r="BC74" s="1512"/>
      <c r="BD74" s="1512"/>
      <c r="BE74" s="1512"/>
      <c r="BF74" s="1512"/>
      <c r="BG74" s="1512"/>
      <c r="BH74" s="1513"/>
    </row>
    <row r="75" spans="2:60" s="288" customFormat="1" ht="20.25" customHeight="1" x14ac:dyDescent="0.15">
      <c r="C75" s="290"/>
      <c r="D75" s="290"/>
      <c r="E75" s="290"/>
      <c r="F75" s="290"/>
      <c r="G75" s="290"/>
      <c r="BH75" s="289"/>
    </row>
    <row r="76" spans="2:60" ht="20.25" customHeight="1" x14ac:dyDescent="0.15"/>
    <row r="77" spans="2:60" ht="20.25" customHeight="1" x14ac:dyDescent="0.15"/>
    <row r="78" spans="2:60" ht="20.25" customHeight="1" x14ac:dyDescent="0.15"/>
    <row r="79" spans="2:60" ht="20.25" customHeight="1" x14ac:dyDescent="0.15"/>
    <row r="80" spans="2:60"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ht="20.25" customHeight="1" x14ac:dyDescent="0.15"/>
    <row r="98" ht="20.25" customHeight="1" x14ac:dyDescent="0.15"/>
    <row r="99" ht="20.25" customHeight="1" x14ac:dyDescent="0.15"/>
    <row r="100" ht="20.25" customHeight="1" x14ac:dyDescent="0.15"/>
    <row r="101" ht="20.25" customHeight="1" x14ac:dyDescent="0.15"/>
    <row r="102" ht="20.25" customHeight="1" x14ac:dyDescent="0.15"/>
    <row r="129" spans="3:57" x14ac:dyDescent="0.15">
      <c r="C129" s="285"/>
      <c r="D129" s="285"/>
      <c r="E129" s="285"/>
      <c r="F129" s="285"/>
      <c r="G129" s="285"/>
      <c r="H129" s="285"/>
      <c r="I129" s="287"/>
      <c r="J129" s="287"/>
      <c r="K129" s="287"/>
      <c r="L129" s="287"/>
      <c r="M129" s="287"/>
      <c r="N129" s="287"/>
      <c r="O129" s="287"/>
      <c r="P129" s="287"/>
      <c r="Q129" s="287"/>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c r="BB129" s="287"/>
      <c r="BC129" s="287"/>
      <c r="BD129" s="287"/>
      <c r="BE129" s="287"/>
    </row>
    <row r="130" spans="3:57" x14ac:dyDescent="0.15">
      <c r="C130" s="285"/>
      <c r="D130" s="285"/>
      <c r="E130" s="285"/>
      <c r="F130" s="285"/>
      <c r="G130" s="285"/>
      <c r="H130" s="285"/>
      <c r="I130" s="287"/>
      <c r="J130" s="287"/>
      <c r="K130" s="287"/>
      <c r="L130" s="287"/>
      <c r="M130" s="287"/>
      <c r="N130" s="287"/>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c r="BB130" s="287"/>
      <c r="BC130" s="287"/>
      <c r="BD130" s="287"/>
      <c r="BE130" s="287"/>
    </row>
    <row r="131" spans="3:57" x14ac:dyDescent="0.15">
      <c r="C131" s="286"/>
      <c r="D131" s="286"/>
      <c r="E131" s="286"/>
      <c r="F131" s="286"/>
      <c r="G131" s="286"/>
      <c r="H131" s="286"/>
      <c r="I131" s="285"/>
      <c r="J131" s="285"/>
    </row>
    <row r="132" spans="3:57" x14ac:dyDescent="0.15">
      <c r="C132" s="286"/>
      <c r="D132" s="286"/>
      <c r="E132" s="286"/>
      <c r="F132" s="286"/>
      <c r="G132" s="286"/>
      <c r="H132" s="286"/>
      <c r="I132" s="285"/>
      <c r="J132" s="285"/>
    </row>
    <row r="133" spans="3:57" x14ac:dyDescent="0.15">
      <c r="C133" s="285"/>
      <c r="D133" s="285"/>
      <c r="E133" s="285"/>
      <c r="F133" s="285"/>
      <c r="G133" s="285"/>
      <c r="H133" s="285"/>
    </row>
    <row r="134" spans="3:57" x14ac:dyDescent="0.15">
      <c r="C134" s="285"/>
      <c r="D134" s="285"/>
      <c r="E134" s="285"/>
      <c r="F134" s="285"/>
      <c r="G134" s="285"/>
      <c r="H134" s="285"/>
    </row>
    <row r="135" spans="3:57" x14ac:dyDescent="0.15">
      <c r="C135" s="285"/>
      <c r="D135" s="285"/>
      <c r="E135" s="285"/>
      <c r="F135" s="285"/>
      <c r="G135" s="285"/>
      <c r="H135" s="285"/>
    </row>
    <row r="136" spans="3:57" x14ac:dyDescent="0.15">
      <c r="C136" s="285"/>
      <c r="D136" s="285"/>
      <c r="E136" s="285"/>
      <c r="F136" s="285"/>
      <c r="G136" s="285"/>
      <c r="H136" s="285"/>
    </row>
  </sheetData>
  <sheetProtection insertRows="0" deleteRows="0"/>
  <mergeCells count="216">
    <mergeCell ref="B69:T69"/>
    <mergeCell ref="AZ69:BA72"/>
    <mergeCell ref="BB69:BH74"/>
    <mergeCell ref="B70:T70"/>
    <mergeCell ref="B71:T71"/>
    <mergeCell ref="B72:T72"/>
    <mergeCell ref="B73:T73"/>
    <mergeCell ref="AZ73:BA73"/>
    <mergeCell ref="B74:T74"/>
    <mergeCell ref="AZ74:BA74"/>
    <mergeCell ref="BD63:BH65"/>
    <mergeCell ref="AZ64:BA64"/>
    <mergeCell ref="BB64:BC64"/>
    <mergeCell ref="AZ65:BA65"/>
    <mergeCell ref="BB65:BC65"/>
    <mergeCell ref="BB63:BC63"/>
    <mergeCell ref="BB66:BC66"/>
    <mergeCell ref="BD66:BH68"/>
    <mergeCell ref="AZ67:BA67"/>
    <mergeCell ref="BB67:BC67"/>
    <mergeCell ref="AZ68:BA68"/>
    <mergeCell ref="BB68:BC68"/>
    <mergeCell ref="C66:E68"/>
    <mergeCell ref="H66:H68"/>
    <mergeCell ref="I66:L68"/>
    <mergeCell ref="M66:O68"/>
    <mergeCell ref="AZ66:BA66"/>
    <mergeCell ref="C63:E65"/>
    <mergeCell ref="H63:H65"/>
    <mergeCell ref="I63:L65"/>
    <mergeCell ref="M63:O65"/>
    <mergeCell ref="AZ63:BA63"/>
    <mergeCell ref="BD57:BH59"/>
    <mergeCell ref="AZ58:BA58"/>
    <mergeCell ref="BB58:BC58"/>
    <mergeCell ref="AZ59:BA59"/>
    <mergeCell ref="BB59:BC59"/>
    <mergeCell ref="BB57:BC57"/>
    <mergeCell ref="BB60:BC60"/>
    <mergeCell ref="BD60:BH62"/>
    <mergeCell ref="AZ61:BA61"/>
    <mergeCell ref="BB61:BC61"/>
    <mergeCell ref="AZ62:BA62"/>
    <mergeCell ref="BB62:BC62"/>
    <mergeCell ref="C60:E62"/>
    <mergeCell ref="H60:H62"/>
    <mergeCell ref="I60:L62"/>
    <mergeCell ref="M60:O62"/>
    <mergeCell ref="AZ60:BA60"/>
    <mergeCell ref="C57:E59"/>
    <mergeCell ref="H57:H59"/>
    <mergeCell ref="I57:L59"/>
    <mergeCell ref="M57:O59"/>
    <mergeCell ref="AZ57:BA57"/>
    <mergeCell ref="BD51:BH53"/>
    <mergeCell ref="AZ52:BA52"/>
    <mergeCell ref="BB52:BC52"/>
    <mergeCell ref="AZ53:BA53"/>
    <mergeCell ref="BB53:BC53"/>
    <mergeCell ref="BB51:BC51"/>
    <mergeCell ref="BB54:BC54"/>
    <mergeCell ref="BD54:BH56"/>
    <mergeCell ref="AZ55:BA55"/>
    <mergeCell ref="BB55:BC55"/>
    <mergeCell ref="AZ56:BA56"/>
    <mergeCell ref="BB56:BC56"/>
    <mergeCell ref="C54:E56"/>
    <mergeCell ref="H54:H56"/>
    <mergeCell ref="I54:L56"/>
    <mergeCell ref="M54:O56"/>
    <mergeCell ref="AZ54:BA54"/>
    <mergeCell ref="C51:E53"/>
    <mergeCell ref="H51:H53"/>
    <mergeCell ref="I51:L53"/>
    <mergeCell ref="M51:O53"/>
    <mergeCell ref="AZ51:BA51"/>
    <mergeCell ref="BD45:BH47"/>
    <mergeCell ref="AZ46:BA46"/>
    <mergeCell ref="BB46:BC46"/>
    <mergeCell ref="AZ47:BA47"/>
    <mergeCell ref="BB47:BC47"/>
    <mergeCell ref="BB45:BC45"/>
    <mergeCell ref="BB48:BC48"/>
    <mergeCell ref="BD48:BH50"/>
    <mergeCell ref="AZ49:BA49"/>
    <mergeCell ref="BB49:BC49"/>
    <mergeCell ref="AZ50:BA50"/>
    <mergeCell ref="BB50:BC50"/>
    <mergeCell ref="C48:E50"/>
    <mergeCell ref="H48:H50"/>
    <mergeCell ref="I48:L50"/>
    <mergeCell ref="M48:O50"/>
    <mergeCell ref="AZ48:BA48"/>
    <mergeCell ref="C45:E47"/>
    <mergeCell ref="H45:H47"/>
    <mergeCell ref="I45:L47"/>
    <mergeCell ref="M45:O47"/>
    <mergeCell ref="AZ45:BA45"/>
    <mergeCell ref="BD39:BH41"/>
    <mergeCell ref="AZ40:BA40"/>
    <mergeCell ref="BB40:BC40"/>
    <mergeCell ref="AZ41:BA41"/>
    <mergeCell ref="BB41:BC41"/>
    <mergeCell ref="BB39:BC39"/>
    <mergeCell ref="BB42:BC42"/>
    <mergeCell ref="BD42:BH44"/>
    <mergeCell ref="AZ43:BA43"/>
    <mergeCell ref="BB43:BC43"/>
    <mergeCell ref="AZ44:BA44"/>
    <mergeCell ref="BB44:BC44"/>
    <mergeCell ref="C42:E44"/>
    <mergeCell ref="H42:H44"/>
    <mergeCell ref="I42:L44"/>
    <mergeCell ref="M42:O44"/>
    <mergeCell ref="AZ42:BA42"/>
    <mergeCell ref="C39:E41"/>
    <mergeCell ref="H39:H41"/>
    <mergeCell ref="I39:L41"/>
    <mergeCell ref="M39:O41"/>
    <mergeCell ref="AZ39:BA39"/>
    <mergeCell ref="BD33:BH35"/>
    <mergeCell ref="AZ34:BA34"/>
    <mergeCell ref="BB34:BC34"/>
    <mergeCell ref="AZ35:BA35"/>
    <mergeCell ref="BB35:BC35"/>
    <mergeCell ref="BB33:BC33"/>
    <mergeCell ref="BB36:BC36"/>
    <mergeCell ref="BD36:BH38"/>
    <mergeCell ref="AZ37:BA37"/>
    <mergeCell ref="BB37:BC37"/>
    <mergeCell ref="AZ38:BA38"/>
    <mergeCell ref="BB38:BC38"/>
    <mergeCell ref="C36:E38"/>
    <mergeCell ref="H36:H38"/>
    <mergeCell ref="I36:L38"/>
    <mergeCell ref="M36:O38"/>
    <mergeCell ref="AZ36:BA36"/>
    <mergeCell ref="C33:E35"/>
    <mergeCell ref="H33:H35"/>
    <mergeCell ref="I33:L35"/>
    <mergeCell ref="M33:O35"/>
    <mergeCell ref="AZ33:BA33"/>
    <mergeCell ref="BD27:BH29"/>
    <mergeCell ref="AZ28:BA28"/>
    <mergeCell ref="BB28:BC28"/>
    <mergeCell ref="AZ29:BA29"/>
    <mergeCell ref="BB29:BC29"/>
    <mergeCell ref="BB27:BC27"/>
    <mergeCell ref="BB30:BC30"/>
    <mergeCell ref="BD30:BH32"/>
    <mergeCell ref="AZ31:BA31"/>
    <mergeCell ref="BB31:BC31"/>
    <mergeCell ref="AZ32:BA32"/>
    <mergeCell ref="BB32:BC32"/>
    <mergeCell ref="C30:E32"/>
    <mergeCell ref="H30:H32"/>
    <mergeCell ref="I30:L32"/>
    <mergeCell ref="M30:O32"/>
    <mergeCell ref="AZ30:BA30"/>
    <mergeCell ref="C27:E29"/>
    <mergeCell ref="H27:H29"/>
    <mergeCell ref="I27:L29"/>
    <mergeCell ref="M27:O29"/>
    <mergeCell ref="AZ27:BA27"/>
    <mergeCell ref="BD21:BH23"/>
    <mergeCell ref="AZ22:BA22"/>
    <mergeCell ref="BB22:BC22"/>
    <mergeCell ref="AZ23:BA23"/>
    <mergeCell ref="BB23:BC23"/>
    <mergeCell ref="BB21:BC21"/>
    <mergeCell ref="BB24:BC24"/>
    <mergeCell ref="BD24:BH26"/>
    <mergeCell ref="AZ25:BA25"/>
    <mergeCell ref="BB25:BC25"/>
    <mergeCell ref="AZ26:BA26"/>
    <mergeCell ref="BB26:BC26"/>
    <mergeCell ref="C24:E26"/>
    <mergeCell ref="H24:H26"/>
    <mergeCell ref="I24:L26"/>
    <mergeCell ref="M24:O26"/>
    <mergeCell ref="AZ24:BA24"/>
    <mergeCell ref="C21:E23"/>
    <mergeCell ref="H21:H23"/>
    <mergeCell ref="I21:L23"/>
    <mergeCell ref="M21:O23"/>
    <mergeCell ref="AZ21:BA21"/>
    <mergeCell ref="BB14:BD14"/>
    <mergeCell ref="BF14:BH14"/>
    <mergeCell ref="B16:B20"/>
    <mergeCell ref="C16:E20"/>
    <mergeCell ref="H16:H20"/>
    <mergeCell ref="I16:L20"/>
    <mergeCell ref="M16:O20"/>
    <mergeCell ref="P16:T20"/>
    <mergeCell ref="AZ16:BA20"/>
    <mergeCell ref="BB16:BC20"/>
    <mergeCell ref="BD16:BH20"/>
    <mergeCell ref="U17:AA17"/>
    <mergeCell ref="AB17:AH17"/>
    <mergeCell ref="AI17:AO17"/>
    <mergeCell ref="AP17:AV17"/>
    <mergeCell ref="AW17:AY17"/>
    <mergeCell ref="BC8:BD8"/>
    <mergeCell ref="U12:V12"/>
    <mergeCell ref="BB13:BD13"/>
    <mergeCell ref="BF13:BH13"/>
    <mergeCell ref="BC10:BD10"/>
    <mergeCell ref="AR1:BG1"/>
    <mergeCell ref="AA2:AB2"/>
    <mergeCell ref="AD2:AE2"/>
    <mergeCell ref="AH2:AI2"/>
    <mergeCell ref="AR2:BG2"/>
    <mergeCell ref="BC3:BF3"/>
    <mergeCell ref="BC4:BF4"/>
    <mergeCell ref="AY6:AZ6"/>
    <mergeCell ref="BC6:BD6"/>
  </mergeCells>
  <phoneticPr fontId="2"/>
  <conditionalFormatting sqref="U23:AY23">
    <cfRule type="expression" dxfId="151" priority="32">
      <formula>OR(U$69=$B22,U$70=$B22)</formula>
    </cfRule>
  </conditionalFormatting>
  <conditionalFormatting sqref="U26:AY26">
    <cfRule type="expression" dxfId="150" priority="30">
      <formula>OR(U$69=$B25,U$70=$B25)</formula>
    </cfRule>
  </conditionalFormatting>
  <conditionalFormatting sqref="U29:AY29">
    <cfRule type="expression" dxfId="149" priority="28">
      <formula>OR(U$69=$B28,U$70=$B28)</formula>
    </cfRule>
  </conditionalFormatting>
  <conditionalFormatting sqref="U32:AY32">
    <cfRule type="expression" dxfId="148" priority="26">
      <formula>OR(U$69=$B31,U$70=$B31)</formula>
    </cfRule>
  </conditionalFormatting>
  <conditionalFormatting sqref="U35:AY35">
    <cfRule type="expression" dxfId="147" priority="24">
      <formula>OR(U$69=$B34,U$70=$B34)</formula>
    </cfRule>
  </conditionalFormatting>
  <conditionalFormatting sqref="U38:AY38">
    <cfRule type="expression" dxfId="146" priority="22">
      <formula>OR(U$69=$B37,U$70=$B37)</formula>
    </cfRule>
  </conditionalFormatting>
  <conditionalFormatting sqref="U41:AY41">
    <cfRule type="expression" dxfId="145" priority="20">
      <formula>OR(U$69=$B40,U$70=$B40)</formula>
    </cfRule>
  </conditionalFormatting>
  <conditionalFormatting sqref="U44:AY44">
    <cfRule type="expression" dxfId="144" priority="18">
      <formula>OR(U$69=$B43,U$70=$B43)</formula>
    </cfRule>
  </conditionalFormatting>
  <conditionalFormatting sqref="U47:AY47">
    <cfRule type="expression" dxfId="143" priority="16">
      <formula>OR(U$69=$B46,U$70=$B46)</formula>
    </cfRule>
  </conditionalFormatting>
  <conditionalFormatting sqref="U50:AY50">
    <cfRule type="expression" dxfId="142" priority="14">
      <formula>OR(U$69=$B49,U$70=$B49)</formula>
    </cfRule>
  </conditionalFormatting>
  <conditionalFormatting sqref="U53:AY53">
    <cfRule type="expression" dxfId="141" priority="12">
      <formula>OR(U$69=$B52,U$70=$B52)</formula>
    </cfRule>
  </conditionalFormatting>
  <conditionalFormatting sqref="U56:AY56">
    <cfRule type="expression" dxfId="140" priority="10">
      <formula>OR(U$69=$B55,U$70=$B55)</formula>
    </cfRule>
  </conditionalFormatting>
  <conditionalFormatting sqref="U59:AY59">
    <cfRule type="expression" dxfId="139" priority="8">
      <formula>OR(U$69=$B58,U$70=$B58)</formula>
    </cfRule>
  </conditionalFormatting>
  <conditionalFormatting sqref="U62:AY62">
    <cfRule type="expression" dxfId="138" priority="6">
      <formula>OR(U$69=$B61,U$70=$B61)</formula>
    </cfRule>
  </conditionalFormatting>
  <conditionalFormatting sqref="U65:AY65">
    <cfRule type="expression" dxfId="137" priority="4">
      <formula>OR(U$69=$B64,U$70=$B64)</formula>
    </cfRule>
  </conditionalFormatting>
  <conditionalFormatting sqref="U68:AY68">
    <cfRule type="expression" dxfId="136" priority="2">
      <formula>OR(U$69=$B67,U$70=$B67)</formula>
    </cfRule>
  </conditionalFormatting>
  <conditionalFormatting sqref="U69:BA74">
    <cfRule type="expression" dxfId="135" priority="33">
      <formula>INDIRECT(ADDRESS(ROW(),COLUMN()))=TRUNC(INDIRECT(ADDRESS(ROW(),COLUMN())))</formula>
    </cfRule>
  </conditionalFormatting>
  <conditionalFormatting sqref="U22:BC23">
    <cfRule type="expression" dxfId="134" priority="31">
      <formula>INDIRECT(ADDRESS(ROW(),COLUMN()))=TRUNC(INDIRECT(ADDRESS(ROW(),COLUMN())))</formula>
    </cfRule>
  </conditionalFormatting>
  <conditionalFormatting sqref="U25:BC26">
    <cfRule type="expression" dxfId="133" priority="29">
      <formula>INDIRECT(ADDRESS(ROW(),COLUMN()))=TRUNC(INDIRECT(ADDRESS(ROW(),COLUMN())))</formula>
    </cfRule>
  </conditionalFormatting>
  <conditionalFormatting sqref="U28:BC29">
    <cfRule type="expression" dxfId="132" priority="27">
      <formula>INDIRECT(ADDRESS(ROW(),COLUMN()))=TRUNC(INDIRECT(ADDRESS(ROW(),COLUMN())))</formula>
    </cfRule>
  </conditionalFormatting>
  <conditionalFormatting sqref="U31:BC32">
    <cfRule type="expression" dxfId="131" priority="25">
      <formula>INDIRECT(ADDRESS(ROW(),COLUMN()))=TRUNC(INDIRECT(ADDRESS(ROW(),COLUMN())))</formula>
    </cfRule>
  </conditionalFormatting>
  <conditionalFormatting sqref="U34:BC35">
    <cfRule type="expression" dxfId="130" priority="23">
      <formula>INDIRECT(ADDRESS(ROW(),COLUMN()))=TRUNC(INDIRECT(ADDRESS(ROW(),COLUMN())))</formula>
    </cfRule>
  </conditionalFormatting>
  <conditionalFormatting sqref="U37:BC38">
    <cfRule type="expression" dxfId="129" priority="21">
      <formula>INDIRECT(ADDRESS(ROW(),COLUMN()))=TRUNC(INDIRECT(ADDRESS(ROW(),COLUMN())))</formula>
    </cfRule>
  </conditionalFormatting>
  <conditionalFormatting sqref="U40:BC41">
    <cfRule type="expression" dxfId="128" priority="19">
      <formula>INDIRECT(ADDRESS(ROW(),COLUMN()))=TRUNC(INDIRECT(ADDRESS(ROW(),COLUMN())))</formula>
    </cfRule>
  </conditionalFormatting>
  <conditionalFormatting sqref="U43:BC44">
    <cfRule type="expression" dxfId="127" priority="17">
      <formula>INDIRECT(ADDRESS(ROW(),COLUMN()))=TRUNC(INDIRECT(ADDRESS(ROW(),COLUMN())))</formula>
    </cfRule>
  </conditionalFormatting>
  <conditionalFormatting sqref="U46:BC47">
    <cfRule type="expression" dxfId="126" priority="15">
      <formula>INDIRECT(ADDRESS(ROW(),COLUMN()))=TRUNC(INDIRECT(ADDRESS(ROW(),COLUMN())))</formula>
    </cfRule>
  </conditionalFormatting>
  <conditionalFormatting sqref="U49:BC50">
    <cfRule type="expression" dxfId="125" priority="13">
      <formula>INDIRECT(ADDRESS(ROW(),COLUMN()))=TRUNC(INDIRECT(ADDRESS(ROW(),COLUMN())))</formula>
    </cfRule>
  </conditionalFormatting>
  <conditionalFormatting sqref="U52:BC53">
    <cfRule type="expression" dxfId="124" priority="11">
      <formula>INDIRECT(ADDRESS(ROW(),COLUMN()))=TRUNC(INDIRECT(ADDRESS(ROW(),COLUMN())))</formula>
    </cfRule>
  </conditionalFormatting>
  <conditionalFormatting sqref="U55:BC56">
    <cfRule type="expression" dxfId="123" priority="9">
      <formula>INDIRECT(ADDRESS(ROW(),COLUMN()))=TRUNC(INDIRECT(ADDRESS(ROW(),COLUMN())))</formula>
    </cfRule>
  </conditionalFormatting>
  <conditionalFormatting sqref="U58:BC59">
    <cfRule type="expression" dxfId="122" priority="7">
      <formula>INDIRECT(ADDRESS(ROW(),COLUMN()))=TRUNC(INDIRECT(ADDRESS(ROW(),COLUMN())))</formula>
    </cfRule>
  </conditionalFormatting>
  <conditionalFormatting sqref="U61:BC62">
    <cfRule type="expression" dxfId="121" priority="5">
      <formula>INDIRECT(ADDRESS(ROW(),COLUMN()))=TRUNC(INDIRECT(ADDRESS(ROW(),COLUMN())))</formula>
    </cfRule>
  </conditionalFormatting>
  <conditionalFormatting sqref="U64:BC65">
    <cfRule type="expression" dxfId="120" priority="3">
      <formula>INDIRECT(ADDRESS(ROW(),COLUMN()))=TRUNC(INDIRECT(ADDRESS(ROW(),COLUMN())))</formula>
    </cfRule>
  </conditionalFormatting>
  <conditionalFormatting sqref="U67:BC68">
    <cfRule type="expression" dxfId="119" priority="1">
      <formula>INDIRECT(ADDRESS(ROW(),COLUMN()))=TRUNC(INDIRECT(ADDRESS(ROW(),COLUMN())))</formula>
    </cfRule>
  </conditionalFormatting>
  <dataValidations count="9">
    <dataValidation allowBlank="1" showInputMessage="1" showErrorMessage="1" error="入力可能範囲　32～40" sqref="BC10" xr:uid="{00000000-0002-0000-1500-000000000000}"/>
    <dataValidation type="list" allowBlank="1" showInputMessage="1" sqref="U21:AY21 U24:AY24 U27:AY27 U30:AY30 U33:AY33 U36:AY36 U39:AY39 U42:AY42 U45:AY45 U48:AY48 U51:AY51 U54:AY54 U57:AY57 U60:AY60 U63:AY63 U66:AY66" xr:uid="{00000000-0002-0000-1500-000001000000}">
      <formula1>シフト記号表</formula1>
    </dataValidation>
    <dataValidation type="list" errorStyle="warning" allowBlank="1" showInputMessage="1" error="リストにない場合のみ、入力してください。" sqref="I21:L68" xr:uid="{00000000-0002-0000-1500-000002000000}">
      <formula1>INDIRECT(C21)</formula1>
    </dataValidation>
    <dataValidation type="list" allowBlank="1" showInputMessage="1" sqref="H21:H68" xr:uid="{00000000-0002-0000-1500-000003000000}">
      <formula1>"A, B, C, D"</formula1>
    </dataValidation>
    <dataValidation type="list" allowBlank="1" showInputMessage="1" sqref="C21:E68" xr:uid="{00000000-0002-0000-1500-000004000000}">
      <formula1>職種</formula1>
    </dataValidation>
    <dataValidation type="list" allowBlank="1" showInputMessage="1" showErrorMessage="1" sqref="BC3:BF3" xr:uid="{00000000-0002-0000-1500-000005000000}">
      <formula1>"４週,暦月"</formula1>
    </dataValidation>
    <dataValidation type="decimal" allowBlank="1" showInputMessage="1" showErrorMessage="1" error="入力可能範囲　32～40" sqref="AY6:AZ6" xr:uid="{00000000-0002-0000-1500-000006000000}">
      <formula1>32</formula1>
      <formula2>40</formula2>
    </dataValidation>
    <dataValidation type="list" allowBlank="1" showInputMessage="1" showErrorMessage="1" sqref="AD3:AD4" xr:uid="{00000000-0002-0000-1500-000007000000}">
      <formula1>#REF!</formula1>
    </dataValidation>
    <dataValidation type="list" allowBlank="1" showInputMessage="1" showErrorMessage="1" sqref="BC4:BF4" xr:uid="{00000000-0002-0000-1500-000008000000}">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1500-000009000000}">
          <x14:formula1>
            <xm:f>標準様式１プルダウン・リスト!$C$4:$C$10</xm:f>
          </x14:formula1>
          <xm:sqref>AR1:BG1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000"/>
    <pageSetUpPr fitToPage="1"/>
  </sheetPr>
  <dimension ref="B2:BM239"/>
  <sheetViews>
    <sheetView showGridLines="0" view="pageBreakPreview" topLeftCell="A3" zoomScale="50" zoomScaleNormal="55" zoomScaleSheetLayoutView="50" workbookViewId="0">
      <selection activeCell="I3" sqref="I3"/>
    </sheetView>
  </sheetViews>
  <sheetFormatPr defaultColWidth="5" defaultRowHeight="14.25" x14ac:dyDescent="0.15"/>
  <cols>
    <col min="1" max="1" width="1" style="284" customWidth="1"/>
    <col min="2" max="5" width="6.375" style="284" customWidth="1"/>
    <col min="6" max="7" width="6.375" style="284" hidden="1" customWidth="1"/>
    <col min="8" max="60" width="6.375" style="284" customWidth="1"/>
    <col min="61" max="61" width="1.25" style="284" customWidth="1"/>
    <col min="62" max="16384" width="5" style="284"/>
  </cols>
  <sheetData>
    <row r="2" spans="2:65" s="394" customFormat="1" ht="20.25" customHeight="1" x14ac:dyDescent="0.15">
      <c r="C2" s="395" t="s">
        <v>589</v>
      </c>
      <c r="D2" s="395"/>
      <c r="E2" s="395"/>
      <c r="F2" s="395"/>
      <c r="G2" s="395"/>
      <c r="H2" s="395"/>
      <c r="K2" s="407" t="s">
        <v>590</v>
      </c>
      <c r="N2" s="395"/>
      <c r="O2" s="395"/>
      <c r="P2" s="395"/>
      <c r="Q2" s="395"/>
      <c r="R2" s="395"/>
      <c r="S2" s="395"/>
      <c r="T2" s="395"/>
      <c r="U2" s="395"/>
      <c r="AQ2" s="392" t="s">
        <v>591</v>
      </c>
      <c r="AR2" s="1381" t="s">
        <v>592</v>
      </c>
      <c r="AS2" s="1382"/>
      <c r="AT2" s="1382"/>
      <c r="AU2" s="1382"/>
      <c r="AV2" s="1382"/>
      <c r="AW2" s="1382"/>
      <c r="AX2" s="1382"/>
      <c r="AY2" s="1382"/>
      <c r="AZ2" s="1382"/>
      <c r="BA2" s="1382"/>
      <c r="BB2" s="1382"/>
      <c r="BC2" s="1382"/>
      <c r="BD2" s="1382"/>
      <c r="BE2" s="1382"/>
      <c r="BF2" s="1382"/>
      <c r="BG2" s="1382"/>
      <c r="BH2" s="392" t="s">
        <v>593</v>
      </c>
    </row>
    <row r="3" spans="2:65" s="391" customFormat="1" ht="20.25" customHeight="1" x14ac:dyDescent="0.15">
      <c r="H3" s="407"/>
      <c r="K3" s="407"/>
      <c r="L3" s="407"/>
      <c r="N3" s="392"/>
      <c r="O3" s="392"/>
      <c r="P3" s="392"/>
      <c r="Q3" s="392"/>
      <c r="R3" s="392"/>
      <c r="S3" s="392"/>
      <c r="T3" s="392"/>
      <c r="U3" s="392"/>
      <c r="Z3" s="392" t="s">
        <v>594</v>
      </c>
      <c r="AA3" s="1383">
        <v>6</v>
      </c>
      <c r="AB3" s="1383"/>
      <c r="AC3" s="392" t="s">
        <v>595</v>
      </c>
      <c r="AD3" s="1384">
        <f>IF(AA3=0,"",YEAR(DATE(2018+AA3,1,1)))</f>
        <v>2024</v>
      </c>
      <c r="AE3" s="1384"/>
      <c r="AF3" s="391" t="s">
        <v>596</v>
      </c>
      <c r="AG3" s="391" t="s">
        <v>597</v>
      </c>
      <c r="AH3" s="1383">
        <v>4</v>
      </c>
      <c r="AI3" s="1383"/>
      <c r="AJ3" s="391" t="s">
        <v>598</v>
      </c>
      <c r="AQ3" s="392" t="s">
        <v>599</v>
      </c>
      <c r="AR3" s="1383" t="s">
        <v>600</v>
      </c>
      <c r="AS3" s="1383"/>
      <c r="AT3" s="1383"/>
      <c r="AU3" s="1383"/>
      <c r="AV3" s="1383"/>
      <c r="AW3" s="1383"/>
      <c r="AX3" s="1383"/>
      <c r="AY3" s="1383"/>
      <c r="AZ3" s="1383"/>
      <c r="BA3" s="1383"/>
      <c r="BB3" s="1383"/>
      <c r="BC3" s="1383"/>
      <c r="BD3" s="1383"/>
      <c r="BE3" s="1383"/>
      <c r="BF3" s="1383"/>
      <c r="BG3" s="1383"/>
      <c r="BH3" s="392" t="s">
        <v>593</v>
      </c>
      <c r="BI3" s="392"/>
      <c r="BJ3" s="392"/>
      <c r="BK3" s="392"/>
    </row>
    <row r="4" spans="2:65" s="391" customFormat="1" ht="20.25" customHeight="1" x14ac:dyDescent="0.15">
      <c r="H4" s="407"/>
      <c r="K4" s="407"/>
      <c r="M4" s="392"/>
      <c r="N4" s="392"/>
      <c r="O4" s="392"/>
      <c r="P4" s="392"/>
      <c r="Q4" s="392"/>
      <c r="R4" s="392"/>
      <c r="S4" s="392"/>
      <c r="AA4" s="409"/>
      <c r="AB4" s="409"/>
      <c r="AC4" s="409"/>
      <c r="AD4" s="410"/>
      <c r="AE4" s="409"/>
      <c r="BB4" s="408" t="s">
        <v>601</v>
      </c>
      <c r="BC4" s="1385" t="s">
        <v>602</v>
      </c>
      <c r="BD4" s="1386"/>
      <c r="BE4" s="1386"/>
      <c r="BF4" s="1387"/>
      <c r="BG4" s="392"/>
    </row>
    <row r="5" spans="2:65" s="391" customFormat="1" ht="20.25" customHeight="1" x14ac:dyDescent="0.15">
      <c r="H5" s="407"/>
      <c r="K5" s="407"/>
      <c r="M5" s="392"/>
      <c r="N5" s="392"/>
      <c r="O5" s="392"/>
      <c r="P5" s="392"/>
      <c r="Q5" s="392"/>
      <c r="R5" s="392"/>
      <c r="S5" s="392"/>
      <c r="AA5" s="409"/>
      <c r="AB5" s="409"/>
      <c r="AC5" s="409"/>
      <c r="AD5" s="410"/>
      <c r="AE5" s="409"/>
      <c r="BB5" s="408" t="s">
        <v>603</v>
      </c>
      <c r="BC5" s="1385" t="s">
        <v>604</v>
      </c>
      <c r="BD5" s="1386"/>
      <c r="BE5" s="1386"/>
      <c r="BF5" s="1387"/>
      <c r="BG5" s="392"/>
    </row>
    <row r="6" spans="2:65" s="391" customFormat="1" ht="5.0999999999999996" customHeight="1" x14ac:dyDescent="0.15">
      <c r="H6" s="407"/>
      <c r="K6" s="407"/>
      <c r="M6" s="392"/>
      <c r="N6" s="392"/>
      <c r="O6" s="392"/>
      <c r="P6" s="392"/>
      <c r="Q6" s="392"/>
      <c r="R6" s="392"/>
      <c r="S6" s="392"/>
      <c r="AA6" s="398"/>
      <c r="AB6" s="398"/>
      <c r="AH6" s="394"/>
      <c r="AI6" s="394"/>
      <c r="AJ6" s="394"/>
      <c r="AK6" s="394"/>
      <c r="AL6" s="394"/>
      <c r="AM6" s="394"/>
      <c r="AN6" s="394"/>
      <c r="AO6" s="394"/>
      <c r="AP6" s="394"/>
      <c r="AQ6" s="394"/>
      <c r="AR6" s="394"/>
      <c r="AS6" s="394"/>
      <c r="AT6" s="394"/>
      <c r="AU6" s="394"/>
      <c r="AV6" s="394"/>
      <c r="AW6" s="394"/>
      <c r="AX6" s="394"/>
      <c r="AY6" s="394"/>
      <c r="AZ6" s="394"/>
      <c r="BA6" s="394"/>
      <c r="BB6" s="394"/>
      <c r="BC6" s="394"/>
      <c r="BD6" s="394"/>
      <c r="BE6" s="394"/>
      <c r="BF6" s="401"/>
      <c r="BG6" s="401"/>
    </row>
    <row r="7" spans="2:65" s="391" customFormat="1" ht="21" customHeight="1" x14ac:dyDescent="0.15">
      <c r="B7" s="395"/>
      <c r="C7" s="394"/>
      <c r="D7" s="394"/>
      <c r="E7" s="394"/>
      <c r="F7" s="394"/>
      <c r="G7" s="394"/>
      <c r="H7" s="394"/>
      <c r="I7" s="396"/>
      <c r="J7" s="396"/>
      <c r="K7" s="396"/>
      <c r="L7" s="393"/>
      <c r="M7" s="396"/>
      <c r="N7" s="396"/>
      <c r="O7" s="396"/>
      <c r="AH7" s="394"/>
      <c r="AI7" s="394"/>
      <c r="AJ7" s="394"/>
      <c r="AK7" s="394"/>
      <c r="AL7" s="394"/>
      <c r="AM7" s="394" t="s">
        <v>605</v>
      </c>
      <c r="AN7" s="394"/>
      <c r="AO7" s="394"/>
      <c r="AP7" s="394"/>
      <c r="AQ7" s="394"/>
      <c r="AR7" s="394"/>
      <c r="AS7" s="394"/>
      <c r="AU7" s="406"/>
      <c r="AV7" s="406"/>
      <c r="AW7" s="404"/>
      <c r="AX7" s="394"/>
      <c r="AY7" s="1379">
        <v>40</v>
      </c>
      <c r="AZ7" s="1380"/>
      <c r="BA7" s="404" t="s">
        <v>606</v>
      </c>
      <c r="BB7" s="394"/>
      <c r="BC7" s="1379">
        <v>160</v>
      </c>
      <c r="BD7" s="1380"/>
      <c r="BE7" s="404" t="s">
        <v>607</v>
      </c>
      <c r="BF7" s="394"/>
      <c r="BG7" s="401"/>
    </row>
    <row r="8" spans="2:65" s="391" customFormat="1" ht="5.0999999999999996" customHeight="1" x14ac:dyDescent="0.15">
      <c r="B8" s="395"/>
      <c r="C8" s="399"/>
      <c r="D8" s="399"/>
      <c r="E8" s="399"/>
      <c r="F8" s="399"/>
      <c r="G8" s="399"/>
      <c r="H8" s="396"/>
      <c r="I8" s="396"/>
      <c r="J8" s="396"/>
      <c r="K8" s="396"/>
      <c r="L8" s="396"/>
      <c r="M8" s="396"/>
      <c r="N8" s="396"/>
      <c r="O8" s="396"/>
      <c r="AH8" s="394"/>
      <c r="AI8" s="394"/>
      <c r="AJ8" s="394"/>
      <c r="AK8" s="394"/>
      <c r="AL8" s="394"/>
      <c r="AM8" s="394"/>
      <c r="AN8" s="394"/>
      <c r="AO8" s="394"/>
      <c r="AP8" s="394"/>
      <c r="AQ8" s="394"/>
      <c r="AR8" s="394"/>
      <c r="AS8" s="394"/>
      <c r="AT8" s="394"/>
      <c r="AU8" s="394"/>
      <c r="AV8" s="394"/>
      <c r="AW8" s="394"/>
      <c r="AX8" s="394"/>
      <c r="AY8" s="394"/>
      <c r="AZ8" s="394"/>
      <c r="BA8" s="394"/>
      <c r="BB8" s="394"/>
      <c r="BC8" s="394"/>
      <c r="BD8" s="394"/>
      <c r="BE8" s="394"/>
      <c r="BF8" s="401"/>
      <c r="BG8" s="401"/>
    </row>
    <row r="9" spans="2:65" s="391" customFormat="1" ht="21" customHeight="1" x14ac:dyDescent="0.15">
      <c r="B9" s="403"/>
      <c r="C9" s="393"/>
      <c r="D9" s="393"/>
      <c r="E9" s="393"/>
      <c r="F9" s="393"/>
      <c r="G9" s="393"/>
      <c r="H9" s="396"/>
      <c r="I9" s="396"/>
      <c r="J9" s="396"/>
      <c r="K9" s="396"/>
      <c r="L9" s="396"/>
      <c r="M9" s="396"/>
      <c r="N9" s="396"/>
      <c r="O9" s="396"/>
      <c r="AH9" s="397"/>
      <c r="AI9" s="397"/>
      <c r="AJ9" s="397"/>
      <c r="AK9" s="394"/>
      <c r="AL9" s="401"/>
      <c r="AM9" s="400"/>
      <c r="AN9" s="400"/>
      <c r="AO9" s="395"/>
      <c r="AP9" s="402"/>
      <c r="AQ9" s="402"/>
      <c r="AR9" s="402"/>
      <c r="AS9" s="405"/>
      <c r="AT9" s="405"/>
      <c r="AU9" s="394"/>
      <c r="AV9" s="402"/>
      <c r="AW9" s="402"/>
      <c r="AX9" s="393"/>
      <c r="AY9" s="394"/>
      <c r="AZ9" s="394" t="s">
        <v>608</v>
      </c>
      <c r="BA9" s="394"/>
      <c r="BB9" s="394"/>
      <c r="BC9" s="1373">
        <f>DAY(EOMONTH(DATE(AD3,AH3,1),0))</f>
        <v>30</v>
      </c>
      <c r="BD9" s="1374"/>
      <c r="BE9" s="394" t="s">
        <v>609</v>
      </c>
      <c r="BF9" s="394"/>
      <c r="BG9" s="394"/>
      <c r="BK9" s="392"/>
      <c r="BL9" s="392"/>
      <c r="BM9" s="392"/>
    </row>
    <row r="10" spans="2:65" s="391" customFormat="1" ht="5.0999999999999996" customHeight="1" x14ac:dyDescent="0.15">
      <c r="B10" s="403"/>
      <c r="C10" s="402"/>
      <c r="D10" s="402"/>
      <c r="E10" s="402"/>
      <c r="F10" s="402"/>
      <c r="G10" s="402"/>
      <c r="H10" s="402"/>
      <c r="I10" s="402"/>
      <c r="J10" s="402"/>
      <c r="K10" s="402"/>
      <c r="L10" s="402"/>
      <c r="M10" s="402"/>
      <c r="N10" s="402"/>
      <c r="O10" s="402"/>
      <c r="AH10" s="399"/>
      <c r="AI10" s="394"/>
      <c r="AJ10" s="394"/>
      <c r="AK10" s="397"/>
      <c r="AL10" s="394"/>
      <c r="AM10" s="394"/>
      <c r="AN10" s="394"/>
      <c r="AO10" s="394"/>
      <c r="AP10" s="394"/>
      <c r="AQ10" s="394"/>
      <c r="AR10" s="399"/>
      <c r="AS10" s="399"/>
      <c r="AT10" s="399"/>
      <c r="AU10" s="394"/>
      <c r="AV10" s="394"/>
      <c r="AW10" s="394"/>
      <c r="AX10" s="394"/>
      <c r="AY10" s="394"/>
      <c r="AZ10" s="394"/>
      <c r="BA10" s="394"/>
      <c r="BB10" s="394"/>
      <c r="BC10" s="394"/>
      <c r="BD10" s="394"/>
      <c r="BE10" s="394"/>
      <c r="BF10" s="394"/>
      <c r="BG10" s="394"/>
      <c r="BK10" s="392"/>
      <c r="BL10" s="392"/>
      <c r="BM10" s="392"/>
    </row>
    <row r="11" spans="2:65" s="391" customFormat="1" ht="21" customHeight="1" x14ac:dyDescent="0.15">
      <c r="B11" s="403"/>
      <c r="C11" s="402"/>
      <c r="D11" s="402"/>
      <c r="E11" s="402"/>
      <c r="F11" s="402"/>
      <c r="G11" s="402"/>
      <c r="H11" s="402"/>
      <c r="I11" s="402"/>
      <c r="J11" s="402"/>
      <c r="K11" s="402"/>
      <c r="L11" s="402"/>
      <c r="M11" s="402"/>
      <c r="N11" s="402"/>
      <c r="O11" s="402"/>
      <c r="AH11" s="399"/>
      <c r="AI11" s="394"/>
      <c r="AJ11" s="394"/>
      <c r="AK11" s="397"/>
      <c r="AL11" s="394"/>
      <c r="AM11" s="394"/>
      <c r="AN11" s="394" t="s">
        <v>610</v>
      </c>
      <c r="AO11" s="394"/>
      <c r="AP11" s="394"/>
      <c r="AQ11" s="394"/>
      <c r="AR11" s="394"/>
      <c r="AS11" s="394"/>
      <c r="AT11" s="394"/>
      <c r="AU11" s="394"/>
      <c r="AV11" s="399"/>
      <c r="AW11" s="399"/>
      <c r="AX11" s="399"/>
      <c r="AY11" s="394"/>
      <c r="AZ11" s="394"/>
      <c r="BA11" s="401" t="s">
        <v>611</v>
      </c>
      <c r="BB11" s="394"/>
      <c r="BC11" s="1379"/>
      <c r="BD11" s="1380"/>
      <c r="BE11" s="404" t="s">
        <v>612</v>
      </c>
      <c r="BF11" s="394"/>
      <c r="BG11" s="394"/>
      <c r="BK11" s="392"/>
      <c r="BL11" s="392"/>
      <c r="BM11" s="392"/>
    </row>
    <row r="12" spans="2:65" s="391" customFormat="1" ht="5.0999999999999996" customHeight="1" x14ac:dyDescent="0.15">
      <c r="B12" s="403"/>
      <c r="C12" s="402"/>
      <c r="D12" s="402"/>
      <c r="E12" s="402"/>
      <c r="F12" s="402"/>
      <c r="G12" s="402"/>
      <c r="H12" s="402"/>
      <c r="I12" s="402"/>
      <c r="J12" s="402"/>
      <c r="K12" s="402"/>
      <c r="L12" s="402"/>
      <c r="M12" s="402"/>
      <c r="N12" s="402"/>
      <c r="O12" s="402"/>
      <c r="AH12" s="399"/>
      <c r="AI12" s="394"/>
      <c r="AJ12" s="394"/>
      <c r="AK12" s="397"/>
      <c r="AL12" s="394"/>
      <c r="AM12" s="394"/>
      <c r="AN12" s="394"/>
      <c r="AO12" s="394"/>
      <c r="AP12" s="394"/>
      <c r="AQ12" s="394"/>
      <c r="AR12" s="399"/>
      <c r="AS12" s="399"/>
      <c r="AT12" s="399"/>
      <c r="AU12" s="394"/>
      <c r="AV12" s="394"/>
      <c r="AW12" s="394"/>
      <c r="AX12" s="394"/>
      <c r="AY12" s="394"/>
      <c r="AZ12" s="394"/>
      <c r="BA12" s="394"/>
      <c r="BB12" s="394"/>
      <c r="BC12" s="394"/>
      <c r="BD12" s="394"/>
      <c r="BE12" s="394"/>
      <c r="BF12" s="394"/>
      <c r="BG12" s="394"/>
      <c r="BK12" s="392"/>
      <c r="BL12" s="392"/>
      <c r="BM12" s="392"/>
    </row>
    <row r="13" spans="2:65" s="391" customFormat="1" ht="21" customHeight="1" x14ac:dyDescent="0.15">
      <c r="R13" s="396"/>
      <c r="S13" s="396"/>
      <c r="T13" s="401"/>
      <c r="U13" s="1375"/>
      <c r="V13" s="1375"/>
      <c r="W13" s="395"/>
      <c r="AA13" s="399"/>
      <c r="AB13" s="400"/>
      <c r="AC13" s="395"/>
      <c r="AD13" s="399"/>
      <c r="AE13" s="399"/>
      <c r="AF13" s="399"/>
      <c r="AH13" s="397"/>
      <c r="AI13" s="397"/>
      <c r="AJ13" s="397"/>
      <c r="AK13" s="394"/>
      <c r="AL13" s="401"/>
      <c r="AM13" s="400"/>
      <c r="AN13" s="394"/>
      <c r="AO13" s="394"/>
      <c r="AP13" s="394"/>
      <c r="AQ13" s="394"/>
      <c r="AR13" s="394"/>
      <c r="AS13" s="395" t="s">
        <v>613</v>
      </c>
      <c r="AT13" s="394"/>
      <c r="AU13" s="394"/>
      <c r="AV13" s="394"/>
      <c r="AW13" s="394"/>
      <c r="AX13" s="394"/>
      <c r="AY13" s="394"/>
      <c r="AZ13" s="394"/>
      <c r="BA13" s="394"/>
      <c r="BB13" s="394"/>
      <c r="BC13" s="399"/>
      <c r="BD13" s="397"/>
      <c r="BE13" s="394"/>
      <c r="BF13" s="394"/>
      <c r="BG13" s="399"/>
      <c r="BH13" s="394"/>
      <c r="BK13" s="392"/>
      <c r="BL13" s="392"/>
      <c r="BM13" s="392"/>
    </row>
    <row r="14" spans="2:65" s="391" customFormat="1" ht="21" customHeight="1" x14ac:dyDescent="0.15">
      <c r="R14" s="394"/>
      <c r="S14" s="394"/>
      <c r="T14" s="394"/>
      <c r="U14" s="394"/>
      <c r="V14" s="394"/>
      <c r="AA14" s="394"/>
      <c r="AB14" s="394"/>
      <c r="AC14" s="394"/>
      <c r="AD14" s="394"/>
      <c r="AE14" s="394"/>
      <c r="AF14" s="394"/>
      <c r="AH14" s="399"/>
      <c r="AI14" s="397"/>
      <c r="AJ14" s="394"/>
      <c r="AK14" s="397"/>
      <c r="AL14" s="394"/>
      <c r="AM14" s="394"/>
      <c r="AN14" s="394"/>
      <c r="AO14" s="399"/>
      <c r="AP14" s="395"/>
      <c r="AQ14" s="399"/>
      <c r="AR14" s="399"/>
      <c r="AS14" s="395" t="s">
        <v>614</v>
      </c>
      <c r="AT14" s="394"/>
      <c r="AU14" s="394"/>
      <c r="AV14" s="394"/>
      <c r="AW14" s="394"/>
      <c r="AX14" s="394"/>
      <c r="AY14" s="394"/>
      <c r="AZ14" s="394"/>
      <c r="BA14" s="394"/>
      <c r="BB14" s="1376">
        <v>0.29166666666666669</v>
      </c>
      <c r="BC14" s="1377"/>
      <c r="BD14" s="1378"/>
      <c r="BE14" s="393" t="s">
        <v>615</v>
      </c>
      <c r="BF14" s="1376">
        <v>0.83333333333333337</v>
      </c>
      <c r="BG14" s="1377"/>
      <c r="BH14" s="1378"/>
      <c r="BK14" s="392"/>
      <c r="BL14" s="392"/>
      <c r="BM14" s="392"/>
    </row>
    <row r="15" spans="2:65" s="391" customFormat="1" ht="21" customHeight="1" x14ac:dyDescent="0.15">
      <c r="R15" s="284"/>
      <c r="S15" s="284"/>
      <c r="T15" s="284"/>
      <c r="U15" s="284"/>
      <c r="V15" s="284"/>
      <c r="W15" s="284"/>
      <c r="AA15" s="393"/>
      <c r="AB15" s="284"/>
      <c r="AC15" s="284"/>
      <c r="AD15" s="393"/>
      <c r="AE15" s="399"/>
      <c r="AF15" s="399"/>
      <c r="AG15" s="398"/>
      <c r="AH15" s="395"/>
      <c r="AI15" s="397"/>
      <c r="AJ15" s="394"/>
      <c r="AK15" s="397"/>
      <c r="AL15" s="394"/>
      <c r="AM15" s="394"/>
      <c r="AN15" s="394"/>
      <c r="AO15" s="393"/>
      <c r="AP15" s="396"/>
      <c r="AQ15" s="396"/>
      <c r="AR15" s="396"/>
      <c r="AS15" s="395" t="s">
        <v>616</v>
      </c>
      <c r="AT15" s="394"/>
      <c r="AU15" s="394"/>
      <c r="AV15" s="394"/>
      <c r="AW15" s="394"/>
      <c r="AX15" s="394"/>
      <c r="AY15" s="394"/>
      <c r="AZ15" s="394"/>
      <c r="BA15" s="394"/>
      <c r="BB15" s="1376">
        <v>0.83333333333333337</v>
      </c>
      <c r="BC15" s="1377"/>
      <c r="BD15" s="1378"/>
      <c r="BE15" s="393" t="s">
        <v>615</v>
      </c>
      <c r="BF15" s="1376">
        <v>0.29166666666666669</v>
      </c>
      <c r="BG15" s="1377"/>
      <c r="BH15" s="1378"/>
      <c r="BK15" s="392"/>
      <c r="BL15" s="392"/>
      <c r="BM15" s="392"/>
    </row>
    <row r="16" spans="2:65" ht="12" customHeight="1" thickBot="1" x14ac:dyDescent="0.2">
      <c r="C16" s="285"/>
      <c r="D16" s="285"/>
      <c r="E16" s="285"/>
      <c r="F16" s="285"/>
      <c r="G16" s="285"/>
      <c r="H16" s="285"/>
      <c r="AA16" s="285"/>
      <c r="AR16" s="285"/>
      <c r="BI16" s="390"/>
      <c r="BJ16" s="390"/>
      <c r="BK16" s="390"/>
    </row>
    <row r="17" spans="2:60" ht="21.6" customHeight="1" x14ac:dyDescent="0.15">
      <c r="B17" s="1388" t="s">
        <v>617</v>
      </c>
      <c r="C17" s="1391" t="s">
        <v>618</v>
      </c>
      <c r="D17" s="1392"/>
      <c r="E17" s="1393"/>
      <c r="F17" s="388"/>
      <c r="G17" s="389"/>
      <c r="H17" s="1400" t="s">
        <v>619</v>
      </c>
      <c r="I17" s="1403" t="s">
        <v>620</v>
      </c>
      <c r="J17" s="1392"/>
      <c r="K17" s="1392"/>
      <c r="L17" s="1393"/>
      <c r="M17" s="1403" t="s">
        <v>621</v>
      </c>
      <c r="N17" s="1392"/>
      <c r="O17" s="1393"/>
      <c r="P17" s="1403" t="s">
        <v>622</v>
      </c>
      <c r="Q17" s="1392"/>
      <c r="R17" s="1392"/>
      <c r="S17" s="1392"/>
      <c r="T17" s="1406"/>
      <c r="U17" s="387"/>
      <c r="V17" s="383"/>
      <c r="W17" s="383"/>
      <c r="X17" s="383"/>
      <c r="Y17" s="383"/>
      <c r="Z17" s="383"/>
      <c r="AA17" s="383"/>
      <c r="AB17" s="383"/>
      <c r="AC17" s="383"/>
      <c r="AD17" s="383"/>
      <c r="AE17" s="383"/>
      <c r="AF17" s="383"/>
      <c r="AG17" s="383"/>
      <c r="AH17" s="383"/>
      <c r="AI17" s="386" t="s">
        <v>623</v>
      </c>
      <c r="AJ17" s="383"/>
      <c r="AK17" s="383"/>
      <c r="AL17" s="383"/>
      <c r="AM17" s="383"/>
      <c r="AN17" s="383" t="s">
        <v>624</v>
      </c>
      <c r="AO17" s="383"/>
      <c r="AP17" s="385"/>
      <c r="AQ17" s="384"/>
      <c r="AR17" s="383" t="s">
        <v>593</v>
      </c>
      <c r="AS17" s="383"/>
      <c r="AT17" s="383"/>
      <c r="AU17" s="383"/>
      <c r="AV17" s="383"/>
      <c r="AW17" s="383"/>
      <c r="AX17" s="383"/>
      <c r="AY17" s="382"/>
      <c r="AZ17" s="1409" t="str">
        <f>IF(BC4="計画","(11)1～4週目の勤務時間数合計","(11)1か月の勤務時間数　合計")</f>
        <v>(11)1か月の勤務時間数　合計</v>
      </c>
      <c r="BA17" s="1410"/>
      <c r="BB17" s="1415" t="s">
        <v>625</v>
      </c>
      <c r="BC17" s="1410"/>
      <c r="BD17" s="1391" t="s">
        <v>626</v>
      </c>
      <c r="BE17" s="1392"/>
      <c r="BF17" s="1392"/>
      <c r="BG17" s="1392"/>
      <c r="BH17" s="1406"/>
    </row>
    <row r="18" spans="2:60" ht="20.25" customHeight="1" x14ac:dyDescent="0.15">
      <c r="B18" s="1389"/>
      <c r="C18" s="1394"/>
      <c r="D18" s="1395"/>
      <c r="E18" s="1396"/>
      <c r="F18" s="380"/>
      <c r="G18" s="381"/>
      <c r="H18" s="1401"/>
      <c r="I18" s="1404"/>
      <c r="J18" s="1395"/>
      <c r="K18" s="1395"/>
      <c r="L18" s="1396"/>
      <c r="M18" s="1404"/>
      <c r="N18" s="1395"/>
      <c r="O18" s="1396"/>
      <c r="P18" s="1404"/>
      <c r="Q18" s="1395"/>
      <c r="R18" s="1395"/>
      <c r="S18" s="1395"/>
      <c r="T18" s="1407"/>
      <c r="U18" s="1418" t="s">
        <v>627</v>
      </c>
      <c r="V18" s="1418"/>
      <c r="W18" s="1418"/>
      <c r="X18" s="1418"/>
      <c r="Y18" s="1418"/>
      <c r="Z18" s="1418"/>
      <c r="AA18" s="1419"/>
      <c r="AB18" s="1420" t="s">
        <v>628</v>
      </c>
      <c r="AC18" s="1418"/>
      <c r="AD18" s="1418"/>
      <c r="AE18" s="1418"/>
      <c r="AF18" s="1418"/>
      <c r="AG18" s="1418"/>
      <c r="AH18" s="1419"/>
      <c r="AI18" s="1420" t="s">
        <v>629</v>
      </c>
      <c r="AJ18" s="1418"/>
      <c r="AK18" s="1418"/>
      <c r="AL18" s="1418"/>
      <c r="AM18" s="1418"/>
      <c r="AN18" s="1418"/>
      <c r="AO18" s="1419"/>
      <c r="AP18" s="1420" t="s">
        <v>630</v>
      </c>
      <c r="AQ18" s="1418"/>
      <c r="AR18" s="1418"/>
      <c r="AS18" s="1418"/>
      <c r="AT18" s="1418"/>
      <c r="AU18" s="1418"/>
      <c r="AV18" s="1419"/>
      <c r="AW18" s="1420" t="s">
        <v>631</v>
      </c>
      <c r="AX18" s="1418"/>
      <c r="AY18" s="1418"/>
      <c r="AZ18" s="1411"/>
      <c r="BA18" s="1412"/>
      <c r="BB18" s="1416"/>
      <c r="BC18" s="1412"/>
      <c r="BD18" s="1394"/>
      <c r="BE18" s="1395"/>
      <c r="BF18" s="1395"/>
      <c r="BG18" s="1395"/>
      <c r="BH18" s="1407"/>
    </row>
    <row r="19" spans="2:60" ht="20.25" customHeight="1" x14ac:dyDescent="0.15">
      <c r="B19" s="1389"/>
      <c r="C19" s="1394"/>
      <c r="D19" s="1395"/>
      <c r="E19" s="1396"/>
      <c r="F19" s="380"/>
      <c r="G19" s="381"/>
      <c r="H19" s="1401"/>
      <c r="I19" s="1404"/>
      <c r="J19" s="1395"/>
      <c r="K19" s="1395"/>
      <c r="L19" s="1396"/>
      <c r="M19" s="1404"/>
      <c r="N19" s="1395"/>
      <c r="O19" s="1396"/>
      <c r="P19" s="1404"/>
      <c r="Q19" s="1395"/>
      <c r="R19" s="1395"/>
      <c r="S19" s="1395"/>
      <c r="T19" s="1407"/>
      <c r="U19" s="379">
        <v>1</v>
      </c>
      <c r="V19" s="377">
        <v>2</v>
      </c>
      <c r="W19" s="377">
        <v>3</v>
      </c>
      <c r="X19" s="377">
        <v>4</v>
      </c>
      <c r="Y19" s="377">
        <v>5</v>
      </c>
      <c r="Z19" s="377">
        <v>6</v>
      </c>
      <c r="AA19" s="376">
        <v>7</v>
      </c>
      <c r="AB19" s="378">
        <v>8</v>
      </c>
      <c r="AC19" s="377">
        <v>9</v>
      </c>
      <c r="AD19" s="377">
        <v>10</v>
      </c>
      <c r="AE19" s="377">
        <v>11</v>
      </c>
      <c r="AF19" s="377">
        <v>12</v>
      </c>
      <c r="AG19" s="377">
        <v>13</v>
      </c>
      <c r="AH19" s="376">
        <v>14</v>
      </c>
      <c r="AI19" s="379">
        <v>15</v>
      </c>
      <c r="AJ19" s="377">
        <v>16</v>
      </c>
      <c r="AK19" s="377">
        <v>17</v>
      </c>
      <c r="AL19" s="377">
        <v>18</v>
      </c>
      <c r="AM19" s="377">
        <v>19</v>
      </c>
      <c r="AN19" s="377">
        <v>20</v>
      </c>
      <c r="AO19" s="376">
        <v>21</v>
      </c>
      <c r="AP19" s="378">
        <v>22</v>
      </c>
      <c r="AQ19" s="377">
        <v>23</v>
      </c>
      <c r="AR19" s="377">
        <v>24</v>
      </c>
      <c r="AS19" s="377">
        <v>25</v>
      </c>
      <c r="AT19" s="377">
        <v>26</v>
      </c>
      <c r="AU19" s="377">
        <v>27</v>
      </c>
      <c r="AV19" s="376">
        <v>28</v>
      </c>
      <c r="AW19" s="378" t="str">
        <f>IF($BC$4="暦月",IF(DAY(DATE($AD$3,$AH$3,29))=29,29,""),"")</f>
        <v/>
      </c>
      <c r="AX19" s="377" t="str">
        <f>IF($BC$4="暦月",IF(DAY(DATE($AD$3,$AH$3,30))=30,30,""),"")</f>
        <v/>
      </c>
      <c r="AY19" s="376" t="str">
        <f>IF($BC$4="暦月",IF(DAY(DATE($AD$3,$AH$3,31))=31,31,""),"")</f>
        <v/>
      </c>
      <c r="AZ19" s="1411"/>
      <c r="BA19" s="1412"/>
      <c r="BB19" s="1416"/>
      <c r="BC19" s="1412"/>
      <c r="BD19" s="1394"/>
      <c r="BE19" s="1395"/>
      <c r="BF19" s="1395"/>
      <c r="BG19" s="1395"/>
      <c r="BH19" s="1407"/>
    </row>
    <row r="20" spans="2:60" ht="20.25" hidden="1" customHeight="1" x14ac:dyDescent="0.15">
      <c r="B20" s="1389"/>
      <c r="C20" s="1394"/>
      <c r="D20" s="1395"/>
      <c r="E20" s="1396"/>
      <c r="F20" s="380"/>
      <c r="G20" s="381"/>
      <c r="H20" s="1401"/>
      <c r="I20" s="1404"/>
      <c r="J20" s="1395"/>
      <c r="K20" s="1395"/>
      <c r="L20" s="1396"/>
      <c r="M20" s="1404"/>
      <c r="N20" s="1395"/>
      <c r="O20" s="1396"/>
      <c r="P20" s="1404"/>
      <c r="Q20" s="1395"/>
      <c r="R20" s="1395"/>
      <c r="S20" s="1395"/>
      <c r="T20" s="1407"/>
      <c r="U20" s="379">
        <f>WEEKDAY(DATE($AD$3,$AH$3,1))</f>
        <v>2</v>
      </c>
      <c r="V20" s="377">
        <f>WEEKDAY(DATE($AD$3,$AH$3,2))</f>
        <v>3</v>
      </c>
      <c r="W20" s="377">
        <f>WEEKDAY(DATE($AD$3,$AH$3,3))</f>
        <v>4</v>
      </c>
      <c r="X20" s="377">
        <f>WEEKDAY(DATE($AD$3,$AH$3,4))</f>
        <v>5</v>
      </c>
      <c r="Y20" s="377">
        <f>WEEKDAY(DATE($AD$3,$AH$3,5))</f>
        <v>6</v>
      </c>
      <c r="Z20" s="377">
        <f>WEEKDAY(DATE($AD$3,$AH$3,6))</f>
        <v>7</v>
      </c>
      <c r="AA20" s="376">
        <f>WEEKDAY(DATE($AD$3,$AH$3,7))</f>
        <v>1</v>
      </c>
      <c r="AB20" s="378">
        <f>WEEKDAY(DATE($AD$3,$AH$3,8))</f>
        <v>2</v>
      </c>
      <c r="AC20" s="377">
        <f>WEEKDAY(DATE($AD$3,$AH$3,9))</f>
        <v>3</v>
      </c>
      <c r="AD20" s="377">
        <f>WEEKDAY(DATE($AD$3,$AH$3,10))</f>
        <v>4</v>
      </c>
      <c r="AE20" s="377">
        <f>WEEKDAY(DATE($AD$3,$AH$3,11))</f>
        <v>5</v>
      </c>
      <c r="AF20" s="377">
        <f>WEEKDAY(DATE($AD$3,$AH$3,12))</f>
        <v>6</v>
      </c>
      <c r="AG20" s="377">
        <f>WEEKDAY(DATE($AD$3,$AH$3,13))</f>
        <v>7</v>
      </c>
      <c r="AH20" s="376">
        <f>WEEKDAY(DATE($AD$3,$AH$3,14))</f>
        <v>1</v>
      </c>
      <c r="AI20" s="378">
        <f>WEEKDAY(DATE($AD$3,$AH$3,15))</f>
        <v>2</v>
      </c>
      <c r="AJ20" s="377">
        <f>WEEKDAY(DATE($AD$3,$AH$3,16))</f>
        <v>3</v>
      </c>
      <c r="AK20" s="377">
        <f>WEEKDAY(DATE($AD$3,$AH$3,17))</f>
        <v>4</v>
      </c>
      <c r="AL20" s="377">
        <f>WEEKDAY(DATE($AD$3,$AH$3,18))</f>
        <v>5</v>
      </c>
      <c r="AM20" s="377">
        <f>WEEKDAY(DATE($AD$3,$AH$3,19))</f>
        <v>6</v>
      </c>
      <c r="AN20" s="377">
        <f>WEEKDAY(DATE($AD$3,$AH$3,20))</f>
        <v>7</v>
      </c>
      <c r="AO20" s="376">
        <f>WEEKDAY(DATE($AD$3,$AH$3,21))</f>
        <v>1</v>
      </c>
      <c r="AP20" s="378">
        <f>WEEKDAY(DATE($AD$3,$AH$3,22))</f>
        <v>2</v>
      </c>
      <c r="AQ20" s="377">
        <f>WEEKDAY(DATE($AD$3,$AH$3,23))</f>
        <v>3</v>
      </c>
      <c r="AR20" s="377">
        <f>WEEKDAY(DATE($AD$3,$AH$3,24))</f>
        <v>4</v>
      </c>
      <c r="AS20" s="377">
        <f>WEEKDAY(DATE($AD$3,$AH$3,25))</f>
        <v>5</v>
      </c>
      <c r="AT20" s="377">
        <f>WEEKDAY(DATE($AD$3,$AH$3,26))</f>
        <v>6</v>
      </c>
      <c r="AU20" s="377">
        <f>WEEKDAY(DATE($AD$3,$AH$3,27))</f>
        <v>7</v>
      </c>
      <c r="AV20" s="376">
        <f>WEEKDAY(DATE($AD$3,$AH$3,28))</f>
        <v>1</v>
      </c>
      <c r="AW20" s="378">
        <f>IF(AW19=29,WEEKDAY(DATE($AD$3,$AH$3,29)),0)</f>
        <v>0</v>
      </c>
      <c r="AX20" s="377">
        <f>IF(AX19=30,WEEKDAY(DATE($AD$3,$AH$3,30)),0)</f>
        <v>0</v>
      </c>
      <c r="AY20" s="376">
        <f>IF(AY19=31,WEEKDAY(DATE($AD$3,$AH$3,31)),0)</f>
        <v>0</v>
      </c>
      <c r="AZ20" s="1411"/>
      <c r="BA20" s="1412"/>
      <c r="BB20" s="1416"/>
      <c r="BC20" s="1412"/>
      <c r="BD20" s="1394"/>
      <c r="BE20" s="1395"/>
      <c r="BF20" s="1395"/>
      <c r="BG20" s="1395"/>
      <c r="BH20" s="1407"/>
    </row>
    <row r="21" spans="2:60" ht="20.25" customHeight="1" thickBot="1" x14ac:dyDescent="0.2">
      <c r="B21" s="1390"/>
      <c r="C21" s="1397"/>
      <c r="D21" s="1398"/>
      <c r="E21" s="1399"/>
      <c r="F21" s="374"/>
      <c r="G21" s="375"/>
      <c r="H21" s="1402"/>
      <c r="I21" s="1405"/>
      <c r="J21" s="1398"/>
      <c r="K21" s="1398"/>
      <c r="L21" s="1399"/>
      <c r="M21" s="1405"/>
      <c r="N21" s="1398"/>
      <c r="O21" s="1399"/>
      <c r="P21" s="1405"/>
      <c r="Q21" s="1398"/>
      <c r="R21" s="1398"/>
      <c r="S21" s="1398"/>
      <c r="T21" s="1408"/>
      <c r="U21" s="373" t="str">
        <f t="shared" ref="U21:AV21" si="0">IF(U20=1,"日",IF(U20=2,"月",IF(U20=3,"火",IF(U20=4,"水",IF(U20=5,"木",IF(U20=6,"金","土"))))))</f>
        <v>月</v>
      </c>
      <c r="V21" s="370" t="str">
        <f t="shared" si="0"/>
        <v>火</v>
      </c>
      <c r="W21" s="370" t="str">
        <f t="shared" si="0"/>
        <v>水</v>
      </c>
      <c r="X21" s="370" t="str">
        <f t="shared" si="0"/>
        <v>木</v>
      </c>
      <c r="Y21" s="370" t="str">
        <f t="shared" si="0"/>
        <v>金</v>
      </c>
      <c r="Z21" s="370" t="str">
        <f t="shared" si="0"/>
        <v>土</v>
      </c>
      <c r="AA21" s="371" t="str">
        <f t="shared" si="0"/>
        <v>日</v>
      </c>
      <c r="AB21" s="372" t="str">
        <f t="shared" si="0"/>
        <v>月</v>
      </c>
      <c r="AC21" s="370" t="str">
        <f t="shared" si="0"/>
        <v>火</v>
      </c>
      <c r="AD21" s="370" t="str">
        <f t="shared" si="0"/>
        <v>水</v>
      </c>
      <c r="AE21" s="370" t="str">
        <f t="shared" si="0"/>
        <v>木</v>
      </c>
      <c r="AF21" s="370" t="str">
        <f t="shared" si="0"/>
        <v>金</v>
      </c>
      <c r="AG21" s="370" t="str">
        <f t="shared" si="0"/>
        <v>土</v>
      </c>
      <c r="AH21" s="371" t="str">
        <f t="shared" si="0"/>
        <v>日</v>
      </c>
      <c r="AI21" s="372" t="str">
        <f t="shared" si="0"/>
        <v>月</v>
      </c>
      <c r="AJ21" s="370" t="str">
        <f t="shared" si="0"/>
        <v>火</v>
      </c>
      <c r="AK21" s="370" t="str">
        <f t="shared" si="0"/>
        <v>水</v>
      </c>
      <c r="AL21" s="370" t="str">
        <f t="shared" si="0"/>
        <v>木</v>
      </c>
      <c r="AM21" s="370" t="str">
        <f t="shared" si="0"/>
        <v>金</v>
      </c>
      <c r="AN21" s="370" t="str">
        <f t="shared" si="0"/>
        <v>土</v>
      </c>
      <c r="AO21" s="371" t="str">
        <f t="shared" si="0"/>
        <v>日</v>
      </c>
      <c r="AP21" s="372" t="str">
        <f t="shared" si="0"/>
        <v>月</v>
      </c>
      <c r="AQ21" s="370" t="str">
        <f t="shared" si="0"/>
        <v>火</v>
      </c>
      <c r="AR21" s="370" t="str">
        <f t="shared" si="0"/>
        <v>水</v>
      </c>
      <c r="AS21" s="370" t="str">
        <f t="shared" si="0"/>
        <v>木</v>
      </c>
      <c r="AT21" s="370" t="str">
        <f t="shared" si="0"/>
        <v>金</v>
      </c>
      <c r="AU21" s="370" t="str">
        <f t="shared" si="0"/>
        <v>土</v>
      </c>
      <c r="AV21" s="371" t="str">
        <f t="shared" si="0"/>
        <v>日</v>
      </c>
      <c r="AW21" s="370" t="str">
        <f>IF(AW20=1,"日",IF(AW20=2,"月",IF(AW20=3,"火",IF(AW20=4,"水",IF(AW20=5,"木",IF(AW20=6,"金",IF(AW20=0,"","土")))))))</f>
        <v/>
      </c>
      <c r="AX21" s="370" t="str">
        <f>IF(AX20=1,"日",IF(AX20=2,"月",IF(AX20=3,"火",IF(AX20=4,"水",IF(AX20=5,"木",IF(AX20=6,"金",IF(AX20=0,"","土")))))))</f>
        <v/>
      </c>
      <c r="AY21" s="370" t="str">
        <f>IF(AY20=1,"日",IF(AY20=2,"月",IF(AY20=3,"火",IF(AY20=4,"水",IF(AY20=5,"木",IF(AY20=6,"金",IF(AY20=0,"","土")))))))</f>
        <v/>
      </c>
      <c r="AZ21" s="1413"/>
      <c r="BA21" s="1414"/>
      <c r="BB21" s="1417"/>
      <c r="BC21" s="1414"/>
      <c r="BD21" s="1397"/>
      <c r="BE21" s="1398"/>
      <c r="BF21" s="1398"/>
      <c r="BG21" s="1398"/>
      <c r="BH21" s="1408"/>
    </row>
    <row r="22" spans="2:60" ht="20.25" customHeight="1" x14ac:dyDescent="0.15">
      <c r="B22" s="369"/>
      <c r="C22" s="1453"/>
      <c r="D22" s="1454"/>
      <c r="E22" s="1455"/>
      <c r="F22" s="368"/>
      <c r="G22" s="367"/>
      <c r="H22" s="1456"/>
      <c r="I22" s="1457"/>
      <c r="J22" s="1458"/>
      <c r="K22" s="1458"/>
      <c r="L22" s="1459"/>
      <c r="M22" s="1460"/>
      <c r="N22" s="1461"/>
      <c r="O22" s="1462"/>
      <c r="P22" s="366" t="s">
        <v>632</v>
      </c>
      <c r="Q22" s="365"/>
      <c r="R22" s="365"/>
      <c r="S22" s="364"/>
      <c r="T22" s="363"/>
      <c r="U22" s="360"/>
      <c r="V22" s="360"/>
      <c r="W22" s="360"/>
      <c r="X22" s="360"/>
      <c r="Y22" s="360"/>
      <c r="Z22" s="360"/>
      <c r="AA22" s="362"/>
      <c r="AB22" s="361"/>
      <c r="AC22" s="360"/>
      <c r="AD22" s="360"/>
      <c r="AE22" s="360"/>
      <c r="AF22" s="360"/>
      <c r="AG22" s="360"/>
      <c r="AH22" s="362"/>
      <c r="AI22" s="361"/>
      <c r="AJ22" s="360"/>
      <c r="AK22" s="360"/>
      <c r="AL22" s="360"/>
      <c r="AM22" s="360"/>
      <c r="AN22" s="360"/>
      <c r="AO22" s="362"/>
      <c r="AP22" s="361"/>
      <c r="AQ22" s="360"/>
      <c r="AR22" s="360"/>
      <c r="AS22" s="360"/>
      <c r="AT22" s="360"/>
      <c r="AU22" s="360"/>
      <c r="AV22" s="362"/>
      <c r="AW22" s="361"/>
      <c r="AX22" s="360"/>
      <c r="AY22" s="360"/>
      <c r="AZ22" s="1463"/>
      <c r="BA22" s="1464"/>
      <c r="BB22" s="1480"/>
      <c r="BC22" s="1464"/>
      <c r="BD22" s="1465"/>
      <c r="BE22" s="1466"/>
      <c r="BF22" s="1466"/>
      <c r="BG22" s="1466"/>
      <c r="BH22" s="1467"/>
    </row>
    <row r="23" spans="2:60" ht="20.25" customHeight="1" x14ac:dyDescent="0.15">
      <c r="B23" s="320">
        <v>1</v>
      </c>
      <c r="C23" s="1424"/>
      <c r="D23" s="1425"/>
      <c r="E23" s="1426"/>
      <c r="F23" s="329">
        <f>C22</f>
        <v>0</v>
      </c>
      <c r="G23" s="328"/>
      <c r="H23" s="1431"/>
      <c r="I23" s="1436"/>
      <c r="J23" s="1437"/>
      <c r="K23" s="1437"/>
      <c r="L23" s="1438"/>
      <c r="M23" s="1445"/>
      <c r="N23" s="1446"/>
      <c r="O23" s="1447"/>
      <c r="P23" s="327" t="s">
        <v>633</v>
      </c>
      <c r="Q23" s="326"/>
      <c r="R23" s="326"/>
      <c r="S23" s="325"/>
      <c r="T23" s="324"/>
      <c r="U23" s="322" t="str">
        <f>IF(U22="","",VLOOKUP(U22,'標準様式１シフト記号表（勤務時間帯）'!$D$6:$X$47,21,FALSE))</f>
        <v/>
      </c>
      <c r="V23" s="321" t="str">
        <f>IF(V22="","",VLOOKUP(V22,'標準様式１シフト記号表（勤務時間帯）'!$D$6:$X$47,21,FALSE))</f>
        <v/>
      </c>
      <c r="W23" s="321" t="str">
        <f>IF(W22="","",VLOOKUP(W22,'標準様式１シフト記号表（勤務時間帯）'!$D$6:$X$47,21,FALSE))</f>
        <v/>
      </c>
      <c r="X23" s="321" t="str">
        <f>IF(X22="","",VLOOKUP(X22,'標準様式１シフト記号表（勤務時間帯）'!$D$6:$X$47,21,FALSE))</f>
        <v/>
      </c>
      <c r="Y23" s="321" t="str">
        <f>IF(Y22="","",VLOOKUP(Y22,'標準様式１シフト記号表（勤務時間帯）'!$D$6:$X$47,21,FALSE))</f>
        <v/>
      </c>
      <c r="Z23" s="321" t="str">
        <f>IF(Z22="","",VLOOKUP(Z22,'標準様式１シフト記号表（勤務時間帯）'!$D$6:$X$47,21,FALSE))</f>
        <v/>
      </c>
      <c r="AA23" s="323" t="str">
        <f>IF(AA22="","",VLOOKUP(AA22,'標準様式１シフト記号表（勤務時間帯）'!$D$6:$X$47,21,FALSE))</f>
        <v/>
      </c>
      <c r="AB23" s="322" t="str">
        <f>IF(AB22="","",VLOOKUP(AB22,'標準様式１シフト記号表（勤務時間帯）'!$D$6:$X$47,21,FALSE))</f>
        <v/>
      </c>
      <c r="AC23" s="321" t="str">
        <f>IF(AC22="","",VLOOKUP(AC22,'標準様式１シフト記号表（勤務時間帯）'!$D$6:$X$47,21,FALSE))</f>
        <v/>
      </c>
      <c r="AD23" s="321" t="str">
        <f>IF(AD22="","",VLOOKUP(AD22,'標準様式１シフト記号表（勤務時間帯）'!$D$6:$X$47,21,FALSE))</f>
        <v/>
      </c>
      <c r="AE23" s="321" t="str">
        <f>IF(AE22="","",VLOOKUP(AE22,'標準様式１シフト記号表（勤務時間帯）'!$D$6:$X$47,21,FALSE))</f>
        <v/>
      </c>
      <c r="AF23" s="321" t="str">
        <f>IF(AF22="","",VLOOKUP(AF22,'標準様式１シフト記号表（勤務時間帯）'!$D$6:$X$47,21,FALSE))</f>
        <v/>
      </c>
      <c r="AG23" s="321" t="str">
        <f>IF(AG22="","",VLOOKUP(AG22,'標準様式１シフト記号表（勤務時間帯）'!$D$6:$X$47,21,FALSE))</f>
        <v/>
      </c>
      <c r="AH23" s="323" t="str">
        <f>IF(AH22="","",VLOOKUP(AH22,'標準様式１シフト記号表（勤務時間帯）'!$D$6:$X$47,21,FALSE))</f>
        <v/>
      </c>
      <c r="AI23" s="322" t="str">
        <f>IF(AI22="","",VLOOKUP(AI22,'標準様式１シフト記号表（勤務時間帯）'!$D$6:$X$47,21,FALSE))</f>
        <v/>
      </c>
      <c r="AJ23" s="321" t="str">
        <f>IF(AJ22="","",VLOOKUP(AJ22,'標準様式１シフト記号表（勤務時間帯）'!$D$6:$X$47,21,FALSE))</f>
        <v/>
      </c>
      <c r="AK23" s="321" t="str">
        <f>IF(AK22="","",VLOOKUP(AK22,'標準様式１シフト記号表（勤務時間帯）'!$D$6:$X$47,21,FALSE))</f>
        <v/>
      </c>
      <c r="AL23" s="321" t="str">
        <f>IF(AL22="","",VLOOKUP(AL22,'標準様式１シフト記号表（勤務時間帯）'!$D$6:$X$47,21,FALSE))</f>
        <v/>
      </c>
      <c r="AM23" s="321" t="str">
        <f>IF(AM22="","",VLOOKUP(AM22,'標準様式１シフト記号表（勤務時間帯）'!$D$6:$X$47,21,FALSE))</f>
        <v/>
      </c>
      <c r="AN23" s="321" t="str">
        <f>IF(AN22="","",VLOOKUP(AN22,'標準様式１シフト記号表（勤務時間帯）'!$D$6:$X$47,21,FALSE))</f>
        <v/>
      </c>
      <c r="AO23" s="323" t="str">
        <f>IF(AO22="","",VLOOKUP(AO22,'標準様式１シフト記号表（勤務時間帯）'!$D$6:$X$47,21,FALSE))</f>
        <v/>
      </c>
      <c r="AP23" s="322" t="str">
        <f>IF(AP22="","",VLOOKUP(AP22,'標準様式１シフト記号表（勤務時間帯）'!$D$6:$X$47,21,FALSE))</f>
        <v/>
      </c>
      <c r="AQ23" s="321" t="str">
        <f>IF(AQ22="","",VLOOKUP(AQ22,'標準様式１シフト記号表（勤務時間帯）'!$D$6:$X$47,21,FALSE))</f>
        <v/>
      </c>
      <c r="AR23" s="321" t="str">
        <f>IF(AR22="","",VLOOKUP(AR22,'標準様式１シフト記号表（勤務時間帯）'!$D$6:$X$47,21,FALSE))</f>
        <v/>
      </c>
      <c r="AS23" s="321" t="str">
        <f>IF(AS22="","",VLOOKUP(AS22,'標準様式１シフト記号表（勤務時間帯）'!$D$6:$X$47,21,FALSE))</f>
        <v/>
      </c>
      <c r="AT23" s="321" t="str">
        <f>IF(AT22="","",VLOOKUP(AT22,'標準様式１シフト記号表（勤務時間帯）'!$D$6:$X$47,21,FALSE))</f>
        <v/>
      </c>
      <c r="AU23" s="321" t="str">
        <f>IF(AU22="","",VLOOKUP(AU22,'標準様式１シフト記号表（勤務時間帯）'!$D$6:$X$47,21,FALSE))</f>
        <v/>
      </c>
      <c r="AV23" s="323" t="str">
        <f>IF(AV22="","",VLOOKUP(AV22,'標準様式１シフト記号表（勤務時間帯）'!$D$6:$X$47,21,FALSE))</f>
        <v/>
      </c>
      <c r="AW23" s="322" t="str">
        <f>IF(AW22="","",VLOOKUP(AW22,'標準様式１シフト記号表（勤務時間帯）'!$D$6:$X$47,21,FALSE))</f>
        <v/>
      </c>
      <c r="AX23" s="321" t="str">
        <f>IF(AX22="","",VLOOKUP(AX22,'標準様式１シフト記号表（勤務時間帯）'!$D$6:$X$47,21,FALSE))</f>
        <v/>
      </c>
      <c r="AY23" s="321" t="str">
        <f>IF(AY22="","",VLOOKUP(AY22,'標準様式１シフト記号表（勤務時間帯）'!$D$6:$X$47,21,FALSE))</f>
        <v/>
      </c>
      <c r="AZ23" s="1474">
        <f>IF($BC$4="４週",SUM(U23:AV23),IF($BC$4="暦月",SUM(U23:AY23),""))</f>
        <v>0</v>
      </c>
      <c r="BA23" s="1475"/>
      <c r="BB23" s="1476">
        <f>IF($BC$4="４週",AZ23/4,IF($BC$4="暦月",(AZ23/($BC$9/7)),""))</f>
        <v>0</v>
      </c>
      <c r="BC23" s="1475"/>
      <c r="BD23" s="1468"/>
      <c r="BE23" s="1469"/>
      <c r="BF23" s="1469"/>
      <c r="BG23" s="1469"/>
      <c r="BH23" s="1470"/>
    </row>
    <row r="24" spans="2:60" ht="20.25" customHeight="1" x14ac:dyDescent="0.15">
      <c r="B24" s="346"/>
      <c r="C24" s="1427"/>
      <c r="D24" s="1428"/>
      <c r="E24" s="1429"/>
      <c r="F24" s="345"/>
      <c r="G24" s="344">
        <f>C22</f>
        <v>0</v>
      </c>
      <c r="H24" s="1432"/>
      <c r="I24" s="1439"/>
      <c r="J24" s="1440"/>
      <c r="K24" s="1440"/>
      <c r="L24" s="1441"/>
      <c r="M24" s="1448"/>
      <c r="N24" s="1449"/>
      <c r="O24" s="1450"/>
      <c r="P24" s="352" t="s">
        <v>634</v>
      </c>
      <c r="Q24" s="351"/>
      <c r="R24" s="351"/>
      <c r="S24" s="357"/>
      <c r="T24" s="356"/>
      <c r="U24" s="312" t="str">
        <f>IF(U22="","",VLOOKUP(U22,'標準様式１シフト記号表（勤務時間帯）'!$D$6:$Z$47,23,FALSE))</f>
        <v/>
      </c>
      <c r="V24" s="311" t="str">
        <f>IF(V22="","",VLOOKUP(V22,'標準様式１シフト記号表（勤務時間帯）'!$D$6:$Z$47,23,FALSE))</f>
        <v/>
      </c>
      <c r="W24" s="311" t="str">
        <f>IF(W22="","",VLOOKUP(W22,'標準様式１シフト記号表（勤務時間帯）'!$D$6:$Z$47,23,FALSE))</f>
        <v/>
      </c>
      <c r="X24" s="311" t="str">
        <f>IF(X22="","",VLOOKUP(X22,'標準様式１シフト記号表（勤務時間帯）'!$D$6:$Z$47,23,FALSE))</f>
        <v/>
      </c>
      <c r="Y24" s="311" t="str">
        <f>IF(Y22="","",VLOOKUP(Y22,'標準様式１シフト記号表（勤務時間帯）'!$D$6:$Z$47,23,FALSE))</f>
        <v/>
      </c>
      <c r="Z24" s="311" t="str">
        <f>IF(Z22="","",VLOOKUP(Z22,'標準様式１シフト記号表（勤務時間帯）'!$D$6:$Z$47,23,FALSE))</f>
        <v/>
      </c>
      <c r="AA24" s="313" t="str">
        <f>IF(AA22="","",VLOOKUP(AA22,'標準様式１シフト記号表（勤務時間帯）'!$D$6:$Z$47,23,FALSE))</f>
        <v/>
      </c>
      <c r="AB24" s="312" t="str">
        <f>IF(AB22="","",VLOOKUP(AB22,'標準様式１シフト記号表（勤務時間帯）'!$D$6:$Z$47,23,FALSE))</f>
        <v/>
      </c>
      <c r="AC24" s="311" t="str">
        <f>IF(AC22="","",VLOOKUP(AC22,'標準様式１シフト記号表（勤務時間帯）'!$D$6:$Z$47,23,FALSE))</f>
        <v/>
      </c>
      <c r="AD24" s="311" t="str">
        <f>IF(AD22="","",VLOOKUP(AD22,'標準様式１シフト記号表（勤務時間帯）'!$D$6:$Z$47,23,FALSE))</f>
        <v/>
      </c>
      <c r="AE24" s="311" t="str">
        <f>IF(AE22="","",VLOOKUP(AE22,'標準様式１シフト記号表（勤務時間帯）'!$D$6:$Z$47,23,FALSE))</f>
        <v/>
      </c>
      <c r="AF24" s="311" t="str">
        <f>IF(AF22="","",VLOOKUP(AF22,'標準様式１シフト記号表（勤務時間帯）'!$D$6:$Z$47,23,FALSE))</f>
        <v/>
      </c>
      <c r="AG24" s="311" t="str">
        <f>IF(AG22="","",VLOOKUP(AG22,'標準様式１シフト記号表（勤務時間帯）'!$D$6:$Z$47,23,FALSE))</f>
        <v/>
      </c>
      <c r="AH24" s="313" t="str">
        <f>IF(AH22="","",VLOOKUP(AH22,'標準様式１シフト記号表（勤務時間帯）'!$D$6:$Z$47,23,FALSE))</f>
        <v/>
      </c>
      <c r="AI24" s="312" t="str">
        <f>IF(AI22="","",VLOOKUP(AI22,'標準様式１シフト記号表（勤務時間帯）'!$D$6:$Z$47,23,FALSE))</f>
        <v/>
      </c>
      <c r="AJ24" s="311" t="str">
        <f>IF(AJ22="","",VLOOKUP(AJ22,'標準様式１シフト記号表（勤務時間帯）'!$D$6:$Z$47,23,FALSE))</f>
        <v/>
      </c>
      <c r="AK24" s="311" t="str">
        <f>IF(AK22="","",VLOOKUP(AK22,'標準様式１シフト記号表（勤務時間帯）'!$D$6:$Z$47,23,FALSE))</f>
        <v/>
      </c>
      <c r="AL24" s="311" t="str">
        <f>IF(AL22="","",VLOOKUP(AL22,'標準様式１シフト記号表（勤務時間帯）'!$D$6:$Z$47,23,FALSE))</f>
        <v/>
      </c>
      <c r="AM24" s="311" t="str">
        <f>IF(AM22="","",VLOOKUP(AM22,'標準様式１シフト記号表（勤務時間帯）'!$D$6:$Z$47,23,FALSE))</f>
        <v/>
      </c>
      <c r="AN24" s="311" t="str">
        <f>IF(AN22="","",VLOOKUP(AN22,'標準様式１シフト記号表（勤務時間帯）'!$D$6:$Z$47,23,FALSE))</f>
        <v/>
      </c>
      <c r="AO24" s="313" t="str">
        <f>IF(AO22="","",VLOOKUP(AO22,'標準様式１シフト記号表（勤務時間帯）'!$D$6:$Z$47,23,FALSE))</f>
        <v/>
      </c>
      <c r="AP24" s="312" t="str">
        <f>IF(AP22="","",VLOOKUP(AP22,'標準様式１シフト記号表（勤務時間帯）'!$D$6:$Z$47,23,FALSE))</f>
        <v/>
      </c>
      <c r="AQ24" s="311" t="str">
        <f>IF(AQ22="","",VLOOKUP(AQ22,'標準様式１シフト記号表（勤務時間帯）'!$D$6:$Z$47,23,FALSE))</f>
        <v/>
      </c>
      <c r="AR24" s="311" t="str">
        <f>IF(AR22="","",VLOOKUP(AR22,'標準様式１シフト記号表（勤務時間帯）'!$D$6:$Z$47,23,FALSE))</f>
        <v/>
      </c>
      <c r="AS24" s="311" t="str">
        <f>IF(AS22="","",VLOOKUP(AS22,'標準様式１シフト記号表（勤務時間帯）'!$D$6:$Z$47,23,FALSE))</f>
        <v/>
      </c>
      <c r="AT24" s="311" t="str">
        <f>IF(AT22="","",VLOOKUP(AT22,'標準様式１シフト記号表（勤務時間帯）'!$D$6:$Z$47,23,FALSE))</f>
        <v/>
      </c>
      <c r="AU24" s="311" t="str">
        <f>IF(AU22="","",VLOOKUP(AU22,'標準様式１シフト記号表（勤務時間帯）'!$D$6:$Z$47,23,FALSE))</f>
        <v/>
      </c>
      <c r="AV24" s="313" t="str">
        <f>IF(AV22="","",VLOOKUP(AV22,'標準様式１シフト記号表（勤務時間帯）'!$D$6:$Z$47,23,FALSE))</f>
        <v/>
      </c>
      <c r="AW24" s="312" t="str">
        <f>IF(AW22="","",VLOOKUP(AW22,'標準様式１シフト記号表（勤務時間帯）'!$D$6:$Z$47,23,FALSE))</f>
        <v/>
      </c>
      <c r="AX24" s="311" t="str">
        <f>IF(AX22="","",VLOOKUP(AX22,'標準様式１シフト記号表（勤務時間帯）'!$D$6:$Z$47,23,FALSE))</f>
        <v/>
      </c>
      <c r="AY24" s="311" t="str">
        <f>IF(AY22="","",VLOOKUP(AY22,'標準様式１シフト記号表（勤務時間帯）'!$D$6:$Z$47,23,FALSE))</f>
        <v/>
      </c>
      <c r="AZ24" s="1477">
        <f>IF($BC$4="４週",SUM(U24:AV24),IF($BC$4="暦月",SUM(U24:AY24),""))</f>
        <v>0</v>
      </c>
      <c r="BA24" s="1478"/>
      <c r="BB24" s="1479">
        <f>IF($BC$4="４週",AZ24/4,IF($BC$4="暦月",(AZ24/($BC$9/7)),""))</f>
        <v>0</v>
      </c>
      <c r="BC24" s="1478"/>
      <c r="BD24" s="1471"/>
      <c r="BE24" s="1472"/>
      <c r="BF24" s="1472"/>
      <c r="BG24" s="1472"/>
      <c r="BH24" s="1473"/>
    </row>
    <row r="25" spans="2:60" ht="20.25" customHeight="1" x14ac:dyDescent="0.15">
      <c r="B25" s="339"/>
      <c r="C25" s="1421"/>
      <c r="D25" s="1422"/>
      <c r="E25" s="1423"/>
      <c r="F25" s="338"/>
      <c r="G25" s="337"/>
      <c r="H25" s="1430"/>
      <c r="I25" s="1433"/>
      <c r="J25" s="1434"/>
      <c r="K25" s="1434"/>
      <c r="L25" s="1435"/>
      <c r="M25" s="1442"/>
      <c r="N25" s="1443"/>
      <c r="O25" s="1444"/>
      <c r="P25" s="348" t="s">
        <v>632</v>
      </c>
      <c r="Q25" s="355"/>
      <c r="R25" s="355"/>
      <c r="S25" s="354"/>
      <c r="T25" s="353"/>
      <c r="U25" s="331"/>
      <c r="V25" s="330"/>
      <c r="W25" s="330"/>
      <c r="X25" s="330"/>
      <c r="Y25" s="330"/>
      <c r="Z25" s="330"/>
      <c r="AA25" s="332"/>
      <c r="AB25" s="331"/>
      <c r="AC25" s="330"/>
      <c r="AD25" s="330"/>
      <c r="AE25" s="330"/>
      <c r="AF25" s="330"/>
      <c r="AG25" s="330"/>
      <c r="AH25" s="332"/>
      <c r="AI25" s="331"/>
      <c r="AJ25" s="330"/>
      <c r="AK25" s="330"/>
      <c r="AL25" s="330"/>
      <c r="AM25" s="330"/>
      <c r="AN25" s="330"/>
      <c r="AO25" s="332"/>
      <c r="AP25" s="331"/>
      <c r="AQ25" s="330"/>
      <c r="AR25" s="330"/>
      <c r="AS25" s="330"/>
      <c r="AT25" s="330"/>
      <c r="AU25" s="330"/>
      <c r="AV25" s="332"/>
      <c r="AW25" s="331"/>
      <c r="AX25" s="330"/>
      <c r="AY25" s="330"/>
      <c r="AZ25" s="1451"/>
      <c r="BA25" s="1452"/>
      <c r="BB25" s="1481"/>
      <c r="BC25" s="1452"/>
      <c r="BD25" s="1482"/>
      <c r="BE25" s="1483"/>
      <c r="BF25" s="1483"/>
      <c r="BG25" s="1483"/>
      <c r="BH25" s="1484"/>
    </row>
    <row r="26" spans="2:60" ht="20.25" customHeight="1" x14ac:dyDescent="0.15">
      <c r="B26" s="320">
        <f>B23+1</f>
        <v>2</v>
      </c>
      <c r="C26" s="1424"/>
      <c r="D26" s="1425"/>
      <c r="E26" s="1426"/>
      <c r="F26" s="329">
        <f>C25</f>
        <v>0</v>
      </c>
      <c r="G26" s="328"/>
      <c r="H26" s="1431"/>
      <c r="I26" s="1436"/>
      <c r="J26" s="1437"/>
      <c r="K26" s="1437"/>
      <c r="L26" s="1438"/>
      <c r="M26" s="1445"/>
      <c r="N26" s="1446"/>
      <c r="O26" s="1447"/>
      <c r="P26" s="327" t="s">
        <v>633</v>
      </c>
      <c r="Q26" s="326"/>
      <c r="R26" s="326"/>
      <c r="S26" s="325"/>
      <c r="T26" s="324"/>
      <c r="U26" s="322" t="str">
        <f>IF(U25="","",VLOOKUP(U25,'標準様式１シフト記号表（勤務時間帯）'!$D$6:$X$47,21,FALSE))</f>
        <v/>
      </c>
      <c r="V26" s="321" t="str">
        <f>IF(V25="","",VLOOKUP(V25,'標準様式１シフト記号表（勤務時間帯）'!$D$6:$X$47,21,FALSE))</f>
        <v/>
      </c>
      <c r="W26" s="321" t="str">
        <f>IF(W25="","",VLOOKUP(W25,'標準様式１シフト記号表（勤務時間帯）'!$D$6:$X$47,21,FALSE))</f>
        <v/>
      </c>
      <c r="X26" s="321" t="str">
        <f>IF(X25="","",VLOOKUP(X25,'標準様式１シフト記号表（勤務時間帯）'!$D$6:$X$47,21,FALSE))</f>
        <v/>
      </c>
      <c r="Y26" s="321" t="str">
        <f>IF(Y25="","",VLOOKUP(Y25,'標準様式１シフト記号表（勤務時間帯）'!$D$6:$X$47,21,FALSE))</f>
        <v/>
      </c>
      <c r="Z26" s="321" t="str">
        <f>IF(Z25="","",VLOOKUP(Z25,'標準様式１シフト記号表（勤務時間帯）'!$D$6:$X$47,21,FALSE))</f>
        <v/>
      </c>
      <c r="AA26" s="323" t="str">
        <f>IF(AA25="","",VLOOKUP(AA25,'標準様式１シフト記号表（勤務時間帯）'!$D$6:$X$47,21,FALSE))</f>
        <v/>
      </c>
      <c r="AB26" s="322" t="str">
        <f>IF(AB25="","",VLOOKUP(AB25,'標準様式１シフト記号表（勤務時間帯）'!$D$6:$X$47,21,FALSE))</f>
        <v/>
      </c>
      <c r="AC26" s="321" t="str">
        <f>IF(AC25="","",VLOOKUP(AC25,'標準様式１シフト記号表（勤務時間帯）'!$D$6:$X$47,21,FALSE))</f>
        <v/>
      </c>
      <c r="AD26" s="321" t="str">
        <f>IF(AD25="","",VLOOKUP(AD25,'標準様式１シフト記号表（勤務時間帯）'!$D$6:$X$47,21,FALSE))</f>
        <v/>
      </c>
      <c r="AE26" s="321" t="str">
        <f>IF(AE25="","",VLOOKUP(AE25,'標準様式１シフト記号表（勤務時間帯）'!$D$6:$X$47,21,FALSE))</f>
        <v/>
      </c>
      <c r="AF26" s="321" t="str">
        <f>IF(AF25="","",VLOOKUP(AF25,'標準様式１シフト記号表（勤務時間帯）'!$D$6:$X$47,21,FALSE))</f>
        <v/>
      </c>
      <c r="AG26" s="321" t="str">
        <f>IF(AG25="","",VLOOKUP(AG25,'標準様式１シフト記号表（勤務時間帯）'!$D$6:$X$47,21,FALSE))</f>
        <v/>
      </c>
      <c r="AH26" s="323" t="str">
        <f>IF(AH25="","",VLOOKUP(AH25,'標準様式１シフト記号表（勤務時間帯）'!$D$6:$X$47,21,FALSE))</f>
        <v/>
      </c>
      <c r="AI26" s="322" t="str">
        <f>IF(AI25="","",VLOOKUP(AI25,'標準様式１シフト記号表（勤務時間帯）'!$D$6:$X$47,21,FALSE))</f>
        <v/>
      </c>
      <c r="AJ26" s="321" t="str">
        <f>IF(AJ25="","",VLOOKUP(AJ25,'標準様式１シフト記号表（勤務時間帯）'!$D$6:$X$47,21,FALSE))</f>
        <v/>
      </c>
      <c r="AK26" s="321" t="str">
        <f>IF(AK25="","",VLOOKUP(AK25,'標準様式１シフト記号表（勤務時間帯）'!$D$6:$X$47,21,FALSE))</f>
        <v/>
      </c>
      <c r="AL26" s="321" t="str">
        <f>IF(AL25="","",VLOOKUP(AL25,'標準様式１シフト記号表（勤務時間帯）'!$D$6:$X$47,21,FALSE))</f>
        <v/>
      </c>
      <c r="AM26" s="321" t="str">
        <f>IF(AM25="","",VLOOKUP(AM25,'標準様式１シフト記号表（勤務時間帯）'!$D$6:$X$47,21,FALSE))</f>
        <v/>
      </c>
      <c r="AN26" s="321" t="str">
        <f>IF(AN25="","",VLOOKUP(AN25,'標準様式１シフト記号表（勤務時間帯）'!$D$6:$X$47,21,FALSE))</f>
        <v/>
      </c>
      <c r="AO26" s="323" t="str">
        <f>IF(AO25="","",VLOOKUP(AO25,'標準様式１シフト記号表（勤務時間帯）'!$D$6:$X$47,21,FALSE))</f>
        <v/>
      </c>
      <c r="AP26" s="322" t="str">
        <f>IF(AP25="","",VLOOKUP(AP25,'標準様式１シフト記号表（勤務時間帯）'!$D$6:$X$47,21,FALSE))</f>
        <v/>
      </c>
      <c r="AQ26" s="321" t="str">
        <f>IF(AQ25="","",VLOOKUP(AQ25,'標準様式１シフト記号表（勤務時間帯）'!$D$6:$X$47,21,FALSE))</f>
        <v/>
      </c>
      <c r="AR26" s="321" t="str">
        <f>IF(AR25="","",VLOOKUP(AR25,'標準様式１シフト記号表（勤務時間帯）'!$D$6:$X$47,21,FALSE))</f>
        <v/>
      </c>
      <c r="AS26" s="321" t="str">
        <f>IF(AS25="","",VLOOKUP(AS25,'標準様式１シフト記号表（勤務時間帯）'!$D$6:$X$47,21,FALSE))</f>
        <v/>
      </c>
      <c r="AT26" s="321" t="str">
        <f>IF(AT25="","",VLOOKUP(AT25,'標準様式１シフト記号表（勤務時間帯）'!$D$6:$X$47,21,FALSE))</f>
        <v/>
      </c>
      <c r="AU26" s="321" t="str">
        <f>IF(AU25="","",VLOOKUP(AU25,'標準様式１シフト記号表（勤務時間帯）'!$D$6:$X$47,21,FALSE))</f>
        <v/>
      </c>
      <c r="AV26" s="323" t="str">
        <f>IF(AV25="","",VLOOKUP(AV25,'標準様式１シフト記号表（勤務時間帯）'!$D$6:$X$47,21,FALSE))</f>
        <v/>
      </c>
      <c r="AW26" s="322" t="str">
        <f>IF(AW25="","",VLOOKUP(AW25,'標準様式１シフト記号表（勤務時間帯）'!$D$6:$X$47,21,FALSE))</f>
        <v/>
      </c>
      <c r="AX26" s="321" t="str">
        <f>IF(AX25="","",VLOOKUP(AX25,'標準様式１シフト記号表（勤務時間帯）'!$D$6:$X$47,21,FALSE))</f>
        <v/>
      </c>
      <c r="AY26" s="321" t="str">
        <f>IF(AY25="","",VLOOKUP(AY25,'標準様式１シフト記号表（勤務時間帯）'!$D$6:$X$47,21,FALSE))</f>
        <v/>
      </c>
      <c r="AZ26" s="1474">
        <f>IF($BC$4="４週",SUM(U26:AV26),IF($BC$4="暦月",SUM(U26:AY26),""))</f>
        <v>0</v>
      </c>
      <c r="BA26" s="1475"/>
      <c r="BB26" s="1476">
        <f>IF($BC$4="４週",AZ26/4,IF($BC$4="暦月",(AZ26/($BC$9/7)),""))</f>
        <v>0</v>
      </c>
      <c r="BC26" s="1475"/>
      <c r="BD26" s="1468"/>
      <c r="BE26" s="1469"/>
      <c r="BF26" s="1469"/>
      <c r="BG26" s="1469"/>
      <c r="BH26" s="1470"/>
    </row>
    <row r="27" spans="2:60" ht="20.25" customHeight="1" x14ac:dyDescent="0.15">
      <c r="B27" s="346"/>
      <c r="C27" s="1427"/>
      <c r="D27" s="1428"/>
      <c r="E27" s="1429"/>
      <c r="F27" s="345"/>
      <c r="G27" s="344">
        <f>C25</f>
        <v>0</v>
      </c>
      <c r="H27" s="1432"/>
      <c r="I27" s="1439"/>
      <c r="J27" s="1440"/>
      <c r="K27" s="1440"/>
      <c r="L27" s="1441"/>
      <c r="M27" s="1448"/>
      <c r="N27" s="1449"/>
      <c r="O27" s="1450"/>
      <c r="P27" s="352" t="s">
        <v>634</v>
      </c>
      <c r="Q27" s="351"/>
      <c r="R27" s="351"/>
      <c r="S27" s="357"/>
      <c r="T27" s="356"/>
      <c r="U27" s="312" t="str">
        <f>IF(U25="","",VLOOKUP(U25,'標準様式１シフト記号表（勤務時間帯）'!$D$6:$Z$47,23,FALSE))</f>
        <v/>
      </c>
      <c r="V27" s="311" t="str">
        <f>IF(V25="","",VLOOKUP(V25,'標準様式１シフト記号表（勤務時間帯）'!$D$6:$Z$47,23,FALSE))</f>
        <v/>
      </c>
      <c r="W27" s="311" t="str">
        <f>IF(W25="","",VLOOKUP(W25,'標準様式１シフト記号表（勤務時間帯）'!$D$6:$Z$47,23,FALSE))</f>
        <v/>
      </c>
      <c r="X27" s="311" t="str">
        <f>IF(X25="","",VLOOKUP(X25,'標準様式１シフト記号表（勤務時間帯）'!$D$6:$Z$47,23,FALSE))</f>
        <v/>
      </c>
      <c r="Y27" s="311" t="str">
        <f>IF(Y25="","",VLOOKUP(Y25,'標準様式１シフト記号表（勤務時間帯）'!$D$6:$Z$47,23,FALSE))</f>
        <v/>
      </c>
      <c r="Z27" s="311" t="str">
        <f>IF(Z25="","",VLOOKUP(Z25,'標準様式１シフト記号表（勤務時間帯）'!$D$6:$Z$47,23,FALSE))</f>
        <v/>
      </c>
      <c r="AA27" s="313" t="str">
        <f>IF(AA25="","",VLOOKUP(AA25,'標準様式１シフト記号表（勤務時間帯）'!$D$6:$Z$47,23,FALSE))</f>
        <v/>
      </c>
      <c r="AB27" s="312" t="str">
        <f>IF(AB25="","",VLOOKUP(AB25,'標準様式１シフト記号表（勤務時間帯）'!$D$6:$Z$47,23,FALSE))</f>
        <v/>
      </c>
      <c r="AC27" s="311" t="str">
        <f>IF(AC25="","",VLOOKUP(AC25,'標準様式１シフト記号表（勤務時間帯）'!$D$6:$Z$47,23,FALSE))</f>
        <v/>
      </c>
      <c r="AD27" s="311" t="str">
        <f>IF(AD25="","",VLOOKUP(AD25,'標準様式１シフト記号表（勤務時間帯）'!$D$6:$Z$47,23,FALSE))</f>
        <v/>
      </c>
      <c r="AE27" s="311" t="str">
        <f>IF(AE25="","",VLOOKUP(AE25,'標準様式１シフト記号表（勤務時間帯）'!$D$6:$Z$47,23,FALSE))</f>
        <v/>
      </c>
      <c r="AF27" s="311" t="str">
        <f>IF(AF25="","",VLOOKUP(AF25,'標準様式１シフト記号表（勤務時間帯）'!$D$6:$Z$47,23,FALSE))</f>
        <v/>
      </c>
      <c r="AG27" s="311" t="str">
        <f>IF(AG25="","",VLOOKUP(AG25,'標準様式１シフト記号表（勤務時間帯）'!$D$6:$Z$47,23,FALSE))</f>
        <v/>
      </c>
      <c r="AH27" s="313" t="str">
        <f>IF(AH25="","",VLOOKUP(AH25,'標準様式１シフト記号表（勤務時間帯）'!$D$6:$Z$47,23,FALSE))</f>
        <v/>
      </c>
      <c r="AI27" s="312" t="str">
        <f>IF(AI25="","",VLOOKUP(AI25,'標準様式１シフト記号表（勤務時間帯）'!$D$6:$Z$47,23,FALSE))</f>
        <v/>
      </c>
      <c r="AJ27" s="311" t="str">
        <f>IF(AJ25="","",VLOOKUP(AJ25,'標準様式１シフト記号表（勤務時間帯）'!$D$6:$Z$47,23,FALSE))</f>
        <v/>
      </c>
      <c r="AK27" s="311" t="str">
        <f>IF(AK25="","",VLOOKUP(AK25,'標準様式１シフト記号表（勤務時間帯）'!$D$6:$Z$47,23,FALSE))</f>
        <v/>
      </c>
      <c r="AL27" s="311" t="str">
        <f>IF(AL25="","",VLOOKUP(AL25,'標準様式１シフト記号表（勤務時間帯）'!$D$6:$Z$47,23,FALSE))</f>
        <v/>
      </c>
      <c r="AM27" s="311" t="str">
        <f>IF(AM25="","",VLOOKUP(AM25,'標準様式１シフト記号表（勤務時間帯）'!$D$6:$Z$47,23,FALSE))</f>
        <v/>
      </c>
      <c r="AN27" s="311" t="str">
        <f>IF(AN25="","",VLOOKUP(AN25,'標準様式１シフト記号表（勤務時間帯）'!$D$6:$Z$47,23,FALSE))</f>
        <v/>
      </c>
      <c r="AO27" s="313" t="str">
        <f>IF(AO25="","",VLOOKUP(AO25,'標準様式１シフト記号表（勤務時間帯）'!$D$6:$Z$47,23,FALSE))</f>
        <v/>
      </c>
      <c r="AP27" s="312" t="str">
        <f>IF(AP25="","",VLOOKUP(AP25,'標準様式１シフト記号表（勤務時間帯）'!$D$6:$Z$47,23,FALSE))</f>
        <v/>
      </c>
      <c r="AQ27" s="311" t="str">
        <f>IF(AQ25="","",VLOOKUP(AQ25,'標準様式１シフト記号表（勤務時間帯）'!$D$6:$Z$47,23,FALSE))</f>
        <v/>
      </c>
      <c r="AR27" s="311" t="str">
        <f>IF(AR25="","",VLOOKUP(AR25,'標準様式１シフト記号表（勤務時間帯）'!$D$6:$Z$47,23,FALSE))</f>
        <v/>
      </c>
      <c r="AS27" s="311" t="str">
        <f>IF(AS25="","",VLOOKUP(AS25,'標準様式１シフト記号表（勤務時間帯）'!$D$6:$Z$47,23,FALSE))</f>
        <v/>
      </c>
      <c r="AT27" s="311" t="str">
        <f>IF(AT25="","",VLOOKUP(AT25,'標準様式１シフト記号表（勤務時間帯）'!$D$6:$Z$47,23,FALSE))</f>
        <v/>
      </c>
      <c r="AU27" s="311" t="str">
        <f>IF(AU25="","",VLOOKUP(AU25,'標準様式１シフト記号表（勤務時間帯）'!$D$6:$Z$47,23,FALSE))</f>
        <v/>
      </c>
      <c r="AV27" s="313" t="str">
        <f>IF(AV25="","",VLOOKUP(AV25,'標準様式１シフト記号表（勤務時間帯）'!$D$6:$Z$47,23,FALSE))</f>
        <v/>
      </c>
      <c r="AW27" s="312" t="str">
        <f>IF(AW25="","",VLOOKUP(AW25,'標準様式１シフト記号表（勤務時間帯）'!$D$6:$Z$47,23,FALSE))</f>
        <v/>
      </c>
      <c r="AX27" s="311" t="str">
        <f>IF(AX25="","",VLOOKUP(AX25,'標準様式１シフト記号表（勤務時間帯）'!$D$6:$Z$47,23,FALSE))</f>
        <v/>
      </c>
      <c r="AY27" s="311" t="str">
        <f>IF(AY25="","",VLOOKUP(AY25,'標準様式１シフト記号表（勤務時間帯）'!$D$6:$Z$47,23,FALSE))</f>
        <v/>
      </c>
      <c r="AZ27" s="1477">
        <f>IF($BC$4="４週",SUM(U27:AV27),IF($BC$4="暦月",SUM(U27:AY27),""))</f>
        <v>0</v>
      </c>
      <c r="BA27" s="1478"/>
      <c r="BB27" s="1479">
        <f>IF($BC$4="４週",AZ27/4,IF($BC$4="暦月",(AZ27/($BC$9/7)),""))</f>
        <v>0</v>
      </c>
      <c r="BC27" s="1478"/>
      <c r="BD27" s="1471"/>
      <c r="BE27" s="1472"/>
      <c r="BF27" s="1472"/>
      <c r="BG27" s="1472"/>
      <c r="BH27" s="1473"/>
    </row>
    <row r="28" spans="2:60" ht="20.25" customHeight="1" x14ac:dyDescent="0.15">
      <c r="B28" s="339"/>
      <c r="C28" s="1421"/>
      <c r="D28" s="1422"/>
      <c r="E28" s="1423"/>
      <c r="F28" s="329"/>
      <c r="G28" s="328"/>
      <c r="H28" s="1485"/>
      <c r="I28" s="1433"/>
      <c r="J28" s="1434"/>
      <c r="K28" s="1434"/>
      <c r="L28" s="1435"/>
      <c r="M28" s="1442"/>
      <c r="N28" s="1443"/>
      <c r="O28" s="1444"/>
      <c r="P28" s="348" t="s">
        <v>632</v>
      </c>
      <c r="Q28" s="355"/>
      <c r="R28" s="355"/>
      <c r="S28" s="354"/>
      <c r="T28" s="353"/>
      <c r="U28" s="331"/>
      <c r="V28" s="330"/>
      <c r="W28" s="330"/>
      <c r="X28" s="330"/>
      <c r="Y28" s="330"/>
      <c r="Z28" s="330"/>
      <c r="AA28" s="332"/>
      <c r="AB28" s="331"/>
      <c r="AC28" s="330"/>
      <c r="AD28" s="330"/>
      <c r="AE28" s="330"/>
      <c r="AF28" s="330"/>
      <c r="AG28" s="330"/>
      <c r="AH28" s="332"/>
      <c r="AI28" s="331"/>
      <c r="AJ28" s="330"/>
      <c r="AK28" s="330"/>
      <c r="AL28" s="330"/>
      <c r="AM28" s="330"/>
      <c r="AN28" s="330"/>
      <c r="AO28" s="332"/>
      <c r="AP28" s="331"/>
      <c r="AQ28" s="330"/>
      <c r="AR28" s="330"/>
      <c r="AS28" s="330"/>
      <c r="AT28" s="330"/>
      <c r="AU28" s="330"/>
      <c r="AV28" s="332"/>
      <c r="AW28" s="331"/>
      <c r="AX28" s="330"/>
      <c r="AY28" s="330"/>
      <c r="AZ28" s="1451"/>
      <c r="BA28" s="1452"/>
      <c r="BB28" s="1481"/>
      <c r="BC28" s="1452"/>
      <c r="BD28" s="1482"/>
      <c r="BE28" s="1483"/>
      <c r="BF28" s="1483"/>
      <c r="BG28" s="1483"/>
      <c r="BH28" s="1484"/>
    </row>
    <row r="29" spans="2:60" ht="20.25" customHeight="1" x14ac:dyDescent="0.15">
      <c r="B29" s="320">
        <f>B26+1</f>
        <v>3</v>
      </c>
      <c r="C29" s="1424"/>
      <c r="D29" s="1425"/>
      <c r="E29" s="1426"/>
      <c r="F29" s="329">
        <f>C28</f>
        <v>0</v>
      </c>
      <c r="G29" s="328"/>
      <c r="H29" s="1431"/>
      <c r="I29" s="1436"/>
      <c r="J29" s="1437"/>
      <c r="K29" s="1437"/>
      <c r="L29" s="1438"/>
      <c r="M29" s="1445"/>
      <c r="N29" s="1446"/>
      <c r="O29" s="1447"/>
      <c r="P29" s="327" t="s">
        <v>633</v>
      </c>
      <c r="Q29" s="326"/>
      <c r="R29" s="326"/>
      <c r="S29" s="325"/>
      <c r="T29" s="324"/>
      <c r="U29" s="322" t="str">
        <f>IF(U28="","",VLOOKUP(U28,'標準様式１シフト記号表（勤務時間帯）'!$D$6:$X$47,21,FALSE))</f>
        <v/>
      </c>
      <c r="V29" s="321" t="str">
        <f>IF(V28="","",VLOOKUP(V28,'標準様式１シフト記号表（勤務時間帯）'!$D$6:$X$47,21,FALSE))</f>
        <v/>
      </c>
      <c r="W29" s="321" t="str">
        <f>IF(W28="","",VLOOKUP(W28,'標準様式１シフト記号表（勤務時間帯）'!$D$6:$X$47,21,FALSE))</f>
        <v/>
      </c>
      <c r="X29" s="321" t="str">
        <f>IF(X28="","",VLOOKUP(X28,'標準様式１シフト記号表（勤務時間帯）'!$D$6:$X$47,21,FALSE))</f>
        <v/>
      </c>
      <c r="Y29" s="321" t="str">
        <f>IF(Y28="","",VLOOKUP(Y28,'標準様式１シフト記号表（勤務時間帯）'!$D$6:$X$47,21,FALSE))</f>
        <v/>
      </c>
      <c r="Z29" s="321" t="str">
        <f>IF(Z28="","",VLOOKUP(Z28,'標準様式１シフト記号表（勤務時間帯）'!$D$6:$X$47,21,FALSE))</f>
        <v/>
      </c>
      <c r="AA29" s="323" t="str">
        <f>IF(AA28="","",VLOOKUP(AA28,'標準様式１シフト記号表（勤務時間帯）'!$D$6:$X$47,21,FALSE))</f>
        <v/>
      </c>
      <c r="AB29" s="322" t="str">
        <f>IF(AB28="","",VLOOKUP(AB28,'標準様式１シフト記号表（勤務時間帯）'!$D$6:$X$47,21,FALSE))</f>
        <v/>
      </c>
      <c r="AC29" s="321" t="str">
        <f>IF(AC28="","",VLOOKUP(AC28,'標準様式１シフト記号表（勤務時間帯）'!$D$6:$X$47,21,FALSE))</f>
        <v/>
      </c>
      <c r="AD29" s="321" t="str">
        <f>IF(AD28="","",VLOOKUP(AD28,'標準様式１シフト記号表（勤務時間帯）'!$D$6:$X$47,21,FALSE))</f>
        <v/>
      </c>
      <c r="AE29" s="321" t="str">
        <f>IF(AE28="","",VLOOKUP(AE28,'標準様式１シフト記号表（勤務時間帯）'!$D$6:$X$47,21,FALSE))</f>
        <v/>
      </c>
      <c r="AF29" s="321" t="str">
        <f>IF(AF28="","",VLOOKUP(AF28,'標準様式１シフト記号表（勤務時間帯）'!$D$6:$X$47,21,FALSE))</f>
        <v/>
      </c>
      <c r="AG29" s="321" t="str">
        <f>IF(AG28="","",VLOOKUP(AG28,'標準様式１シフト記号表（勤務時間帯）'!$D$6:$X$47,21,FALSE))</f>
        <v/>
      </c>
      <c r="AH29" s="323" t="str">
        <f>IF(AH28="","",VLOOKUP(AH28,'標準様式１シフト記号表（勤務時間帯）'!$D$6:$X$47,21,FALSE))</f>
        <v/>
      </c>
      <c r="AI29" s="322" t="str">
        <f>IF(AI28="","",VLOOKUP(AI28,'標準様式１シフト記号表（勤務時間帯）'!$D$6:$X$47,21,FALSE))</f>
        <v/>
      </c>
      <c r="AJ29" s="321" t="str">
        <f>IF(AJ28="","",VLOOKUP(AJ28,'標準様式１シフト記号表（勤務時間帯）'!$D$6:$X$47,21,FALSE))</f>
        <v/>
      </c>
      <c r="AK29" s="321" t="str">
        <f>IF(AK28="","",VLOOKUP(AK28,'標準様式１シフト記号表（勤務時間帯）'!$D$6:$X$47,21,FALSE))</f>
        <v/>
      </c>
      <c r="AL29" s="321" t="str">
        <f>IF(AL28="","",VLOOKUP(AL28,'標準様式１シフト記号表（勤務時間帯）'!$D$6:$X$47,21,FALSE))</f>
        <v/>
      </c>
      <c r="AM29" s="321" t="str">
        <f>IF(AM28="","",VLOOKUP(AM28,'標準様式１シフト記号表（勤務時間帯）'!$D$6:$X$47,21,FALSE))</f>
        <v/>
      </c>
      <c r="AN29" s="321" t="str">
        <f>IF(AN28="","",VLOOKUP(AN28,'標準様式１シフト記号表（勤務時間帯）'!$D$6:$X$47,21,FALSE))</f>
        <v/>
      </c>
      <c r="AO29" s="323" t="str">
        <f>IF(AO28="","",VLOOKUP(AO28,'標準様式１シフト記号表（勤務時間帯）'!$D$6:$X$47,21,FALSE))</f>
        <v/>
      </c>
      <c r="AP29" s="322" t="str">
        <f>IF(AP28="","",VLOOKUP(AP28,'標準様式１シフト記号表（勤務時間帯）'!$D$6:$X$47,21,FALSE))</f>
        <v/>
      </c>
      <c r="AQ29" s="321" t="str">
        <f>IF(AQ28="","",VLOOKUP(AQ28,'標準様式１シフト記号表（勤務時間帯）'!$D$6:$X$47,21,FALSE))</f>
        <v/>
      </c>
      <c r="AR29" s="321" t="str">
        <f>IF(AR28="","",VLOOKUP(AR28,'標準様式１シフト記号表（勤務時間帯）'!$D$6:$X$47,21,FALSE))</f>
        <v/>
      </c>
      <c r="AS29" s="321" t="str">
        <f>IF(AS28="","",VLOOKUP(AS28,'標準様式１シフト記号表（勤務時間帯）'!$D$6:$X$47,21,FALSE))</f>
        <v/>
      </c>
      <c r="AT29" s="321" t="str">
        <f>IF(AT28="","",VLOOKUP(AT28,'標準様式１シフト記号表（勤務時間帯）'!$D$6:$X$47,21,FALSE))</f>
        <v/>
      </c>
      <c r="AU29" s="321" t="str">
        <f>IF(AU28="","",VLOOKUP(AU28,'標準様式１シフト記号表（勤務時間帯）'!$D$6:$X$47,21,FALSE))</f>
        <v/>
      </c>
      <c r="AV29" s="323" t="str">
        <f>IF(AV28="","",VLOOKUP(AV28,'標準様式１シフト記号表（勤務時間帯）'!$D$6:$X$47,21,FALSE))</f>
        <v/>
      </c>
      <c r="AW29" s="322" t="str">
        <f>IF(AW28="","",VLOOKUP(AW28,'標準様式１シフト記号表（勤務時間帯）'!$D$6:$X$47,21,FALSE))</f>
        <v/>
      </c>
      <c r="AX29" s="321" t="str">
        <f>IF(AX28="","",VLOOKUP(AX28,'標準様式１シフト記号表（勤務時間帯）'!$D$6:$X$47,21,FALSE))</f>
        <v/>
      </c>
      <c r="AY29" s="321" t="str">
        <f>IF(AY28="","",VLOOKUP(AY28,'標準様式１シフト記号表（勤務時間帯）'!$D$6:$X$47,21,FALSE))</f>
        <v/>
      </c>
      <c r="AZ29" s="1474">
        <f>IF($BC$4="４週",SUM(U29:AV29),IF($BC$4="暦月",SUM(U29:AY29),""))</f>
        <v>0</v>
      </c>
      <c r="BA29" s="1475"/>
      <c r="BB29" s="1476">
        <f>IF($BC$4="４週",AZ29/4,IF($BC$4="暦月",(AZ29/($BC$9/7)),""))</f>
        <v>0</v>
      </c>
      <c r="BC29" s="1475"/>
      <c r="BD29" s="1468"/>
      <c r="BE29" s="1469"/>
      <c r="BF29" s="1469"/>
      <c r="BG29" s="1469"/>
      <c r="BH29" s="1470"/>
    </row>
    <row r="30" spans="2:60" ht="20.25" customHeight="1" x14ac:dyDescent="0.15">
      <c r="B30" s="346"/>
      <c r="C30" s="1427"/>
      <c r="D30" s="1428"/>
      <c r="E30" s="1429"/>
      <c r="F30" s="345"/>
      <c r="G30" s="344">
        <f>C28</f>
        <v>0</v>
      </c>
      <c r="H30" s="1432"/>
      <c r="I30" s="1439"/>
      <c r="J30" s="1440"/>
      <c r="K30" s="1440"/>
      <c r="L30" s="1441"/>
      <c r="M30" s="1448"/>
      <c r="N30" s="1449"/>
      <c r="O30" s="1450"/>
      <c r="P30" s="352" t="s">
        <v>634</v>
      </c>
      <c r="Q30" s="288"/>
      <c r="R30" s="288"/>
      <c r="S30" s="290"/>
      <c r="T30" s="359"/>
      <c r="U30" s="312" t="str">
        <f>IF(U28="","",VLOOKUP(U28,'標準様式１シフト記号表（勤務時間帯）'!$D$6:$Z$47,23,FALSE))</f>
        <v/>
      </c>
      <c r="V30" s="311" t="str">
        <f>IF(V28="","",VLOOKUP(V28,'標準様式１シフト記号表（勤務時間帯）'!$D$6:$Z$47,23,FALSE))</f>
        <v/>
      </c>
      <c r="W30" s="311" t="str">
        <f>IF(W28="","",VLOOKUP(W28,'標準様式１シフト記号表（勤務時間帯）'!$D$6:$Z$47,23,FALSE))</f>
        <v/>
      </c>
      <c r="X30" s="311" t="str">
        <f>IF(X28="","",VLOOKUP(X28,'標準様式１シフト記号表（勤務時間帯）'!$D$6:$Z$47,23,FALSE))</f>
        <v/>
      </c>
      <c r="Y30" s="311" t="str">
        <f>IF(Y28="","",VLOOKUP(Y28,'標準様式１シフト記号表（勤務時間帯）'!$D$6:$Z$47,23,FALSE))</f>
        <v/>
      </c>
      <c r="Z30" s="311" t="str">
        <f>IF(Z28="","",VLOOKUP(Z28,'標準様式１シフト記号表（勤務時間帯）'!$D$6:$Z$47,23,FALSE))</f>
        <v/>
      </c>
      <c r="AA30" s="313" t="str">
        <f>IF(AA28="","",VLOOKUP(AA28,'標準様式１シフト記号表（勤務時間帯）'!$D$6:$Z$47,23,FALSE))</f>
        <v/>
      </c>
      <c r="AB30" s="312" t="str">
        <f>IF(AB28="","",VLOOKUP(AB28,'標準様式１シフト記号表（勤務時間帯）'!$D$6:$Z$47,23,FALSE))</f>
        <v/>
      </c>
      <c r="AC30" s="311" t="str">
        <f>IF(AC28="","",VLOOKUP(AC28,'標準様式１シフト記号表（勤務時間帯）'!$D$6:$Z$47,23,FALSE))</f>
        <v/>
      </c>
      <c r="AD30" s="311" t="str">
        <f>IF(AD28="","",VLOOKUP(AD28,'標準様式１シフト記号表（勤務時間帯）'!$D$6:$Z$47,23,FALSE))</f>
        <v/>
      </c>
      <c r="AE30" s="311" t="str">
        <f>IF(AE28="","",VLOOKUP(AE28,'標準様式１シフト記号表（勤務時間帯）'!$D$6:$Z$47,23,FALSE))</f>
        <v/>
      </c>
      <c r="AF30" s="311" t="str">
        <f>IF(AF28="","",VLOOKUP(AF28,'標準様式１シフト記号表（勤務時間帯）'!$D$6:$Z$47,23,FALSE))</f>
        <v/>
      </c>
      <c r="AG30" s="311" t="str">
        <f>IF(AG28="","",VLOOKUP(AG28,'標準様式１シフト記号表（勤務時間帯）'!$D$6:$Z$47,23,FALSE))</f>
        <v/>
      </c>
      <c r="AH30" s="313" t="str">
        <f>IF(AH28="","",VLOOKUP(AH28,'標準様式１シフト記号表（勤務時間帯）'!$D$6:$Z$47,23,FALSE))</f>
        <v/>
      </c>
      <c r="AI30" s="312" t="str">
        <f>IF(AI28="","",VLOOKUP(AI28,'標準様式１シフト記号表（勤務時間帯）'!$D$6:$Z$47,23,FALSE))</f>
        <v/>
      </c>
      <c r="AJ30" s="311" t="str">
        <f>IF(AJ28="","",VLOOKUP(AJ28,'標準様式１シフト記号表（勤務時間帯）'!$D$6:$Z$47,23,FALSE))</f>
        <v/>
      </c>
      <c r="AK30" s="311" t="str">
        <f>IF(AK28="","",VLOOKUP(AK28,'標準様式１シフト記号表（勤務時間帯）'!$D$6:$Z$47,23,FALSE))</f>
        <v/>
      </c>
      <c r="AL30" s="311" t="str">
        <f>IF(AL28="","",VLOOKUP(AL28,'標準様式１シフト記号表（勤務時間帯）'!$D$6:$Z$47,23,FALSE))</f>
        <v/>
      </c>
      <c r="AM30" s="311" t="str">
        <f>IF(AM28="","",VLOOKUP(AM28,'標準様式１シフト記号表（勤務時間帯）'!$D$6:$Z$47,23,FALSE))</f>
        <v/>
      </c>
      <c r="AN30" s="311" t="str">
        <f>IF(AN28="","",VLOOKUP(AN28,'標準様式１シフト記号表（勤務時間帯）'!$D$6:$Z$47,23,FALSE))</f>
        <v/>
      </c>
      <c r="AO30" s="313" t="str">
        <f>IF(AO28="","",VLOOKUP(AO28,'標準様式１シフト記号表（勤務時間帯）'!$D$6:$Z$47,23,FALSE))</f>
        <v/>
      </c>
      <c r="AP30" s="312" t="str">
        <f>IF(AP28="","",VLOOKUP(AP28,'標準様式１シフト記号表（勤務時間帯）'!$D$6:$Z$47,23,FALSE))</f>
        <v/>
      </c>
      <c r="AQ30" s="311" t="str">
        <f>IF(AQ28="","",VLOOKUP(AQ28,'標準様式１シフト記号表（勤務時間帯）'!$D$6:$Z$47,23,FALSE))</f>
        <v/>
      </c>
      <c r="AR30" s="311" t="str">
        <f>IF(AR28="","",VLOOKUP(AR28,'標準様式１シフト記号表（勤務時間帯）'!$D$6:$Z$47,23,FALSE))</f>
        <v/>
      </c>
      <c r="AS30" s="311" t="str">
        <f>IF(AS28="","",VLOOKUP(AS28,'標準様式１シフト記号表（勤務時間帯）'!$D$6:$Z$47,23,FALSE))</f>
        <v/>
      </c>
      <c r="AT30" s="311" t="str">
        <f>IF(AT28="","",VLOOKUP(AT28,'標準様式１シフト記号表（勤務時間帯）'!$D$6:$Z$47,23,FALSE))</f>
        <v/>
      </c>
      <c r="AU30" s="311" t="str">
        <f>IF(AU28="","",VLOOKUP(AU28,'標準様式１シフト記号表（勤務時間帯）'!$D$6:$Z$47,23,FALSE))</f>
        <v/>
      </c>
      <c r="AV30" s="313" t="str">
        <f>IF(AV28="","",VLOOKUP(AV28,'標準様式１シフト記号表（勤務時間帯）'!$D$6:$Z$47,23,FALSE))</f>
        <v/>
      </c>
      <c r="AW30" s="312" t="str">
        <f>IF(AW28="","",VLOOKUP(AW28,'標準様式１シフト記号表（勤務時間帯）'!$D$6:$Z$47,23,FALSE))</f>
        <v/>
      </c>
      <c r="AX30" s="311" t="str">
        <f>IF(AX28="","",VLOOKUP(AX28,'標準様式１シフト記号表（勤務時間帯）'!$D$6:$Z$47,23,FALSE))</f>
        <v/>
      </c>
      <c r="AY30" s="311" t="str">
        <f>IF(AY28="","",VLOOKUP(AY28,'標準様式１シフト記号表（勤務時間帯）'!$D$6:$Z$47,23,FALSE))</f>
        <v/>
      </c>
      <c r="AZ30" s="1477">
        <f>IF($BC$4="４週",SUM(U30:AV30),IF($BC$4="暦月",SUM(U30:AY30),""))</f>
        <v>0</v>
      </c>
      <c r="BA30" s="1478"/>
      <c r="BB30" s="1479">
        <f>IF($BC$4="４週",AZ30/4,IF($BC$4="暦月",(AZ30/($BC$9/7)),""))</f>
        <v>0</v>
      </c>
      <c r="BC30" s="1478"/>
      <c r="BD30" s="1471"/>
      <c r="BE30" s="1472"/>
      <c r="BF30" s="1472"/>
      <c r="BG30" s="1472"/>
      <c r="BH30" s="1473"/>
    </row>
    <row r="31" spans="2:60" ht="20.25" customHeight="1" x14ac:dyDescent="0.15">
      <c r="B31" s="339"/>
      <c r="C31" s="1421"/>
      <c r="D31" s="1422"/>
      <c r="E31" s="1423"/>
      <c r="F31" s="329"/>
      <c r="G31" s="328"/>
      <c r="H31" s="1485"/>
      <c r="I31" s="1433"/>
      <c r="J31" s="1434"/>
      <c r="K31" s="1434"/>
      <c r="L31" s="1435"/>
      <c r="M31" s="1442"/>
      <c r="N31" s="1443"/>
      <c r="O31" s="1444"/>
      <c r="P31" s="348" t="s">
        <v>632</v>
      </c>
      <c r="Q31" s="355"/>
      <c r="R31" s="355"/>
      <c r="S31" s="354"/>
      <c r="T31" s="353"/>
      <c r="U31" s="331"/>
      <c r="V31" s="330"/>
      <c r="W31" s="330"/>
      <c r="X31" s="330"/>
      <c r="Y31" s="330"/>
      <c r="Z31" s="330"/>
      <c r="AA31" s="332"/>
      <c r="AB31" s="331"/>
      <c r="AC31" s="330"/>
      <c r="AD31" s="330"/>
      <c r="AE31" s="330"/>
      <c r="AF31" s="330"/>
      <c r="AG31" s="330"/>
      <c r="AH31" s="332"/>
      <c r="AI31" s="331"/>
      <c r="AJ31" s="330"/>
      <c r="AK31" s="330"/>
      <c r="AL31" s="330"/>
      <c r="AM31" s="330"/>
      <c r="AN31" s="330"/>
      <c r="AO31" s="332"/>
      <c r="AP31" s="331"/>
      <c r="AQ31" s="330"/>
      <c r="AR31" s="330"/>
      <c r="AS31" s="330"/>
      <c r="AT31" s="330"/>
      <c r="AU31" s="330"/>
      <c r="AV31" s="332"/>
      <c r="AW31" s="331"/>
      <c r="AX31" s="330"/>
      <c r="AY31" s="330"/>
      <c r="AZ31" s="1451"/>
      <c r="BA31" s="1452"/>
      <c r="BB31" s="1481"/>
      <c r="BC31" s="1452"/>
      <c r="BD31" s="1482"/>
      <c r="BE31" s="1483"/>
      <c r="BF31" s="1483"/>
      <c r="BG31" s="1483"/>
      <c r="BH31" s="1484"/>
    </row>
    <row r="32" spans="2:60" ht="20.25" customHeight="1" x14ac:dyDescent="0.15">
      <c r="B32" s="320">
        <f>B29+1</f>
        <v>4</v>
      </c>
      <c r="C32" s="1424"/>
      <c r="D32" s="1425"/>
      <c r="E32" s="1426"/>
      <c r="F32" s="329">
        <f>C31</f>
        <v>0</v>
      </c>
      <c r="G32" s="328"/>
      <c r="H32" s="1431"/>
      <c r="I32" s="1436"/>
      <c r="J32" s="1437"/>
      <c r="K32" s="1437"/>
      <c r="L32" s="1438"/>
      <c r="M32" s="1445"/>
      <c r="N32" s="1446"/>
      <c r="O32" s="1447"/>
      <c r="P32" s="327" t="s">
        <v>633</v>
      </c>
      <c r="Q32" s="326"/>
      <c r="R32" s="326"/>
      <c r="S32" s="325"/>
      <c r="T32" s="324"/>
      <c r="U32" s="322" t="str">
        <f>IF(U31="","",VLOOKUP(U31,'標準様式１シフト記号表（勤務時間帯）'!$D$6:$X$47,21,FALSE))</f>
        <v/>
      </c>
      <c r="V32" s="321" t="str">
        <f>IF(V31="","",VLOOKUP(V31,'標準様式１シフト記号表（勤務時間帯）'!$D$6:$X$47,21,FALSE))</f>
        <v/>
      </c>
      <c r="W32" s="321" t="str">
        <f>IF(W31="","",VLOOKUP(W31,'標準様式１シフト記号表（勤務時間帯）'!$D$6:$X$47,21,FALSE))</f>
        <v/>
      </c>
      <c r="X32" s="321" t="str">
        <f>IF(X31="","",VLOOKUP(X31,'標準様式１シフト記号表（勤務時間帯）'!$D$6:$X$47,21,FALSE))</f>
        <v/>
      </c>
      <c r="Y32" s="321" t="str">
        <f>IF(Y31="","",VLOOKUP(Y31,'標準様式１シフト記号表（勤務時間帯）'!$D$6:$X$47,21,FALSE))</f>
        <v/>
      </c>
      <c r="Z32" s="321" t="str">
        <f>IF(Z31="","",VLOOKUP(Z31,'標準様式１シフト記号表（勤務時間帯）'!$D$6:$X$47,21,FALSE))</f>
        <v/>
      </c>
      <c r="AA32" s="323" t="str">
        <f>IF(AA31="","",VLOOKUP(AA31,'標準様式１シフト記号表（勤務時間帯）'!$D$6:$X$47,21,FALSE))</f>
        <v/>
      </c>
      <c r="AB32" s="322" t="str">
        <f>IF(AB31="","",VLOOKUP(AB31,'標準様式１シフト記号表（勤務時間帯）'!$D$6:$X$47,21,FALSE))</f>
        <v/>
      </c>
      <c r="AC32" s="321" t="str">
        <f>IF(AC31="","",VLOOKUP(AC31,'標準様式１シフト記号表（勤務時間帯）'!$D$6:$X$47,21,FALSE))</f>
        <v/>
      </c>
      <c r="AD32" s="321" t="str">
        <f>IF(AD31="","",VLOOKUP(AD31,'標準様式１シフト記号表（勤務時間帯）'!$D$6:$X$47,21,FALSE))</f>
        <v/>
      </c>
      <c r="AE32" s="321" t="str">
        <f>IF(AE31="","",VLOOKUP(AE31,'標準様式１シフト記号表（勤務時間帯）'!$D$6:$X$47,21,FALSE))</f>
        <v/>
      </c>
      <c r="AF32" s="321" t="str">
        <f>IF(AF31="","",VLOOKUP(AF31,'標準様式１シフト記号表（勤務時間帯）'!$D$6:$X$47,21,FALSE))</f>
        <v/>
      </c>
      <c r="AG32" s="321" t="str">
        <f>IF(AG31="","",VLOOKUP(AG31,'標準様式１シフト記号表（勤務時間帯）'!$D$6:$X$47,21,FALSE))</f>
        <v/>
      </c>
      <c r="AH32" s="323" t="str">
        <f>IF(AH31="","",VLOOKUP(AH31,'標準様式１シフト記号表（勤務時間帯）'!$D$6:$X$47,21,FALSE))</f>
        <v/>
      </c>
      <c r="AI32" s="322" t="str">
        <f>IF(AI31="","",VLOOKUP(AI31,'標準様式１シフト記号表（勤務時間帯）'!$D$6:$X$47,21,FALSE))</f>
        <v/>
      </c>
      <c r="AJ32" s="321" t="str">
        <f>IF(AJ31="","",VLOOKUP(AJ31,'標準様式１シフト記号表（勤務時間帯）'!$D$6:$X$47,21,FALSE))</f>
        <v/>
      </c>
      <c r="AK32" s="321" t="str">
        <f>IF(AK31="","",VLOOKUP(AK31,'標準様式１シフト記号表（勤務時間帯）'!$D$6:$X$47,21,FALSE))</f>
        <v/>
      </c>
      <c r="AL32" s="321" t="str">
        <f>IF(AL31="","",VLOOKUP(AL31,'標準様式１シフト記号表（勤務時間帯）'!$D$6:$X$47,21,FALSE))</f>
        <v/>
      </c>
      <c r="AM32" s="321" t="str">
        <f>IF(AM31="","",VLOOKUP(AM31,'標準様式１シフト記号表（勤務時間帯）'!$D$6:$X$47,21,FALSE))</f>
        <v/>
      </c>
      <c r="AN32" s="321" t="str">
        <f>IF(AN31="","",VLOOKUP(AN31,'標準様式１シフト記号表（勤務時間帯）'!$D$6:$X$47,21,FALSE))</f>
        <v/>
      </c>
      <c r="AO32" s="323" t="str">
        <f>IF(AO31="","",VLOOKUP(AO31,'標準様式１シフト記号表（勤務時間帯）'!$D$6:$X$47,21,FALSE))</f>
        <v/>
      </c>
      <c r="AP32" s="322" t="str">
        <f>IF(AP31="","",VLOOKUP(AP31,'標準様式１シフト記号表（勤務時間帯）'!$D$6:$X$47,21,FALSE))</f>
        <v/>
      </c>
      <c r="AQ32" s="321" t="str">
        <f>IF(AQ31="","",VLOOKUP(AQ31,'標準様式１シフト記号表（勤務時間帯）'!$D$6:$X$47,21,FALSE))</f>
        <v/>
      </c>
      <c r="AR32" s="321" t="str">
        <f>IF(AR31="","",VLOOKUP(AR31,'標準様式１シフト記号表（勤務時間帯）'!$D$6:$X$47,21,FALSE))</f>
        <v/>
      </c>
      <c r="AS32" s="321" t="str">
        <f>IF(AS31="","",VLOOKUP(AS31,'標準様式１シフト記号表（勤務時間帯）'!$D$6:$X$47,21,FALSE))</f>
        <v/>
      </c>
      <c r="AT32" s="321" t="str">
        <f>IF(AT31="","",VLOOKUP(AT31,'標準様式１シフト記号表（勤務時間帯）'!$D$6:$X$47,21,FALSE))</f>
        <v/>
      </c>
      <c r="AU32" s="321" t="str">
        <f>IF(AU31="","",VLOOKUP(AU31,'標準様式１シフト記号表（勤務時間帯）'!$D$6:$X$47,21,FALSE))</f>
        <v/>
      </c>
      <c r="AV32" s="323" t="str">
        <f>IF(AV31="","",VLOOKUP(AV31,'標準様式１シフト記号表（勤務時間帯）'!$D$6:$X$47,21,FALSE))</f>
        <v/>
      </c>
      <c r="AW32" s="322" t="str">
        <f>IF(AW31="","",VLOOKUP(AW31,'標準様式１シフト記号表（勤務時間帯）'!$D$6:$X$47,21,FALSE))</f>
        <v/>
      </c>
      <c r="AX32" s="321" t="str">
        <f>IF(AX31="","",VLOOKUP(AX31,'標準様式１シフト記号表（勤務時間帯）'!$D$6:$X$47,21,FALSE))</f>
        <v/>
      </c>
      <c r="AY32" s="321" t="str">
        <f>IF(AY31="","",VLOOKUP(AY31,'標準様式１シフト記号表（勤務時間帯）'!$D$6:$X$47,21,FALSE))</f>
        <v/>
      </c>
      <c r="AZ32" s="1474">
        <f>IF($BC$4="４週",SUM(U32:AV32),IF($BC$4="暦月",SUM(U32:AY32),""))</f>
        <v>0</v>
      </c>
      <c r="BA32" s="1475"/>
      <c r="BB32" s="1476">
        <f>IF($BC$4="４週",AZ32/4,IF($BC$4="暦月",(AZ32/($BC$9/7)),""))</f>
        <v>0</v>
      </c>
      <c r="BC32" s="1475"/>
      <c r="BD32" s="1468"/>
      <c r="BE32" s="1469"/>
      <c r="BF32" s="1469"/>
      <c r="BG32" s="1469"/>
      <c r="BH32" s="1470"/>
    </row>
    <row r="33" spans="2:60" ht="20.25" customHeight="1" x14ac:dyDescent="0.15">
      <c r="B33" s="346"/>
      <c r="C33" s="1427"/>
      <c r="D33" s="1428"/>
      <c r="E33" s="1429"/>
      <c r="F33" s="345"/>
      <c r="G33" s="344">
        <f>C31</f>
        <v>0</v>
      </c>
      <c r="H33" s="1432"/>
      <c r="I33" s="1439"/>
      <c r="J33" s="1440"/>
      <c r="K33" s="1440"/>
      <c r="L33" s="1441"/>
      <c r="M33" s="1448"/>
      <c r="N33" s="1449"/>
      <c r="O33" s="1450"/>
      <c r="P33" s="352" t="s">
        <v>634</v>
      </c>
      <c r="Q33" s="358"/>
      <c r="R33" s="358"/>
      <c r="S33" s="357"/>
      <c r="T33" s="356"/>
      <c r="U33" s="312" t="str">
        <f>IF(U31="","",VLOOKUP(U31,'標準様式１シフト記号表（勤務時間帯）'!$D$6:$Z$47,23,FALSE))</f>
        <v/>
      </c>
      <c r="V33" s="311" t="str">
        <f>IF(V31="","",VLOOKUP(V31,'標準様式１シフト記号表（勤務時間帯）'!$D$6:$Z$47,23,FALSE))</f>
        <v/>
      </c>
      <c r="W33" s="311" t="str">
        <f>IF(W31="","",VLOOKUP(W31,'標準様式１シフト記号表（勤務時間帯）'!$D$6:$Z$47,23,FALSE))</f>
        <v/>
      </c>
      <c r="X33" s="311" t="str">
        <f>IF(X31="","",VLOOKUP(X31,'標準様式１シフト記号表（勤務時間帯）'!$D$6:$Z$47,23,FALSE))</f>
        <v/>
      </c>
      <c r="Y33" s="311" t="str">
        <f>IF(Y31="","",VLOOKUP(Y31,'標準様式１シフト記号表（勤務時間帯）'!$D$6:$Z$47,23,FALSE))</f>
        <v/>
      </c>
      <c r="Z33" s="311" t="str">
        <f>IF(Z31="","",VLOOKUP(Z31,'標準様式１シフト記号表（勤務時間帯）'!$D$6:$Z$47,23,FALSE))</f>
        <v/>
      </c>
      <c r="AA33" s="313" t="str">
        <f>IF(AA31="","",VLOOKUP(AA31,'標準様式１シフト記号表（勤務時間帯）'!$D$6:$Z$47,23,FALSE))</f>
        <v/>
      </c>
      <c r="AB33" s="312" t="str">
        <f>IF(AB31="","",VLOOKUP(AB31,'標準様式１シフト記号表（勤務時間帯）'!$D$6:$Z$47,23,FALSE))</f>
        <v/>
      </c>
      <c r="AC33" s="311" t="str">
        <f>IF(AC31="","",VLOOKUP(AC31,'標準様式１シフト記号表（勤務時間帯）'!$D$6:$Z$47,23,FALSE))</f>
        <v/>
      </c>
      <c r="AD33" s="311" t="str">
        <f>IF(AD31="","",VLOOKUP(AD31,'標準様式１シフト記号表（勤務時間帯）'!$D$6:$Z$47,23,FALSE))</f>
        <v/>
      </c>
      <c r="AE33" s="311" t="str">
        <f>IF(AE31="","",VLOOKUP(AE31,'標準様式１シフト記号表（勤務時間帯）'!$D$6:$Z$47,23,FALSE))</f>
        <v/>
      </c>
      <c r="AF33" s="311" t="str">
        <f>IF(AF31="","",VLOOKUP(AF31,'標準様式１シフト記号表（勤務時間帯）'!$D$6:$Z$47,23,FALSE))</f>
        <v/>
      </c>
      <c r="AG33" s="311" t="str">
        <f>IF(AG31="","",VLOOKUP(AG31,'標準様式１シフト記号表（勤務時間帯）'!$D$6:$Z$47,23,FALSE))</f>
        <v/>
      </c>
      <c r="AH33" s="313" t="str">
        <f>IF(AH31="","",VLOOKUP(AH31,'標準様式１シフト記号表（勤務時間帯）'!$D$6:$Z$47,23,FALSE))</f>
        <v/>
      </c>
      <c r="AI33" s="312" t="str">
        <f>IF(AI31="","",VLOOKUP(AI31,'標準様式１シフト記号表（勤務時間帯）'!$D$6:$Z$47,23,FALSE))</f>
        <v/>
      </c>
      <c r="AJ33" s="311" t="str">
        <f>IF(AJ31="","",VLOOKUP(AJ31,'標準様式１シフト記号表（勤務時間帯）'!$D$6:$Z$47,23,FALSE))</f>
        <v/>
      </c>
      <c r="AK33" s="311" t="str">
        <f>IF(AK31="","",VLOOKUP(AK31,'標準様式１シフト記号表（勤務時間帯）'!$D$6:$Z$47,23,FALSE))</f>
        <v/>
      </c>
      <c r="AL33" s="311" t="str">
        <f>IF(AL31="","",VLOOKUP(AL31,'標準様式１シフト記号表（勤務時間帯）'!$D$6:$Z$47,23,FALSE))</f>
        <v/>
      </c>
      <c r="AM33" s="311" t="str">
        <f>IF(AM31="","",VLOOKUP(AM31,'標準様式１シフト記号表（勤務時間帯）'!$D$6:$Z$47,23,FALSE))</f>
        <v/>
      </c>
      <c r="AN33" s="311" t="str">
        <f>IF(AN31="","",VLOOKUP(AN31,'標準様式１シフト記号表（勤務時間帯）'!$D$6:$Z$47,23,FALSE))</f>
        <v/>
      </c>
      <c r="AO33" s="313" t="str">
        <f>IF(AO31="","",VLOOKUP(AO31,'標準様式１シフト記号表（勤務時間帯）'!$D$6:$Z$47,23,FALSE))</f>
        <v/>
      </c>
      <c r="AP33" s="312" t="str">
        <f>IF(AP31="","",VLOOKUP(AP31,'標準様式１シフト記号表（勤務時間帯）'!$D$6:$Z$47,23,FALSE))</f>
        <v/>
      </c>
      <c r="AQ33" s="311" t="str">
        <f>IF(AQ31="","",VLOOKUP(AQ31,'標準様式１シフト記号表（勤務時間帯）'!$D$6:$Z$47,23,FALSE))</f>
        <v/>
      </c>
      <c r="AR33" s="311" t="str">
        <f>IF(AR31="","",VLOOKUP(AR31,'標準様式１シフト記号表（勤務時間帯）'!$D$6:$Z$47,23,FALSE))</f>
        <v/>
      </c>
      <c r="AS33" s="311" t="str">
        <f>IF(AS31="","",VLOOKUP(AS31,'標準様式１シフト記号表（勤務時間帯）'!$D$6:$Z$47,23,FALSE))</f>
        <v/>
      </c>
      <c r="AT33" s="311" t="str">
        <f>IF(AT31="","",VLOOKUP(AT31,'標準様式１シフト記号表（勤務時間帯）'!$D$6:$Z$47,23,FALSE))</f>
        <v/>
      </c>
      <c r="AU33" s="311" t="str">
        <f>IF(AU31="","",VLOOKUP(AU31,'標準様式１シフト記号表（勤務時間帯）'!$D$6:$Z$47,23,FALSE))</f>
        <v/>
      </c>
      <c r="AV33" s="313" t="str">
        <f>IF(AV31="","",VLOOKUP(AV31,'標準様式１シフト記号表（勤務時間帯）'!$D$6:$Z$47,23,FALSE))</f>
        <v/>
      </c>
      <c r="AW33" s="312" t="str">
        <f>IF(AW31="","",VLOOKUP(AW31,'標準様式１シフト記号表（勤務時間帯）'!$D$6:$Z$47,23,FALSE))</f>
        <v/>
      </c>
      <c r="AX33" s="311" t="str">
        <f>IF(AX31="","",VLOOKUP(AX31,'標準様式１シフト記号表（勤務時間帯）'!$D$6:$Z$47,23,FALSE))</f>
        <v/>
      </c>
      <c r="AY33" s="311" t="str">
        <f>IF(AY31="","",VLOOKUP(AY31,'標準様式１シフト記号表（勤務時間帯）'!$D$6:$Z$47,23,FALSE))</f>
        <v/>
      </c>
      <c r="AZ33" s="1477">
        <f>IF($BC$4="４週",SUM(U33:AV33),IF($BC$4="暦月",SUM(U33:AY33),""))</f>
        <v>0</v>
      </c>
      <c r="BA33" s="1478"/>
      <c r="BB33" s="1479">
        <f>IF($BC$4="４週",AZ33/4,IF($BC$4="暦月",(AZ33/($BC$9/7)),""))</f>
        <v>0</v>
      </c>
      <c r="BC33" s="1478"/>
      <c r="BD33" s="1471"/>
      <c r="BE33" s="1472"/>
      <c r="BF33" s="1472"/>
      <c r="BG33" s="1472"/>
      <c r="BH33" s="1473"/>
    </row>
    <row r="34" spans="2:60" ht="20.25" customHeight="1" x14ac:dyDescent="0.15">
      <c r="B34" s="339"/>
      <c r="C34" s="1421"/>
      <c r="D34" s="1422"/>
      <c r="E34" s="1423"/>
      <c r="F34" s="329"/>
      <c r="G34" s="328"/>
      <c r="H34" s="1485"/>
      <c r="I34" s="1433"/>
      <c r="J34" s="1434"/>
      <c r="K34" s="1434"/>
      <c r="L34" s="1435"/>
      <c r="M34" s="1442"/>
      <c r="N34" s="1443"/>
      <c r="O34" s="1444"/>
      <c r="P34" s="348" t="s">
        <v>632</v>
      </c>
      <c r="Q34" s="355"/>
      <c r="R34" s="355"/>
      <c r="S34" s="354"/>
      <c r="T34" s="353"/>
      <c r="U34" s="331"/>
      <c r="V34" s="330"/>
      <c r="W34" s="330"/>
      <c r="X34" s="330"/>
      <c r="Y34" s="330"/>
      <c r="Z34" s="330"/>
      <c r="AA34" s="332"/>
      <c r="AB34" s="331"/>
      <c r="AC34" s="330"/>
      <c r="AD34" s="330"/>
      <c r="AE34" s="330"/>
      <c r="AF34" s="330"/>
      <c r="AG34" s="330"/>
      <c r="AH34" s="332"/>
      <c r="AI34" s="331"/>
      <c r="AJ34" s="330"/>
      <c r="AK34" s="330"/>
      <c r="AL34" s="330"/>
      <c r="AM34" s="330"/>
      <c r="AN34" s="330"/>
      <c r="AO34" s="332"/>
      <c r="AP34" s="331"/>
      <c r="AQ34" s="330"/>
      <c r="AR34" s="330"/>
      <c r="AS34" s="330"/>
      <c r="AT34" s="330"/>
      <c r="AU34" s="330"/>
      <c r="AV34" s="332"/>
      <c r="AW34" s="331"/>
      <c r="AX34" s="330"/>
      <c r="AY34" s="330"/>
      <c r="AZ34" s="1451"/>
      <c r="BA34" s="1452"/>
      <c r="BB34" s="1481"/>
      <c r="BC34" s="1452"/>
      <c r="BD34" s="1482"/>
      <c r="BE34" s="1483"/>
      <c r="BF34" s="1483"/>
      <c r="BG34" s="1483"/>
      <c r="BH34" s="1484"/>
    </row>
    <row r="35" spans="2:60" ht="20.25" customHeight="1" x14ac:dyDescent="0.15">
      <c r="B35" s="320">
        <f>B32+1</f>
        <v>5</v>
      </c>
      <c r="C35" s="1424"/>
      <c r="D35" s="1425"/>
      <c r="E35" s="1426"/>
      <c r="F35" s="329">
        <f>C34</f>
        <v>0</v>
      </c>
      <c r="G35" s="328"/>
      <c r="H35" s="1431"/>
      <c r="I35" s="1436"/>
      <c r="J35" s="1437"/>
      <c r="K35" s="1437"/>
      <c r="L35" s="1438"/>
      <c r="M35" s="1445"/>
      <c r="N35" s="1446"/>
      <c r="O35" s="1447"/>
      <c r="P35" s="327" t="s">
        <v>633</v>
      </c>
      <c r="Q35" s="326"/>
      <c r="R35" s="326"/>
      <c r="S35" s="325"/>
      <c r="T35" s="324"/>
      <c r="U35" s="322" t="str">
        <f>IF(U34="","",VLOOKUP(U34,'標準様式１シフト記号表（勤務時間帯）'!$D$6:$X$47,21,FALSE))</f>
        <v/>
      </c>
      <c r="V35" s="321" t="str">
        <f>IF(V34="","",VLOOKUP(V34,'標準様式１シフト記号表（勤務時間帯）'!$D$6:$X$47,21,FALSE))</f>
        <v/>
      </c>
      <c r="W35" s="321" t="str">
        <f>IF(W34="","",VLOOKUP(W34,'標準様式１シフト記号表（勤務時間帯）'!$D$6:$X$47,21,FALSE))</f>
        <v/>
      </c>
      <c r="X35" s="321" t="str">
        <f>IF(X34="","",VLOOKUP(X34,'標準様式１シフト記号表（勤務時間帯）'!$D$6:$X$47,21,FALSE))</f>
        <v/>
      </c>
      <c r="Y35" s="321" t="str">
        <f>IF(Y34="","",VLOOKUP(Y34,'標準様式１シフト記号表（勤務時間帯）'!$D$6:$X$47,21,FALSE))</f>
        <v/>
      </c>
      <c r="Z35" s="321" t="str">
        <f>IF(Z34="","",VLOOKUP(Z34,'標準様式１シフト記号表（勤務時間帯）'!$D$6:$X$47,21,FALSE))</f>
        <v/>
      </c>
      <c r="AA35" s="323" t="str">
        <f>IF(AA34="","",VLOOKUP(AA34,'標準様式１シフト記号表（勤務時間帯）'!$D$6:$X$47,21,FALSE))</f>
        <v/>
      </c>
      <c r="AB35" s="322" t="str">
        <f>IF(AB34="","",VLOOKUP(AB34,'標準様式１シフト記号表（勤務時間帯）'!$D$6:$X$47,21,FALSE))</f>
        <v/>
      </c>
      <c r="AC35" s="321" t="str">
        <f>IF(AC34="","",VLOOKUP(AC34,'標準様式１シフト記号表（勤務時間帯）'!$D$6:$X$47,21,FALSE))</f>
        <v/>
      </c>
      <c r="AD35" s="321" t="str">
        <f>IF(AD34="","",VLOOKUP(AD34,'標準様式１シフト記号表（勤務時間帯）'!$D$6:$X$47,21,FALSE))</f>
        <v/>
      </c>
      <c r="AE35" s="321" t="str">
        <f>IF(AE34="","",VLOOKUP(AE34,'標準様式１シフト記号表（勤務時間帯）'!$D$6:$X$47,21,FALSE))</f>
        <v/>
      </c>
      <c r="AF35" s="321" t="str">
        <f>IF(AF34="","",VLOOKUP(AF34,'標準様式１シフト記号表（勤務時間帯）'!$D$6:$X$47,21,FALSE))</f>
        <v/>
      </c>
      <c r="AG35" s="321" t="str">
        <f>IF(AG34="","",VLOOKUP(AG34,'標準様式１シフト記号表（勤務時間帯）'!$D$6:$X$47,21,FALSE))</f>
        <v/>
      </c>
      <c r="AH35" s="323" t="str">
        <f>IF(AH34="","",VLOOKUP(AH34,'標準様式１シフト記号表（勤務時間帯）'!$D$6:$X$47,21,FALSE))</f>
        <v/>
      </c>
      <c r="AI35" s="322" t="str">
        <f>IF(AI34="","",VLOOKUP(AI34,'標準様式１シフト記号表（勤務時間帯）'!$D$6:$X$47,21,FALSE))</f>
        <v/>
      </c>
      <c r="AJ35" s="321" t="str">
        <f>IF(AJ34="","",VLOOKUP(AJ34,'標準様式１シフト記号表（勤務時間帯）'!$D$6:$X$47,21,FALSE))</f>
        <v/>
      </c>
      <c r="AK35" s="321" t="str">
        <f>IF(AK34="","",VLOOKUP(AK34,'標準様式１シフト記号表（勤務時間帯）'!$D$6:$X$47,21,FALSE))</f>
        <v/>
      </c>
      <c r="AL35" s="321" t="str">
        <f>IF(AL34="","",VLOOKUP(AL34,'標準様式１シフト記号表（勤務時間帯）'!$D$6:$X$47,21,FALSE))</f>
        <v/>
      </c>
      <c r="AM35" s="321" t="str">
        <f>IF(AM34="","",VLOOKUP(AM34,'標準様式１シフト記号表（勤務時間帯）'!$D$6:$X$47,21,FALSE))</f>
        <v/>
      </c>
      <c r="AN35" s="321" t="str">
        <f>IF(AN34="","",VLOOKUP(AN34,'標準様式１シフト記号表（勤務時間帯）'!$D$6:$X$47,21,FALSE))</f>
        <v/>
      </c>
      <c r="AO35" s="323" t="str">
        <f>IF(AO34="","",VLOOKUP(AO34,'標準様式１シフト記号表（勤務時間帯）'!$D$6:$X$47,21,FALSE))</f>
        <v/>
      </c>
      <c r="AP35" s="322" t="str">
        <f>IF(AP34="","",VLOOKUP(AP34,'標準様式１シフト記号表（勤務時間帯）'!$D$6:$X$47,21,FALSE))</f>
        <v/>
      </c>
      <c r="AQ35" s="321" t="str">
        <f>IF(AQ34="","",VLOOKUP(AQ34,'標準様式１シフト記号表（勤務時間帯）'!$D$6:$X$47,21,FALSE))</f>
        <v/>
      </c>
      <c r="AR35" s="321" t="str">
        <f>IF(AR34="","",VLOOKUP(AR34,'標準様式１シフト記号表（勤務時間帯）'!$D$6:$X$47,21,FALSE))</f>
        <v/>
      </c>
      <c r="AS35" s="321" t="str">
        <f>IF(AS34="","",VLOOKUP(AS34,'標準様式１シフト記号表（勤務時間帯）'!$D$6:$X$47,21,FALSE))</f>
        <v/>
      </c>
      <c r="AT35" s="321" t="str">
        <f>IF(AT34="","",VLOOKUP(AT34,'標準様式１シフト記号表（勤務時間帯）'!$D$6:$X$47,21,FALSE))</f>
        <v/>
      </c>
      <c r="AU35" s="321" t="str">
        <f>IF(AU34="","",VLOOKUP(AU34,'標準様式１シフト記号表（勤務時間帯）'!$D$6:$X$47,21,FALSE))</f>
        <v/>
      </c>
      <c r="AV35" s="323" t="str">
        <f>IF(AV34="","",VLOOKUP(AV34,'標準様式１シフト記号表（勤務時間帯）'!$D$6:$X$47,21,FALSE))</f>
        <v/>
      </c>
      <c r="AW35" s="322" t="str">
        <f>IF(AW34="","",VLOOKUP(AW34,'標準様式１シフト記号表（勤務時間帯）'!$D$6:$X$47,21,FALSE))</f>
        <v/>
      </c>
      <c r="AX35" s="321" t="str">
        <f>IF(AX34="","",VLOOKUP(AX34,'標準様式１シフト記号表（勤務時間帯）'!$D$6:$X$47,21,FALSE))</f>
        <v/>
      </c>
      <c r="AY35" s="321" t="str">
        <f>IF(AY34="","",VLOOKUP(AY34,'標準様式１シフト記号表（勤務時間帯）'!$D$6:$X$47,21,FALSE))</f>
        <v/>
      </c>
      <c r="AZ35" s="1474">
        <f>IF($BC$4="４週",SUM(U35:AV35),IF($BC$4="暦月",SUM(U35:AY35),""))</f>
        <v>0</v>
      </c>
      <c r="BA35" s="1475"/>
      <c r="BB35" s="1476">
        <f>IF($BC$4="４週",AZ35/4,IF($BC$4="暦月",(AZ35/($BC$9/7)),""))</f>
        <v>0</v>
      </c>
      <c r="BC35" s="1475"/>
      <c r="BD35" s="1468"/>
      <c r="BE35" s="1469"/>
      <c r="BF35" s="1469"/>
      <c r="BG35" s="1469"/>
      <c r="BH35" s="1470"/>
    </row>
    <row r="36" spans="2:60" ht="20.25" customHeight="1" x14ac:dyDescent="0.15">
      <c r="B36" s="346"/>
      <c r="C36" s="1427"/>
      <c r="D36" s="1428"/>
      <c r="E36" s="1429"/>
      <c r="F36" s="345"/>
      <c r="G36" s="344">
        <f>C34</f>
        <v>0</v>
      </c>
      <c r="H36" s="1432"/>
      <c r="I36" s="1439"/>
      <c r="J36" s="1440"/>
      <c r="K36" s="1440"/>
      <c r="L36" s="1441"/>
      <c r="M36" s="1448"/>
      <c r="N36" s="1449"/>
      <c r="O36" s="1450"/>
      <c r="P36" s="352" t="s">
        <v>634</v>
      </c>
      <c r="Q36" s="351"/>
      <c r="R36" s="351"/>
      <c r="S36" s="350"/>
      <c r="T36" s="349"/>
      <c r="U36" s="312" t="str">
        <f>IF(U34="","",VLOOKUP(U34,'標準様式１シフト記号表（勤務時間帯）'!$D$6:$Z$47,23,FALSE))</f>
        <v/>
      </c>
      <c r="V36" s="311" t="str">
        <f>IF(V34="","",VLOOKUP(V34,'標準様式１シフト記号表（勤務時間帯）'!$D$6:$Z$47,23,FALSE))</f>
        <v/>
      </c>
      <c r="W36" s="311" t="str">
        <f>IF(W34="","",VLOOKUP(W34,'標準様式１シフト記号表（勤務時間帯）'!$D$6:$Z$47,23,FALSE))</f>
        <v/>
      </c>
      <c r="X36" s="311" t="str">
        <f>IF(X34="","",VLOOKUP(X34,'標準様式１シフト記号表（勤務時間帯）'!$D$6:$Z$47,23,FALSE))</f>
        <v/>
      </c>
      <c r="Y36" s="311" t="str">
        <f>IF(Y34="","",VLOOKUP(Y34,'標準様式１シフト記号表（勤務時間帯）'!$D$6:$Z$47,23,FALSE))</f>
        <v/>
      </c>
      <c r="Z36" s="311" t="str">
        <f>IF(Z34="","",VLOOKUP(Z34,'標準様式１シフト記号表（勤務時間帯）'!$D$6:$Z$47,23,FALSE))</f>
        <v/>
      </c>
      <c r="AA36" s="313" t="str">
        <f>IF(AA34="","",VLOOKUP(AA34,'標準様式１シフト記号表（勤務時間帯）'!$D$6:$Z$47,23,FALSE))</f>
        <v/>
      </c>
      <c r="AB36" s="312" t="str">
        <f>IF(AB34="","",VLOOKUP(AB34,'標準様式１シフト記号表（勤務時間帯）'!$D$6:$Z$47,23,FALSE))</f>
        <v/>
      </c>
      <c r="AC36" s="311" t="str">
        <f>IF(AC34="","",VLOOKUP(AC34,'標準様式１シフト記号表（勤務時間帯）'!$D$6:$Z$47,23,FALSE))</f>
        <v/>
      </c>
      <c r="AD36" s="311" t="str">
        <f>IF(AD34="","",VLOOKUP(AD34,'標準様式１シフト記号表（勤務時間帯）'!$D$6:$Z$47,23,FALSE))</f>
        <v/>
      </c>
      <c r="AE36" s="311" t="str">
        <f>IF(AE34="","",VLOOKUP(AE34,'標準様式１シフト記号表（勤務時間帯）'!$D$6:$Z$47,23,FALSE))</f>
        <v/>
      </c>
      <c r="AF36" s="311" t="str">
        <f>IF(AF34="","",VLOOKUP(AF34,'標準様式１シフト記号表（勤務時間帯）'!$D$6:$Z$47,23,FALSE))</f>
        <v/>
      </c>
      <c r="AG36" s="311" t="str">
        <f>IF(AG34="","",VLOOKUP(AG34,'標準様式１シフト記号表（勤務時間帯）'!$D$6:$Z$47,23,FALSE))</f>
        <v/>
      </c>
      <c r="AH36" s="313" t="str">
        <f>IF(AH34="","",VLOOKUP(AH34,'標準様式１シフト記号表（勤務時間帯）'!$D$6:$Z$47,23,FALSE))</f>
        <v/>
      </c>
      <c r="AI36" s="312" t="str">
        <f>IF(AI34="","",VLOOKUP(AI34,'標準様式１シフト記号表（勤務時間帯）'!$D$6:$Z$47,23,FALSE))</f>
        <v/>
      </c>
      <c r="AJ36" s="311" t="str">
        <f>IF(AJ34="","",VLOOKUP(AJ34,'標準様式１シフト記号表（勤務時間帯）'!$D$6:$Z$47,23,FALSE))</f>
        <v/>
      </c>
      <c r="AK36" s="311" t="str">
        <f>IF(AK34="","",VLOOKUP(AK34,'標準様式１シフト記号表（勤務時間帯）'!$D$6:$Z$47,23,FALSE))</f>
        <v/>
      </c>
      <c r="AL36" s="311" t="str">
        <f>IF(AL34="","",VLOOKUP(AL34,'標準様式１シフト記号表（勤務時間帯）'!$D$6:$Z$47,23,FALSE))</f>
        <v/>
      </c>
      <c r="AM36" s="311" t="str">
        <f>IF(AM34="","",VLOOKUP(AM34,'標準様式１シフト記号表（勤務時間帯）'!$D$6:$Z$47,23,FALSE))</f>
        <v/>
      </c>
      <c r="AN36" s="311" t="str">
        <f>IF(AN34="","",VLOOKUP(AN34,'標準様式１シフト記号表（勤務時間帯）'!$D$6:$Z$47,23,FALSE))</f>
        <v/>
      </c>
      <c r="AO36" s="313" t="str">
        <f>IF(AO34="","",VLOOKUP(AO34,'標準様式１シフト記号表（勤務時間帯）'!$D$6:$Z$47,23,FALSE))</f>
        <v/>
      </c>
      <c r="AP36" s="312" t="str">
        <f>IF(AP34="","",VLOOKUP(AP34,'標準様式１シフト記号表（勤務時間帯）'!$D$6:$Z$47,23,FALSE))</f>
        <v/>
      </c>
      <c r="AQ36" s="311" t="str">
        <f>IF(AQ34="","",VLOOKUP(AQ34,'標準様式１シフト記号表（勤務時間帯）'!$D$6:$Z$47,23,FALSE))</f>
        <v/>
      </c>
      <c r="AR36" s="311" t="str">
        <f>IF(AR34="","",VLOOKUP(AR34,'標準様式１シフト記号表（勤務時間帯）'!$D$6:$Z$47,23,FALSE))</f>
        <v/>
      </c>
      <c r="AS36" s="311" t="str">
        <f>IF(AS34="","",VLOOKUP(AS34,'標準様式１シフト記号表（勤務時間帯）'!$D$6:$Z$47,23,FALSE))</f>
        <v/>
      </c>
      <c r="AT36" s="311" t="str">
        <f>IF(AT34="","",VLOOKUP(AT34,'標準様式１シフト記号表（勤務時間帯）'!$D$6:$Z$47,23,FALSE))</f>
        <v/>
      </c>
      <c r="AU36" s="311" t="str">
        <f>IF(AU34="","",VLOOKUP(AU34,'標準様式１シフト記号表（勤務時間帯）'!$D$6:$Z$47,23,FALSE))</f>
        <v/>
      </c>
      <c r="AV36" s="313" t="str">
        <f>IF(AV34="","",VLOOKUP(AV34,'標準様式１シフト記号表（勤務時間帯）'!$D$6:$Z$47,23,FALSE))</f>
        <v/>
      </c>
      <c r="AW36" s="312" t="str">
        <f>IF(AW34="","",VLOOKUP(AW34,'標準様式１シフト記号表（勤務時間帯）'!$D$6:$Z$47,23,FALSE))</f>
        <v/>
      </c>
      <c r="AX36" s="311" t="str">
        <f>IF(AX34="","",VLOOKUP(AX34,'標準様式１シフト記号表（勤務時間帯）'!$D$6:$Z$47,23,FALSE))</f>
        <v/>
      </c>
      <c r="AY36" s="311" t="str">
        <f>IF(AY34="","",VLOOKUP(AY34,'標準様式１シフト記号表（勤務時間帯）'!$D$6:$Z$47,23,FALSE))</f>
        <v/>
      </c>
      <c r="AZ36" s="1477">
        <f>IF($BC$4="４週",SUM(U36:AV36),IF($BC$4="暦月",SUM(U36:AY36),""))</f>
        <v>0</v>
      </c>
      <c r="BA36" s="1478"/>
      <c r="BB36" s="1479">
        <f>IF($BC$4="４週",AZ36/4,IF($BC$4="暦月",(AZ36/($BC$9/7)),""))</f>
        <v>0</v>
      </c>
      <c r="BC36" s="1478"/>
      <c r="BD36" s="1471"/>
      <c r="BE36" s="1472"/>
      <c r="BF36" s="1472"/>
      <c r="BG36" s="1472"/>
      <c r="BH36" s="1473"/>
    </row>
    <row r="37" spans="2:60" ht="20.25" customHeight="1" x14ac:dyDescent="0.15">
      <c r="B37" s="339"/>
      <c r="C37" s="1421"/>
      <c r="D37" s="1422"/>
      <c r="E37" s="1423"/>
      <c r="F37" s="329"/>
      <c r="G37" s="328"/>
      <c r="H37" s="1485"/>
      <c r="I37" s="1433"/>
      <c r="J37" s="1434"/>
      <c r="K37" s="1434"/>
      <c r="L37" s="1435"/>
      <c r="M37" s="1442"/>
      <c r="N37" s="1443"/>
      <c r="O37" s="1444"/>
      <c r="P37" s="348" t="s">
        <v>632</v>
      </c>
      <c r="Q37" s="288"/>
      <c r="R37" s="288"/>
      <c r="S37" s="290"/>
      <c r="T37" s="347"/>
      <c r="U37" s="331"/>
      <c r="V37" s="330"/>
      <c r="W37" s="330"/>
      <c r="X37" s="330"/>
      <c r="Y37" s="330"/>
      <c r="Z37" s="330"/>
      <c r="AA37" s="332"/>
      <c r="AB37" s="331"/>
      <c r="AC37" s="330"/>
      <c r="AD37" s="330"/>
      <c r="AE37" s="330"/>
      <c r="AF37" s="330"/>
      <c r="AG37" s="330"/>
      <c r="AH37" s="332"/>
      <c r="AI37" s="331"/>
      <c r="AJ37" s="330"/>
      <c r="AK37" s="330"/>
      <c r="AL37" s="330"/>
      <c r="AM37" s="330"/>
      <c r="AN37" s="330"/>
      <c r="AO37" s="332"/>
      <c r="AP37" s="331"/>
      <c r="AQ37" s="330"/>
      <c r="AR37" s="330"/>
      <c r="AS37" s="330"/>
      <c r="AT37" s="330"/>
      <c r="AU37" s="330"/>
      <c r="AV37" s="332"/>
      <c r="AW37" s="331"/>
      <c r="AX37" s="330"/>
      <c r="AY37" s="330"/>
      <c r="AZ37" s="1451"/>
      <c r="BA37" s="1452"/>
      <c r="BB37" s="1481"/>
      <c r="BC37" s="1452"/>
      <c r="BD37" s="1482"/>
      <c r="BE37" s="1483"/>
      <c r="BF37" s="1483"/>
      <c r="BG37" s="1483"/>
      <c r="BH37" s="1484"/>
    </row>
    <row r="38" spans="2:60" ht="20.25" customHeight="1" x14ac:dyDescent="0.15">
      <c r="B38" s="320">
        <f>B35+1</f>
        <v>6</v>
      </c>
      <c r="C38" s="1424"/>
      <c r="D38" s="1425"/>
      <c r="E38" s="1426"/>
      <c r="F38" s="329">
        <f>C37</f>
        <v>0</v>
      </c>
      <c r="G38" s="328"/>
      <c r="H38" s="1431"/>
      <c r="I38" s="1436"/>
      <c r="J38" s="1437"/>
      <c r="K38" s="1437"/>
      <c r="L38" s="1438"/>
      <c r="M38" s="1445"/>
      <c r="N38" s="1446"/>
      <c r="O38" s="1447"/>
      <c r="P38" s="327" t="s">
        <v>633</v>
      </c>
      <c r="Q38" s="326"/>
      <c r="R38" s="326"/>
      <c r="S38" s="325"/>
      <c r="T38" s="324"/>
      <c r="U38" s="322" t="str">
        <f>IF(U37="","",VLOOKUP(U37,'標準様式１シフト記号表（勤務時間帯）'!$D$6:$X$47,21,FALSE))</f>
        <v/>
      </c>
      <c r="V38" s="321" t="str">
        <f>IF(V37="","",VLOOKUP(V37,'標準様式１シフト記号表（勤務時間帯）'!$D$6:$X$47,21,FALSE))</f>
        <v/>
      </c>
      <c r="W38" s="321" t="str">
        <f>IF(W37="","",VLOOKUP(W37,'標準様式１シフト記号表（勤務時間帯）'!$D$6:$X$47,21,FALSE))</f>
        <v/>
      </c>
      <c r="X38" s="321" t="str">
        <f>IF(X37="","",VLOOKUP(X37,'標準様式１シフト記号表（勤務時間帯）'!$D$6:$X$47,21,FALSE))</f>
        <v/>
      </c>
      <c r="Y38" s="321" t="str">
        <f>IF(Y37="","",VLOOKUP(Y37,'標準様式１シフト記号表（勤務時間帯）'!$D$6:$X$47,21,FALSE))</f>
        <v/>
      </c>
      <c r="Z38" s="321" t="str">
        <f>IF(Z37="","",VLOOKUP(Z37,'標準様式１シフト記号表（勤務時間帯）'!$D$6:$X$47,21,FALSE))</f>
        <v/>
      </c>
      <c r="AA38" s="323" t="str">
        <f>IF(AA37="","",VLOOKUP(AA37,'標準様式１シフト記号表（勤務時間帯）'!$D$6:$X$47,21,FALSE))</f>
        <v/>
      </c>
      <c r="AB38" s="322" t="str">
        <f>IF(AB37="","",VLOOKUP(AB37,'標準様式１シフト記号表（勤務時間帯）'!$D$6:$X$47,21,FALSE))</f>
        <v/>
      </c>
      <c r="AC38" s="321" t="str">
        <f>IF(AC37="","",VLOOKUP(AC37,'標準様式１シフト記号表（勤務時間帯）'!$D$6:$X$47,21,FALSE))</f>
        <v/>
      </c>
      <c r="AD38" s="321" t="str">
        <f>IF(AD37="","",VLOOKUP(AD37,'標準様式１シフト記号表（勤務時間帯）'!$D$6:$X$47,21,FALSE))</f>
        <v/>
      </c>
      <c r="AE38" s="321" t="str">
        <f>IF(AE37="","",VLOOKUP(AE37,'標準様式１シフト記号表（勤務時間帯）'!$D$6:$X$47,21,FALSE))</f>
        <v/>
      </c>
      <c r="AF38" s="321" t="str">
        <f>IF(AF37="","",VLOOKUP(AF37,'標準様式１シフト記号表（勤務時間帯）'!$D$6:$X$47,21,FALSE))</f>
        <v/>
      </c>
      <c r="AG38" s="321" t="str">
        <f>IF(AG37="","",VLOOKUP(AG37,'標準様式１シフト記号表（勤務時間帯）'!$D$6:$X$47,21,FALSE))</f>
        <v/>
      </c>
      <c r="AH38" s="323" t="str">
        <f>IF(AH37="","",VLOOKUP(AH37,'標準様式１シフト記号表（勤務時間帯）'!$D$6:$X$47,21,FALSE))</f>
        <v/>
      </c>
      <c r="AI38" s="322" t="str">
        <f>IF(AI37="","",VLOOKUP(AI37,'標準様式１シフト記号表（勤務時間帯）'!$D$6:$X$47,21,FALSE))</f>
        <v/>
      </c>
      <c r="AJ38" s="321" t="str">
        <f>IF(AJ37="","",VLOOKUP(AJ37,'標準様式１シフト記号表（勤務時間帯）'!$D$6:$X$47,21,FALSE))</f>
        <v/>
      </c>
      <c r="AK38" s="321" t="str">
        <f>IF(AK37="","",VLOOKUP(AK37,'標準様式１シフト記号表（勤務時間帯）'!$D$6:$X$47,21,FALSE))</f>
        <v/>
      </c>
      <c r="AL38" s="321" t="str">
        <f>IF(AL37="","",VLOOKUP(AL37,'標準様式１シフト記号表（勤務時間帯）'!$D$6:$X$47,21,FALSE))</f>
        <v/>
      </c>
      <c r="AM38" s="321" t="str">
        <f>IF(AM37="","",VLOOKUP(AM37,'標準様式１シフト記号表（勤務時間帯）'!$D$6:$X$47,21,FALSE))</f>
        <v/>
      </c>
      <c r="AN38" s="321" t="str">
        <f>IF(AN37="","",VLOOKUP(AN37,'標準様式１シフト記号表（勤務時間帯）'!$D$6:$X$47,21,FALSE))</f>
        <v/>
      </c>
      <c r="AO38" s="323" t="str">
        <f>IF(AO37="","",VLOOKUP(AO37,'標準様式１シフト記号表（勤務時間帯）'!$D$6:$X$47,21,FALSE))</f>
        <v/>
      </c>
      <c r="AP38" s="322" t="str">
        <f>IF(AP37="","",VLOOKUP(AP37,'標準様式１シフト記号表（勤務時間帯）'!$D$6:$X$47,21,FALSE))</f>
        <v/>
      </c>
      <c r="AQ38" s="321" t="str">
        <f>IF(AQ37="","",VLOOKUP(AQ37,'標準様式１シフト記号表（勤務時間帯）'!$D$6:$X$47,21,FALSE))</f>
        <v/>
      </c>
      <c r="AR38" s="321" t="str">
        <f>IF(AR37="","",VLOOKUP(AR37,'標準様式１シフト記号表（勤務時間帯）'!$D$6:$X$47,21,FALSE))</f>
        <v/>
      </c>
      <c r="AS38" s="321" t="str">
        <f>IF(AS37="","",VLOOKUP(AS37,'標準様式１シフト記号表（勤務時間帯）'!$D$6:$X$47,21,FALSE))</f>
        <v/>
      </c>
      <c r="AT38" s="321" t="str">
        <f>IF(AT37="","",VLOOKUP(AT37,'標準様式１シフト記号表（勤務時間帯）'!$D$6:$X$47,21,FALSE))</f>
        <v/>
      </c>
      <c r="AU38" s="321" t="str">
        <f>IF(AU37="","",VLOOKUP(AU37,'標準様式１シフト記号表（勤務時間帯）'!$D$6:$X$47,21,FALSE))</f>
        <v/>
      </c>
      <c r="AV38" s="323" t="str">
        <f>IF(AV37="","",VLOOKUP(AV37,'標準様式１シフト記号表（勤務時間帯）'!$D$6:$X$47,21,FALSE))</f>
        <v/>
      </c>
      <c r="AW38" s="322" t="str">
        <f>IF(AW37="","",VLOOKUP(AW37,'標準様式１シフト記号表（勤務時間帯）'!$D$6:$X$47,21,FALSE))</f>
        <v/>
      </c>
      <c r="AX38" s="321" t="str">
        <f>IF(AX37="","",VLOOKUP(AX37,'標準様式１シフト記号表（勤務時間帯）'!$D$6:$X$47,21,FALSE))</f>
        <v/>
      </c>
      <c r="AY38" s="321" t="str">
        <f>IF(AY37="","",VLOOKUP(AY37,'標準様式１シフト記号表（勤務時間帯）'!$D$6:$X$47,21,FALSE))</f>
        <v/>
      </c>
      <c r="AZ38" s="1474">
        <f>IF($BC$4="４週",SUM(U38:AV38),IF($BC$4="暦月",SUM(U38:AY38),""))</f>
        <v>0</v>
      </c>
      <c r="BA38" s="1475"/>
      <c r="BB38" s="1476">
        <f>IF($BC$4="４週",AZ38/4,IF($BC$4="暦月",(AZ38/($BC$9/7)),""))</f>
        <v>0</v>
      </c>
      <c r="BC38" s="1475"/>
      <c r="BD38" s="1468"/>
      <c r="BE38" s="1469"/>
      <c r="BF38" s="1469"/>
      <c r="BG38" s="1469"/>
      <c r="BH38" s="1470"/>
    </row>
    <row r="39" spans="2:60" ht="20.25" customHeight="1" x14ac:dyDescent="0.15">
      <c r="B39" s="346"/>
      <c r="C39" s="1427"/>
      <c r="D39" s="1428"/>
      <c r="E39" s="1429"/>
      <c r="F39" s="345"/>
      <c r="G39" s="344">
        <f>C37</f>
        <v>0</v>
      </c>
      <c r="H39" s="1432"/>
      <c r="I39" s="1439"/>
      <c r="J39" s="1440"/>
      <c r="K39" s="1440"/>
      <c r="L39" s="1441"/>
      <c r="M39" s="1448"/>
      <c r="N39" s="1449"/>
      <c r="O39" s="1450"/>
      <c r="P39" s="352" t="s">
        <v>634</v>
      </c>
      <c r="Q39" s="358"/>
      <c r="R39" s="358"/>
      <c r="S39" s="357"/>
      <c r="T39" s="356"/>
      <c r="U39" s="312" t="str">
        <f>IF(U37="","",VLOOKUP(U37,'標準様式１シフト記号表（勤務時間帯）'!$D$6:$Z$47,23,FALSE))</f>
        <v/>
      </c>
      <c r="V39" s="311" t="str">
        <f>IF(V37="","",VLOOKUP(V37,'標準様式１シフト記号表（勤務時間帯）'!$D$6:$Z$47,23,FALSE))</f>
        <v/>
      </c>
      <c r="W39" s="311" t="str">
        <f>IF(W37="","",VLOOKUP(W37,'標準様式１シフト記号表（勤務時間帯）'!$D$6:$Z$47,23,FALSE))</f>
        <v/>
      </c>
      <c r="X39" s="311" t="str">
        <f>IF(X37="","",VLOOKUP(X37,'標準様式１シフト記号表（勤務時間帯）'!$D$6:$Z$47,23,FALSE))</f>
        <v/>
      </c>
      <c r="Y39" s="311" t="str">
        <f>IF(Y37="","",VLOOKUP(Y37,'標準様式１シフト記号表（勤務時間帯）'!$D$6:$Z$47,23,FALSE))</f>
        <v/>
      </c>
      <c r="Z39" s="311" t="str">
        <f>IF(Z37="","",VLOOKUP(Z37,'標準様式１シフト記号表（勤務時間帯）'!$D$6:$Z$47,23,FALSE))</f>
        <v/>
      </c>
      <c r="AA39" s="313" t="str">
        <f>IF(AA37="","",VLOOKUP(AA37,'標準様式１シフト記号表（勤務時間帯）'!$D$6:$Z$47,23,FALSE))</f>
        <v/>
      </c>
      <c r="AB39" s="312" t="str">
        <f>IF(AB37="","",VLOOKUP(AB37,'標準様式１シフト記号表（勤務時間帯）'!$D$6:$Z$47,23,FALSE))</f>
        <v/>
      </c>
      <c r="AC39" s="311" t="str">
        <f>IF(AC37="","",VLOOKUP(AC37,'標準様式１シフト記号表（勤務時間帯）'!$D$6:$Z$47,23,FALSE))</f>
        <v/>
      </c>
      <c r="AD39" s="311" t="str">
        <f>IF(AD37="","",VLOOKUP(AD37,'標準様式１シフト記号表（勤務時間帯）'!$D$6:$Z$47,23,FALSE))</f>
        <v/>
      </c>
      <c r="AE39" s="311" t="str">
        <f>IF(AE37="","",VLOOKUP(AE37,'標準様式１シフト記号表（勤務時間帯）'!$D$6:$Z$47,23,FALSE))</f>
        <v/>
      </c>
      <c r="AF39" s="311" t="str">
        <f>IF(AF37="","",VLOOKUP(AF37,'標準様式１シフト記号表（勤務時間帯）'!$D$6:$Z$47,23,FALSE))</f>
        <v/>
      </c>
      <c r="AG39" s="311" t="str">
        <f>IF(AG37="","",VLOOKUP(AG37,'標準様式１シフト記号表（勤務時間帯）'!$D$6:$Z$47,23,FALSE))</f>
        <v/>
      </c>
      <c r="AH39" s="313" t="str">
        <f>IF(AH37="","",VLOOKUP(AH37,'標準様式１シフト記号表（勤務時間帯）'!$D$6:$Z$47,23,FALSE))</f>
        <v/>
      </c>
      <c r="AI39" s="312" t="str">
        <f>IF(AI37="","",VLOOKUP(AI37,'標準様式１シフト記号表（勤務時間帯）'!$D$6:$Z$47,23,FALSE))</f>
        <v/>
      </c>
      <c r="AJ39" s="311" t="str">
        <f>IF(AJ37="","",VLOOKUP(AJ37,'標準様式１シフト記号表（勤務時間帯）'!$D$6:$Z$47,23,FALSE))</f>
        <v/>
      </c>
      <c r="AK39" s="311" t="str">
        <f>IF(AK37="","",VLOOKUP(AK37,'標準様式１シフト記号表（勤務時間帯）'!$D$6:$Z$47,23,FALSE))</f>
        <v/>
      </c>
      <c r="AL39" s="311" t="str">
        <f>IF(AL37="","",VLOOKUP(AL37,'標準様式１シフト記号表（勤務時間帯）'!$D$6:$Z$47,23,FALSE))</f>
        <v/>
      </c>
      <c r="AM39" s="311" t="str">
        <f>IF(AM37="","",VLOOKUP(AM37,'標準様式１シフト記号表（勤務時間帯）'!$D$6:$Z$47,23,FALSE))</f>
        <v/>
      </c>
      <c r="AN39" s="311" t="str">
        <f>IF(AN37="","",VLOOKUP(AN37,'標準様式１シフト記号表（勤務時間帯）'!$D$6:$Z$47,23,FALSE))</f>
        <v/>
      </c>
      <c r="AO39" s="313" t="str">
        <f>IF(AO37="","",VLOOKUP(AO37,'標準様式１シフト記号表（勤務時間帯）'!$D$6:$Z$47,23,FALSE))</f>
        <v/>
      </c>
      <c r="AP39" s="312" t="str">
        <f>IF(AP37="","",VLOOKUP(AP37,'標準様式１シフト記号表（勤務時間帯）'!$D$6:$Z$47,23,FALSE))</f>
        <v/>
      </c>
      <c r="AQ39" s="311" t="str">
        <f>IF(AQ37="","",VLOOKUP(AQ37,'標準様式１シフト記号表（勤務時間帯）'!$D$6:$Z$47,23,FALSE))</f>
        <v/>
      </c>
      <c r="AR39" s="311" t="str">
        <f>IF(AR37="","",VLOOKUP(AR37,'標準様式１シフト記号表（勤務時間帯）'!$D$6:$Z$47,23,FALSE))</f>
        <v/>
      </c>
      <c r="AS39" s="311" t="str">
        <f>IF(AS37="","",VLOOKUP(AS37,'標準様式１シフト記号表（勤務時間帯）'!$D$6:$Z$47,23,FALSE))</f>
        <v/>
      </c>
      <c r="AT39" s="311" t="str">
        <f>IF(AT37="","",VLOOKUP(AT37,'標準様式１シフト記号表（勤務時間帯）'!$D$6:$Z$47,23,FALSE))</f>
        <v/>
      </c>
      <c r="AU39" s="311" t="str">
        <f>IF(AU37="","",VLOOKUP(AU37,'標準様式１シフト記号表（勤務時間帯）'!$D$6:$Z$47,23,FALSE))</f>
        <v/>
      </c>
      <c r="AV39" s="313" t="str">
        <f>IF(AV37="","",VLOOKUP(AV37,'標準様式１シフト記号表（勤務時間帯）'!$D$6:$Z$47,23,FALSE))</f>
        <v/>
      </c>
      <c r="AW39" s="312" t="str">
        <f>IF(AW37="","",VLOOKUP(AW37,'標準様式１シフト記号表（勤務時間帯）'!$D$6:$Z$47,23,FALSE))</f>
        <v/>
      </c>
      <c r="AX39" s="311" t="str">
        <f>IF(AX37="","",VLOOKUP(AX37,'標準様式１シフト記号表（勤務時間帯）'!$D$6:$Z$47,23,FALSE))</f>
        <v/>
      </c>
      <c r="AY39" s="311" t="str">
        <f>IF(AY37="","",VLOOKUP(AY37,'標準様式１シフト記号表（勤務時間帯）'!$D$6:$Z$47,23,FALSE))</f>
        <v/>
      </c>
      <c r="AZ39" s="1477">
        <f>IF($BC$4="４週",SUM(U39:AV39),IF($BC$4="暦月",SUM(U39:AY39),""))</f>
        <v>0</v>
      </c>
      <c r="BA39" s="1478"/>
      <c r="BB39" s="1479">
        <f>IF($BC$4="４週",AZ39/4,IF($BC$4="暦月",(AZ39/($BC$9/7)),""))</f>
        <v>0</v>
      </c>
      <c r="BC39" s="1478"/>
      <c r="BD39" s="1471"/>
      <c r="BE39" s="1472"/>
      <c r="BF39" s="1472"/>
      <c r="BG39" s="1472"/>
      <c r="BH39" s="1473"/>
    </row>
    <row r="40" spans="2:60" ht="20.25" customHeight="1" x14ac:dyDescent="0.15">
      <c r="B40" s="339"/>
      <c r="C40" s="1421"/>
      <c r="D40" s="1422"/>
      <c r="E40" s="1423"/>
      <c r="F40" s="329"/>
      <c r="G40" s="328"/>
      <c r="H40" s="1485"/>
      <c r="I40" s="1433"/>
      <c r="J40" s="1434"/>
      <c r="K40" s="1434"/>
      <c r="L40" s="1435"/>
      <c r="M40" s="1442"/>
      <c r="N40" s="1443"/>
      <c r="O40" s="1444"/>
      <c r="P40" s="348" t="s">
        <v>632</v>
      </c>
      <c r="Q40" s="355"/>
      <c r="R40" s="355"/>
      <c r="S40" s="354"/>
      <c r="T40" s="353"/>
      <c r="U40" s="331"/>
      <c r="V40" s="330"/>
      <c r="W40" s="330"/>
      <c r="X40" s="330"/>
      <c r="Y40" s="330"/>
      <c r="Z40" s="330"/>
      <c r="AA40" s="332"/>
      <c r="AB40" s="331"/>
      <c r="AC40" s="330"/>
      <c r="AD40" s="330"/>
      <c r="AE40" s="330"/>
      <c r="AF40" s="330"/>
      <c r="AG40" s="330"/>
      <c r="AH40" s="332"/>
      <c r="AI40" s="331"/>
      <c r="AJ40" s="330"/>
      <c r="AK40" s="330"/>
      <c r="AL40" s="330"/>
      <c r="AM40" s="330"/>
      <c r="AN40" s="330"/>
      <c r="AO40" s="332"/>
      <c r="AP40" s="331"/>
      <c r="AQ40" s="330"/>
      <c r="AR40" s="330"/>
      <c r="AS40" s="330"/>
      <c r="AT40" s="330"/>
      <c r="AU40" s="330"/>
      <c r="AV40" s="332"/>
      <c r="AW40" s="331"/>
      <c r="AX40" s="330"/>
      <c r="AY40" s="330"/>
      <c r="AZ40" s="1451"/>
      <c r="BA40" s="1452"/>
      <c r="BB40" s="1481"/>
      <c r="BC40" s="1452"/>
      <c r="BD40" s="1482"/>
      <c r="BE40" s="1483"/>
      <c r="BF40" s="1483"/>
      <c r="BG40" s="1483"/>
      <c r="BH40" s="1484"/>
    </row>
    <row r="41" spans="2:60" ht="20.25" customHeight="1" x14ac:dyDescent="0.15">
      <c r="B41" s="320">
        <f>B38+1</f>
        <v>7</v>
      </c>
      <c r="C41" s="1424"/>
      <c r="D41" s="1425"/>
      <c r="E41" s="1426"/>
      <c r="F41" s="329">
        <f>C40</f>
        <v>0</v>
      </c>
      <c r="G41" s="328"/>
      <c r="H41" s="1431"/>
      <c r="I41" s="1436"/>
      <c r="J41" s="1437"/>
      <c r="K41" s="1437"/>
      <c r="L41" s="1438"/>
      <c r="M41" s="1445"/>
      <c r="N41" s="1446"/>
      <c r="O41" s="1447"/>
      <c r="P41" s="327" t="s">
        <v>633</v>
      </c>
      <c r="Q41" s="326"/>
      <c r="R41" s="326"/>
      <c r="S41" s="325"/>
      <c r="T41" s="324"/>
      <c r="U41" s="322" t="str">
        <f>IF(U40="","",VLOOKUP(U40,'標準様式１シフト記号表（勤務時間帯）'!$D$6:$X$47,21,FALSE))</f>
        <v/>
      </c>
      <c r="V41" s="321" t="str">
        <f>IF(V40="","",VLOOKUP(V40,'標準様式１シフト記号表（勤務時間帯）'!$D$6:$X$47,21,FALSE))</f>
        <v/>
      </c>
      <c r="W41" s="321" t="str">
        <f>IF(W40="","",VLOOKUP(W40,'標準様式１シフト記号表（勤務時間帯）'!$D$6:$X$47,21,FALSE))</f>
        <v/>
      </c>
      <c r="X41" s="321" t="str">
        <f>IF(X40="","",VLOOKUP(X40,'標準様式１シフト記号表（勤務時間帯）'!$D$6:$X$47,21,FALSE))</f>
        <v/>
      </c>
      <c r="Y41" s="321" t="str">
        <f>IF(Y40="","",VLOOKUP(Y40,'標準様式１シフト記号表（勤務時間帯）'!$D$6:$X$47,21,FALSE))</f>
        <v/>
      </c>
      <c r="Z41" s="321" t="str">
        <f>IF(Z40="","",VLOOKUP(Z40,'標準様式１シフト記号表（勤務時間帯）'!$D$6:$X$47,21,FALSE))</f>
        <v/>
      </c>
      <c r="AA41" s="323" t="str">
        <f>IF(AA40="","",VLOOKUP(AA40,'標準様式１シフト記号表（勤務時間帯）'!$D$6:$X$47,21,FALSE))</f>
        <v/>
      </c>
      <c r="AB41" s="322" t="str">
        <f>IF(AB40="","",VLOOKUP(AB40,'標準様式１シフト記号表（勤務時間帯）'!$D$6:$X$47,21,FALSE))</f>
        <v/>
      </c>
      <c r="AC41" s="321" t="str">
        <f>IF(AC40="","",VLOOKUP(AC40,'標準様式１シフト記号表（勤務時間帯）'!$D$6:$X$47,21,FALSE))</f>
        <v/>
      </c>
      <c r="AD41" s="321" t="str">
        <f>IF(AD40="","",VLOOKUP(AD40,'標準様式１シフト記号表（勤務時間帯）'!$D$6:$X$47,21,FALSE))</f>
        <v/>
      </c>
      <c r="AE41" s="321" t="str">
        <f>IF(AE40="","",VLOOKUP(AE40,'標準様式１シフト記号表（勤務時間帯）'!$D$6:$X$47,21,FALSE))</f>
        <v/>
      </c>
      <c r="AF41" s="321" t="str">
        <f>IF(AF40="","",VLOOKUP(AF40,'標準様式１シフト記号表（勤務時間帯）'!$D$6:$X$47,21,FALSE))</f>
        <v/>
      </c>
      <c r="AG41" s="321" t="str">
        <f>IF(AG40="","",VLOOKUP(AG40,'標準様式１シフト記号表（勤務時間帯）'!$D$6:$X$47,21,FALSE))</f>
        <v/>
      </c>
      <c r="AH41" s="323" t="str">
        <f>IF(AH40="","",VLOOKUP(AH40,'標準様式１シフト記号表（勤務時間帯）'!$D$6:$X$47,21,FALSE))</f>
        <v/>
      </c>
      <c r="AI41" s="322" t="str">
        <f>IF(AI40="","",VLOOKUP(AI40,'標準様式１シフト記号表（勤務時間帯）'!$D$6:$X$47,21,FALSE))</f>
        <v/>
      </c>
      <c r="AJ41" s="321" t="str">
        <f>IF(AJ40="","",VLOOKUP(AJ40,'標準様式１シフト記号表（勤務時間帯）'!$D$6:$X$47,21,FALSE))</f>
        <v/>
      </c>
      <c r="AK41" s="321" t="str">
        <f>IF(AK40="","",VLOOKUP(AK40,'標準様式１シフト記号表（勤務時間帯）'!$D$6:$X$47,21,FALSE))</f>
        <v/>
      </c>
      <c r="AL41" s="321" t="str">
        <f>IF(AL40="","",VLOOKUP(AL40,'標準様式１シフト記号表（勤務時間帯）'!$D$6:$X$47,21,FALSE))</f>
        <v/>
      </c>
      <c r="AM41" s="321" t="str">
        <f>IF(AM40="","",VLOOKUP(AM40,'標準様式１シフト記号表（勤務時間帯）'!$D$6:$X$47,21,FALSE))</f>
        <v/>
      </c>
      <c r="AN41" s="321" t="str">
        <f>IF(AN40="","",VLOOKUP(AN40,'標準様式１シフト記号表（勤務時間帯）'!$D$6:$X$47,21,FALSE))</f>
        <v/>
      </c>
      <c r="AO41" s="323" t="str">
        <f>IF(AO40="","",VLOOKUP(AO40,'標準様式１シフト記号表（勤務時間帯）'!$D$6:$X$47,21,FALSE))</f>
        <v/>
      </c>
      <c r="AP41" s="322" t="str">
        <f>IF(AP40="","",VLOOKUP(AP40,'標準様式１シフト記号表（勤務時間帯）'!$D$6:$X$47,21,FALSE))</f>
        <v/>
      </c>
      <c r="AQ41" s="321" t="str">
        <f>IF(AQ40="","",VLOOKUP(AQ40,'標準様式１シフト記号表（勤務時間帯）'!$D$6:$X$47,21,FALSE))</f>
        <v/>
      </c>
      <c r="AR41" s="321" t="str">
        <f>IF(AR40="","",VLOOKUP(AR40,'標準様式１シフト記号表（勤務時間帯）'!$D$6:$X$47,21,FALSE))</f>
        <v/>
      </c>
      <c r="AS41" s="321" t="str">
        <f>IF(AS40="","",VLOOKUP(AS40,'標準様式１シフト記号表（勤務時間帯）'!$D$6:$X$47,21,FALSE))</f>
        <v/>
      </c>
      <c r="AT41" s="321" t="str">
        <f>IF(AT40="","",VLOOKUP(AT40,'標準様式１シフト記号表（勤務時間帯）'!$D$6:$X$47,21,FALSE))</f>
        <v/>
      </c>
      <c r="AU41" s="321" t="str">
        <f>IF(AU40="","",VLOOKUP(AU40,'標準様式１シフト記号表（勤務時間帯）'!$D$6:$X$47,21,FALSE))</f>
        <v/>
      </c>
      <c r="AV41" s="323" t="str">
        <f>IF(AV40="","",VLOOKUP(AV40,'標準様式１シフト記号表（勤務時間帯）'!$D$6:$X$47,21,FALSE))</f>
        <v/>
      </c>
      <c r="AW41" s="322" t="str">
        <f>IF(AW40="","",VLOOKUP(AW40,'標準様式１シフト記号表（勤務時間帯）'!$D$6:$X$47,21,FALSE))</f>
        <v/>
      </c>
      <c r="AX41" s="321" t="str">
        <f>IF(AX40="","",VLOOKUP(AX40,'標準様式１シフト記号表（勤務時間帯）'!$D$6:$X$47,21,FALSE))</f>
        <v/>
      </c>
      <c r="AY41" s="321" t="str">
        <f>IF(AY40="","",VLOOKUP(AY40,'標準様式１シフト記号表（勤務時間帯）'!$D$6:$X$47,21,FALSE))</f>
        <v/>
      </c>
      <c r="AZ41" s="1474">
        <f>IF($BC$4="４週",SUM(U41:AV41),IF($BC$4="暦月",SUM(U41:AY41),""))</f>
        <v>0</v>
      </c>
      <c r="BA41" s="1475"/>
      <c r="BB41" s="1476">
        <f>IF($BC$4="４週",AZ41/4,IF($BC$4="暦月",(AZ41/($BC$9/7)),""))</f>
        <v>0</v>
      </c>
      <c r="BC41" s="1475"/>
      <c r="BD41" s="1468"/>
      <c r="BE41" s="1469"/>
      <c r="BF41" s="1469"/>
      <c r="BG41" s="1469"/>
      <c r="BH41" s="1470"/>
    </row>
    <row r="42" spans="2:60" ht="20.25" customHeight="1" x14ac:dyDescent="0.15">
      <c r="B42" s="346"/>
      <c r="C42" s="1427"/>
      <c r="D42" s="1428"/>
      <c r="E42" s="1429"/>
      <c r="F42" s="345"/>
      <c r="G42" s="344">
        <f>C40</f>
        <v>0</v>
      </c>
      <c r="H42" s="1432"/>
      <c r="I42" s="1439"/>
      <c r="J42" s="1440"/>
      <c r="K42" s="1440"/>
      <c r="L42" s="1441"/>
      <c r="M42" s="1448"/>
      <c r="N42" s="1449"/>
      <c r="O42" s="1450"/>
      <c r="P42" s="352" t="s">
        <v>634</v>
      </c>
      <c r="Q42" s="288"/>
      <c r="R42" s="288"/>
      <c r="S42" s="290"/>
      <c r="T42" s="359"/>
      <c r="U42" s="312" t="str">
        <f>IF(U40="","",VLOOKUP(U40,'標準様式１シフト記号表（勤務時間帯）'!$D$6:$Z$47,23,FALSE))</f>
        <v/>
      </c>
      <c r="V42" s="311" t="str">
        <f>IF(V40="","",VLOOKUP(V40,'標準様式１シフト記号表（勤務時間帯）'!$D$6:$Z$47,23,FALSE))</f>
        <v/>
      </c>
      <c r="W42" s="311" t="str">
        <f>IF(W40="","",VLOOKUP(W40,'標準様式１シフト記号表（勤務時間帯）'!$D$6:$Z$47,23,FALSE))</f>
        <v/>
      </c>
      <c r="X42" s="311" t="str">
        <f>IF(X40="","",VLOOKUP(X40,'標準様式１シフト記号表（勤務時間帯）'!$D$6:$Z$47,23,FALSE))</f>
        <v/>
      </c>
      <c r="Y42" s="311" t="str">
        <f>IF(Y40="","",VLOOKUP(Y40,'標準様式１シフト記号表（勤務時間帯）'!$D$6:$Z$47,23,FALSE))</f>
        <v/>
      </c>
      <c r="Z42" s="311" t="str">
        <f>IF(Z40="","",VLOOKUP(Z40,'標準様式１シフト記号表（勤務時間帯）'!$D$6:$Z$47,23,FALSE))</f>
        <v/>
      </c>
      <c r="AA42" s="313" t="str">
        <f>IF(AA40="","",VLOOKUP(AA40,'標準様式１シフト記号表（勤務時間帯）'!$D$6:$Z$47,23,FALSE))</f>
        <v/>
      </c>
      <c r="AB42" s="312" t="str">
        <f>IF(AB40="","",VLOOKUP(AB40,'標準様式１シフト記号表（勤務時間帯）'!$D$6:$Z$47,23,FALSE))</f>
        <v/>
      </c>
      <c r="AC42" s="311" t="str">
        <f>IF(AC40="","",VLOOKUP(AC40,'標準様式１シフト記号表（勤務時間帯）'!$D$6:$Z$47,23,FALSE))</f>
        <v/>
      </c>
      <c r="AD42" s="311" t="str">
        <f>IF(AD40="","",VLOOKUP(AD40,'標準様式１シフト記号表（勤務時間帯）'!$D$6:$Z$47,23,FALSE))</f>
        <v/>
      </c>
      <c r="AE42" s="311" t="str">
        <f>IF(AE40="","",VLOOKUP(AE40,'標準様式１シフト記号表（勤務時間帯）'!$D$6:$Z$47,23,FALSE))</f>
        <v/>
      </c>
      <c r="AF42" s="311" t="str">
        <f>IF(AF40="","",VLOOKUP(AF40,'標準様式１シフト記号表（勤務時間帯）'!$D$6:$Z$47,23,FALSE))</f>
        <v/>
      </c>
      <c r="AG42" s="311" t="str">
        <f>IF(AG40="","",VLOOKUP(AG40,'標準様式１シフト記号表（勤務時間帯）'!$D$6:$Z$47,23,FALSE))</f>
        <v/>
      </c>
      <c r="AH42" s="313" t="str">
        <f>IF(AH40="","",VLOOKUP(AH40,'標準様式１シフト記号表（勤務時間帯）'!$D$6:$Z$47,23,FALSE))</f>
        <v/>
      </c>
      <c r="AI42" s="312" t="str">
        <f>IF(AI40="","",VLOOKUP(AI40,'標準様式１シフト記号表（勤務時間帯）'!$D$6:$Z$47,23,FALSE))</f>
        <v/>
      </c>
      <c r="AJ42" s="311" t="str">
        <f>IF(AJ40="","",VLOOKUP(AJ40,'標準様式１シフト記号表（勤務時間帯）'!$D$6:$Z$47,23,FALSE))</f>
        <v/>
      </c>
      <c r="AK42" s="311" t="str">
        <f>IF(AK40="","",VLOOKUP(AK40,'標準様式１シフト記号表（勤務時間帯）'!$D$6:$Z$47,23,FALSE))</f>
        <v/>
      </c>
      <c r="AL42" s="311" t="str">
        <f>IF(AL40="","",VLOOKUP(AL40,'標準様式１シフト記号表（勤務時間帯）'!$D$6:$Z$47,23,FALSE))</f>
        <v/>
      </c>
      <c r="AM42" s="311" t="str">
        <f>IF(AM40="","",VLOOKUP(AM40,'標準様式１シフト記号表（勤務時間帯）'!$D$6:$Z$47,23,FALSE))</f>
        <v/>
      </c>
      <c r="AN42" s="311" t="str">
        <f>IF(AN40="","",VLOOKUP(AN40,'標準様式１シフト記号表（勤務時間帯）'!$D$6:$Z$47,23,FALSE))</f>
        <v/>
      </c>
      <c r="AO42" s="313" t="str">
        <f>IF(AO40="","",VLOOKUP(AO40,'標準様式１シフト記号表（勤務時間帯）'!$D$6:$Z$47,23,FALSE))</f>
        <v/>
      </c>
      <c r="AP42" s="312" t="str">
        <f>IF(AP40="","",VLOOKUP(AP40,'標準様式１シフト記号表（勤務時間帯）'!$D$6:$Z$47,23,FALSE))</f>
        <v/>
      </c>
      <c r="AQ42" s="311" t="str">
        <f>IF(AQ40="","",VLOOKUP(AQ40,'標準様式１シフト記号表（勤務時間帯）'!$D$6:$Z$47,23,FALSE))</f>
        <v/>
      </c>
      <c r="AR42" s="311" t="str">
        <f>IF(AR40="","",VLOOKUP(AR40,'標準様式１シフト記号表（勤務時間帯）'!$D$6:$Z$47,23,FALSE))</f>
        <v/>
      </c>
      <c r="AS42" s="311" t="str">
        <f>IF(AS40="","",VLOOKUP(AS40,'標準様式１シフト記号表（勤務時間帯）'!$D$6:$Z$47,23,FALSE))</f>
        <v/>
      </c>
      <c r="AT42" s="311" t="str">
        <f>IF(AT40="","",VLOOKUP(AT40,'標準様式１シフト記号表（勤務時間帯）'!$D$6:$Z$47,23,FALSE))</f>
        <v/>
      </c>
      <c r="AU42" s="311" t="str">
        <f>IF(AU40="","",VLOOKUP(AU40,'標準様式１シフト記号表（勤務時間帯）'!$D$6:$Z$47,23,FALSE))</f>
        <v/>
      </c>
      <c r="AV42" s="313" t="str">
        <f>IF(AV40="","",VLOOKUP(AV40,'標準様式１シフト記号表（勤務時間帯）'!$D$6:$Z$47,23,FALSE))</f>
        <v/>
      </c>
      <c r="AW42" s="312" t="str">
        <f>IF(AW40="","",VLOOKUP(AW40,'標準様式１シフト記号表（勤務時間帯）'!$D$6:$Z$47,23,FALSE))</f>
        <v/>
      </c>
      <c r="AX42" s="311" t="str">
        <f>IF(AX40="","",VLOOKUP(AX40,'標準様式１シフト記号表（勤務時間帯）'!$D$6:$Z$47,23,FALSE))</f>
        <v/>
      </c>
      <c r="AY42" s="311" t="str">
        <f>IF(AY40="","",VLOOKUP(AY40,'標準様式１シフト記号表（勤務時間帯）'!$D$6:$Z$47,23,FALSE))</f>
        <v/>
      </c>
      <c r="AZ42" s="1477">
        <f>IF($BC$4="４週",SUM(U42:AV42),IF($BC$4="暦月",SUM(U42:AY42),""))</f>
        <v>0</v>
      </c>
      <c r="BA42" s="1478"/>
      <c r="BB42" s="1479">
        <f>IF($BC$4="４週",AZ42/4,IF($BC$4="暦月",(AZ42/($BC$9/7)),""))</f>
        <v>0</v>
      </c>
      <c r="BC42" s="1478"/>
      <c r="BD42" s="1471"/>
      <c r="BE42" s="1472"/>
      <c r="BF42" s="1472"/>
      <c r="BG42" s="1472"/>
      <c r="BH42" s="1473"/>
    </row>
    <row r="43" spans="2:60" ht="20.25" customHeight="1" x14ac:dyDescent="0.15">
      <c r="B43" s="339"/>
      <c r="C43" s="1421"/>
      <c r="D43" s="1422"/>
      <c r="E43" s="1423"/>
      <c r="F43" s="329"/>
      <c r="G43" s="328"/>
      <c r="H43" s="1485"/>
      <c r="I43" s="1433"/>
      <c r="J43" s="1434"/>
      <c r="K43" s="1434"/>
      <c r="L43" s="1435"/>
      <c r="M43" s="1442"/>
      <c r="N43" s="1443"/>
      <c r="O43" s="1444"/>
      <c r="P43" s="348" t="s">
        <v>632</v>
      </c>
      <c r="Q43" s="355"/>
      <c r="R43" s="355"/>
      <c r="S43" s="354"/>
      <c r="T43" s="353"/>
      <c r="U43" s="331"/>
      <c r="V43" s="330"/>
      <c r="W43" s="330"/>
      <c r="X43" s="330"/>
      <c r="Y43" s="330"/>
      <c r="Z43" s="330"/>
      <c r="AA43" s="332"/>
      <c r="AB43" s="331"/>
      <c r="AC43" s="330"/>
      <c r="AD43" s="330"/>
      <c r="AE43" s="330"/>
      <c r="AF43" s="330"/>
      <c r="AG43" s="330"/>
      <c r="AH43" s="332"/>
      <c r="AI43" s="331"/>
      <c r="AJ43" s="330"/>
      <c r="AK43" s="330"/>
      <c r="AL43" s="330"/>
      <c r="AM43" s="330"/>
      <c r="AN43" s="330"/>
      <c r="AO43" s="332"/>
      <c r="AP43" s="331"/>
      <c r="AQ43" s="330"/>
      <c r="AR43" s="330"/>
      <c r="AS43" s="330"/>
      <c r="AT43" s="330"/>
      <c r="AU43" s="330"/>
      <c r="AV43" s="332"/>
      <c r="AW43" s="331"/>
      <c r="AX43" s="330"/>
      <c r="AY43" s="330"/>
      <c r="AZ43" s="1451"/>
      <c r="BA43" s="1452"/>
      <c r="BB43" s="1481"/>
      <c r="BC43" s="1452"/>
      <c r="BD43" s="1482"/>
      <c r="BE43" s="1483"/>
      <c r="BF43" s="1483"/>
      <c r="BG43" s="1483"/>
      <c r="BH43" s="1484"/>
    </row>
    <row r="44" spans="2:60" ht="20.25" customHeight="1" x14ac:dyDescent="0.15">
      <c r="B44" s="320">
        <f>B41+1</f>
        <v>8</v>
      </c>
      <c r="C44" s="1424"/>
      <c r="D44" s="1425"/>
      <c r="E44" s="1426"/>
      <c r="F44" s="329">
        <f>C43</f>
        <v>0</v>
      </c>
      <c r="G44" s="328"/>
      <c r="H44" s="1431"/>
      <c r="I44" s="1436"/>
      <c r="J44" s="1437"/>
      <c r="K44" s="1437"/>
      <c r="L44" s="1438"/>
      <c r="M44" s="1445"/>
      <c r="N44" s="1446"/>
      <c r="O44" s="1447"/>
      <c r="P44" s="327" t="s">
        <v>633</v>
      </c>
      <c r="Q44" s="326"/>
      <c r="R44" s="326"/>
      <c r="S44" s="325"/>
      <c r="T44" s="324"/>
      <c r="U44" s="322" t="str">
        <f>IF(U43="","",VLOOKUP(U43,'標準様式１シフト記号表（勤務時間帯）'!$D$6:$X$47,21,FALSE))</f>
        <v/>
      </c>
      <c r="V44" s="321" t="str">
        <f>IF(V43="","",VLOOKUP(V43,'標準様式１シフト記号表（勤務時間帯）'!$D$6:$X$47,21,FALSE))</f>
        <v/>
      </c>
      <c r="W44" s="321" t="str">
        <f>IF(W43="","",VLOOKUP(W43,'標準様式１シフト記号表（勤務時間帯）'!$D$6:$X$47,21,FALSE))</f>
        <v/>
      </c>
      <c r="X44" s="321" t="str">
        <f>IF(X43="","",VLOOKUP(X43,'標準様式１シフト記号表（勤務時間帯）'!$D$6:$X$47,21,FALSE))</f>
        <v/>
      </c>
      <c r="Y44" s="321" t="str">
        <f>IF(Y43="","",VLOOKUP(Y43,'標準様式１シフト記号表（勤務時間帯）'!$D$6:$X$47,21,FALSE))</f>
        <v/>
      </c>
      <c r="Z44" s="321" t="str">
        <f>IF(Z43="","",VLOOKUP(Z43,'標準様式１シフト記号表（勤務時間帯）'!$D$6:$X$47,21,FALSE))</f>
        <v/>
      </c>
      <c r="AA44" s="323" t="str">
        <f>IF(AA43="","",VLOOKUP(AA43,'標準様式１シフト記号表（勤務時間帯）'!$D$6:$X$47,21,FALSE))</f>
        <v/>
      </c>
      <c r="AB44" s="322" t="str">
        <f>IF(AB43="","",VLOOKUP(AB43,'標準様式１シフト記号表（勤務時間帯）'!$D$6:$X$47,21,FALSE))</f>
        <v/>
      </c>
      <c r="AC44" s="321" t="str">
        <f>IF(AC43="","",VLOOKUP(AC43,'標準様式１シフト記号表（勤務時間帯）'!$D$6:$X$47,21,FALSE))</f>
        <v/>
      </c>
      <c r="AD44" s="321" t="str">
        <f>IF(AD43="","",VLOOKUP(AD43,'標準様式１シフト記号表（勤務時間帯）'!$D$6:$X$47,21,FALSE))</f>
        <v/>
      </c>
      <c r="AE44" s="321" t="str">
        <f>IF(AE43="","",VLOOKUP(AE43,'標準様式１シフト記号表（勤務時間帯）'!$D$6:$X$47,21,FALSE))</f>
        <v/>
      </c>
      <c r="AF44" s="321" t="str">
        <f>IF(AF43="","",VLOOKUP(AF43,'標準様式１シフト記号表（勤務時間帯）'!$D$6:$X$47,21,FALSE))</f>
        <v/>
      </c>
      <c r="AG44" s="321" t="str">
        <f>IF(AG43="","",VLOOKUP(AG43,'標準様式１シフト記号表（勤務時間帯）'!$D$6:$X$47,21,FALSE))</f>
        <v/>
      </c>
      <c r="AH44" s="323" t="str">
        <f>IF(AH43="","",VLOOKUP(AH43,'標準様式１シフト記号表（勤務時間帯）'!$D$6:$X$47,21,FALSE))</f>
        <v/>
      </c>
      <c r="AI44" s="322" t="str">
        <f>IF(AI43="","",VLOOKUP(AI43,'標準様式１シフト記号表（勤務時間帯）'!$D$6:$X$47,21,FALSE))</f>
        <v/>
      </c>
      <c r="AJ44" s="321" t="str">
        <f>IF(AJ43="","",VLOOKUP(AJ43,'標準様式１シフト記号表（勤務時間帯）'!$D$6:$X$47,21,FALSE))</f>
        <v/>
      </c>
      <c r="AK44" s="321" t="str">
        <f>IF(AK43="","",VLOOKUP(AK43,'標準様式１シフト記号表（勤務時間帯）'!$D$6:$X$47,21,FALSE))</f>
        <v/>
      </c>
      <c r="AL44" s="321" t="str">
        <f>IF(AL43="","",VLOOKUP(AL43,'標準様式１シフト記号表（勤務時間帯）'!$D$6:$X$47,21,FALSE))</f>
        <v/>
      </c>
      <c r="AM44" s="321" t="str">
        <f>IF(AM43="","",VLOOKUP(AM43,'標準様式１シフト記号表（勤務時間帯）'!$D$6:$X$47,21,FALSE))</f>
        <v/>
      </c>
      <c r="AN44" s="321" t="str">
        <f>IF(AN43="","",VLOOKUP(AN43,'標準様式１シフト記号表（勤務時間帯）'!$D$6:$X$47,21,FALSE))</f>
        <v/>
      </c>
      <c r="AO44" s="323" t="str">
        <f>IF(AO43="","",VLOOKUP(AO43,'標準様式１シフト記号表（勤務時間帯）'!$D$6:$X$47,21,FALSE))</f>
        <v/>
      </c>
      <c r="AP44" s="322" t="str">
        <f>IF(AP43="","",VLOOKUP(AP43,'標準様式１シフト記号表（勤務時間帯）'!$D$6:$X$47,21,FALSE))</f>
        <v/>
      </c>
      <c r="AQ44" s="321" t="str">
        <f>IF(AQ43="","",VLOOKUP(AQ43,'標準様式１シフト記号表（勤務時間帯）'!$D$6:$X$47,21,FALSE))</f>
        <v/>
      </c>
      <c r="AR44" s="321" t="str">
        <f>IF(AR43="","",VLOOKUP(AR43,'標準様式１シフト記号表（勤務時間帯）'!$D$6:$X$47,21,FALSE))</f>
        <v/>
      </c>
      <c r="AS44" s="321" t="str">
        <f>IF(AS43="","",VLOOKUP(AS43,'標準様式１シフト記号表（勤務時間帯）'!$D$6:$X$47,21,FALSE))</f>
        <v/>
      </c>
      <c r="AT44" s="321" t="str">
        <f>IF(AT43="","",VLOOKUP(AT43,'標準様式１シフト記号表（勤務時間帯）'!$D$6:$X$47,21,FALSE))</f>
        <v/>
      </c>
      <c r="AU44" s="321" t="str">
        <f>IF(AU43="","",VLOOKUP(AU43,'標準様式１シフト記号表（勤務時間帯）'!$D$6:$X$47,21,FALSE))</f>
        <v/>
      </c>
      <c r="AV44" s="323" t="str">
        <f>IF(AV43="","",VLOOKUP(AV43,'標準様式１シフト記号表（勤務時間帯）'!$D$6:$X$47,21,FALSE))</f>
        <v/>
      </c>
      <c r="AW44" s="322" t="str">
        <f>IF(AW43="","",VLOOKUP(AW43,'標準様式１シフト記号表（勤務時間帯）'!$D$6:$X$47,21,FALSE))</f>
        <v/>
      </c>
      <c r="AX44" s="321" t="str">
        <f>IF(AX43="","",VLOOKUP(AX43,'標準様式１シフト記号表（勤務時間帯）'!$D$6:$X$47,21,FALSE))</f>
        <v/>
      </c>
      <c r="AY44" s="321" t="str">
        <f>IF(AY43="","",VLOOKUP(AY43,'標準様式１シフト記号表（勤務時間帯）'!$D$6:$X$47,21,FALSE))</f>
        <v/>
      </c>
      <c r="AZ44" s="1474">
        <f>IF($BC$4="４週",SUM(U44:AV44),IF($BC$4="暦月",SUM(U44:AY44),""))</f>
        <v>0</v>
      </c>
      <c r="BA44" s="1475"/>
      <c r="BB44" s="1476">
        <f>IF($BC$4="４週",AZ44/4,IF($BC$4="暦月",(AZ44/($BC$9/7)),""))</f>
        <v>0</v>
      </c>
      <c r="BC44" s="1475"/>
      <c r="BD44" s="1468"/>
      <c r="BE44" s="1469"/>
      <c r="BF44" s="1469"/>
      <c r="BG44" s="1469"/>
      <c r="BH44" s="1470"/>
    </row>
    <row r="45" spans="2:60" ht="20.25" customHeight="1" x14ac:dyDescent="0.15">
      <c r="B45" s="346"/>
      <c r="C45" s="1427"/>
      <c r="D45" s="1428"/>
      <c r="E45" s="1429"/>
      <c r="F45" s="345"/>
      <c r="G45" s="344">
        <f>C43</f>
        <v>0</v>
      </c>
      <c r="H45" s="1432"/>
      <c r="I45" s="1439"/>
      <c r="J45" s="1440"/>
      <c r="K45" s="1440"/>
      <c r="L45" s="1441"/>
      <c r="M45" s="1448"/>
      <c r="N45" s="1449"/>
      <c r="O45" s="1450"/>
      <c r="P45" s="352" t="s">
        <v>634</v>
      </c>
      <c r="Q45" s="358"/>
      <c r="R45" s="358"/>
      <c r="S45" s="357"/>
      <c r="T45" s="356"/>
      <c r="U45" s="312" t="str">
        <f>IF(U43="","",VLOOKUP(U43,'標準様式１シフト記号表（勤務時間帯）'!$D$6:$Z$47,23,FALSE))</f>
        <v/>
      </c>
      <c r="V45" s="311" t="str">
        <f>IF(V43="","",VLOOKUP(V43,'標準様式１シフト記号表（勤務時間帯）'!$D$6:$Z$47,23,FALSE))</f>
        <v/>
      </c>
      <c r="W45" s="311" t="str">
        <f>IF(W43="","",VLOOKUP(W43,'標準様式１シフト記号表（勤務時間帯）'!$D$6:$Z$47,23,FALSE))</f>
        <v/>
      </c>
      <c r="X45" s="311" t="str">
        <f>IF(X43="","",VLOOKUP(X43,'標準様式１シフト記号表（勤務時間帯）'!$D$6:$Z$47,23,FALSE))</f>
        <v/>
      </c>
      <c r="Y45" s="311" t="str">
        <f>IF(Y43="","",VLOOKUP(Y43,'標準様式１シフト記号表（勤務時間帯）'!$D$6:$Z$47,23,FALSE))</f>
        <v/>
      </c>
      <c r="Z45" s="311" t="str">
        <f>IF(Z43="","",VLOOKUP(Z43,'標準様式１シフト記号表（勤務時間帯）'!$D$6:$Z$47,23,FALSE))</f>
        <v/>
      </c>
      <c r="AA45" s="313" t="str">
        <f>IF(AA43="","",VLOOKUP(AA43,'標準様式１シフト記号表（勤務時間帯）'!$D$6:$Z$47,23,FALSE))</f>
        <v/>
      </c>
      <c r="AB45" s="312" t="str">
        <f>IF(AB43="","",VLOOKUP(AB43,'標準様式１シフト記号表（勤務時間帯）'!$D$6:$Z$47,23,FALSE))</f>
        <v/>
      </c>
      <c r="AC45" s="311" t="str">
        <f>IF(AC43="","",VLOOKUP(AC43,'標準様式１シフト記号表（勤務時間帯）'!$D$6:$Z$47,23,FALSE))</f>
        <v/>
      </c>
      <c r="AD45" s="311" t="str">
        <f>IF(AD43="","",VLOOKUP(AD43,'標準様式１シフト記号表（勤務時間帯）'!$D$6:$Z$47,23,FALSE))</f>
        <v/>
      </c>
      <c r="AE45" s="311" t="str">
        <f>IF(AE43="","",VLOOKUP(AE43,'標準様式１シフト記号表（勤務時間帯）'!$D$6:$Z$47,23,FALSE))</f>
        <v/>
      </c>
      <c r="AF45" s="311" t="str">
        <f>IF(AF43="","",VLOOKUP(AF43,'標準様式１シフト記号表（勤務時間帯）'!$D$6:$Z$47,23,FALSE))</f>
        <v/>
      </c>
      <c r="AG45" s="311" t="str">
        <f>IF(AG43="","",VLOOKUP(AG43,'標準様式１シフト記号表（勤務時間帯）'!$D$6:$Z$47,23,FALSE))</f>
        <v/>
      </c>
      <c r="AH45" s="313" t="str">
        <f>IF(AH43="","",VLOOKUP(AH43,'標準様式１シフト記号表（勤務時間帯）'!$D$6:$Z$47,23,FALSE))</f>
        <v/>
      </c>
      <c r="AI45" s="312" t="str">
        <f>IF(AI43="","",VLOOKUP(AI43,'標準様式１シフト記号表（勤務時間帯）'!$D$6:$Z$47,23,FALSE))</f>
        <v/>
      </c>
      <c r="AJ45" s="311" t="str">
        <f>IF(AJ43="","",VLOOKUP(AJ43,'標準様式１シフト記号表（勤務時間帯）'!$D$6:$Z$47,23,FALSE))</f>
        <v/>
      </c>
      <c r="AK45" s="311" t="str">
        <f>IF(AK43="","",VLOOKUP(AK43,'標準様式１シフト記号表（勤務時間帯）'!$D$6:$Z$47,23,FALSE))</f>
        <v/>
      </c>
      <c r="AL45" s="311" t="str">
        <f>IF(AL43="","",VLOOKUP(AL43,'標準様式１シフト記号表（勤務時間帯）'!$D$6:$Z$47,23,FALSE))</f>
        <v/>
      </c>
      <c r="AM45" s="311" t="str">
        <f>IF(AM43="","",VLOOKUP(AM43,'標準様式１シフト記号表（勤務時間帯）'!$D$6:$Z$47,23,FALSE))</f>
        <v/>
      </c>
      <c r="AN45" s="311" t="str">
        <f>IF(AN43="","",VLOOKUP(AN43,'標準様式１シフト記号表（勤務時間帯）'!$D$6:$Z$47,23,FALSE))</f>
        <v/>
      </c>
      <c r="AO45" s="313" t="str">
        <f>IF(AO43="","",VLOOKUP(AO43,'標準様式１シフト記号表（勤務時間帯）'!$D$6:$Z$47,23,FALSE))</f>
        <v/>
      </c>
      <c r="AP45" s="312" t="str">
        <f>IF(AP43="","",VLOOKUP(AP43,'標準様式１シフト記号表（勤務時間帯）'!$D$6:$Z$47,23,FALSE))</f>
        <v/>
      </c>
      <c r="AQ45" s="311" t="str">
        <f>IF(AQ43="","",VLOOKUP(AQ43,'標準様式１シフト記号表（勤務時間帯）'!$D$6:$Z$47,23,FALSE))</f>
        <v/>
      </c>
      <c r="AR45" s="311" t="str">
        <f>IF(AR43="","",VLOOKUP(AR43,'標準様式１シフト記号表（勤務時間帯）'!$D$6:$Z$47,23,FALSE))</f>
        <v/>
      </c>
      <c r="AS45" s="311" t="str">
        <f>IF(AS43="","",VLOOKUP(AS43,'標準様式１シフト記号表（勤務時間帯）'!$D$6:$Z$47,23,FALSE))</f>
        <v/>
      </c>
      <c r="AT45" s="311" t="str">
        <f>IF(AT43="","",VLOOKUP(AT43,'標準様式１シフト記号表（勤務時間帯）'!$D$6:$Z$47,23,FALSE))</f>
        <v/>
      </c>
      <c r="AU45" s="311" t="str">
        <f>IF(AU43="","",VLOOKUP(AU43,'標準様式１シフト記号表（勤務時間帯）'!$D$6:$Z$47,23,FALSE))</f>
        <v/>
      </c>
      <c r="AV45" s="313" t="str">
        <f>IF(AV43="","",VLOOKUP(AV43,'標準様式１シフト記号表（勤務時間帯）'!$D$6:$Z$47,23,FALSE))</f>
        <v/>
      </c>
      <c r="AW45" s="312" t="str">
        <f>IF(AW43="","",VLOOKUP(AW43,'標準様式１シフト記号表（勤務時間帯）'!$D$6:$Z$47,23,FALSE))</f>
        <v/>
      </c>
      <c r="AX45" s="311" t="str">
        <f>IF(AX43="","",VLOOKUP(AX43,'標準様式１シフト記号表（勤務時間帯）'!$D$6:$Z$47,23,FALSE))</f>
        <v/>
      </c>
      <c r="AY45" s="311" t="str">
        <f>IF(AY43="","",VLOOKUP(AY43,'標準様式１シフト記号表（勤務時間帯）'!$D$6:$Z$47,23,FALSE))</f>
        <v/>
      </c>
      <c r="AZ45" s="1477">
        <f>IF($BC$4="４週",SUM(U45:AV45),IF($BC$4="暦月",SUM(U45:AY45),""))</f>
        <v>0</v>
      </c>
      <c r="BA45" s="1478"/>
      <c r="BB45" s="1479">
        <f>IF($BC$4="４週",AZ45/4,IF($BC$4="暦月",(AZ45/($BC$9/7)),""))</f>
        <v>0</v>
      </c>
      <c r="BC45" s="1478"/>
      <c r="BD45" s="1471"/>
      <c r="BE45" s="1472"/>
      <c r="BF45" s="1472"/>
      <c r="BG45" s="1472"/>
      <c r="BH45" s="1473"/>
    </row>
    <row r="46" spans="2:60" ht="20.25" customHeight="1" x14ac:dyDescent="0.15">
      <c r="B46" s="339"/>
      <c r="C46" s="1421"/>
      <c r="D46" s="1422"/>
      <c r="E46" s="1423"/>
      <c r="F46" s="329"/>
      <c r="G46" s="328"/>
      <c r="H46" s="1485"/>
      <c r="I46" s="1433"/>
      <c r="J46" s="1434"/>
      <c r="K46" s="1434"/>
      <c r="L46" s="1435"/>
      <c r="M46" s="1442"/>
      <c r="N46" s="1443"/>
      <c r="O46" s="1444"/>
      <c r="P46" s="348" t="s">
        <v>632</v>
      </c>
      <c r="Q46" s="355"/>
      <c r="R46" s="355"/>
      <c r="S46" s="354"/>
      <c r="T46" s="353"/>
      <c r="U46" s="331"/>
      <c r="V46" s="330"/>
      <c r="W46" s="330"/>
      <c r="X46" s="330"/>
      <c r="Y46" s="330"/>
      <c r="Z46" s="330"/>
      <c r="AA46" s="332"/>
      <c r="AB46" s="331"/>
      <c r="AC46" s="330"/>
      <c r="AD46" s="330"/>
      <c r="AE46" s="330"/>
      <c r="AF46" s="330"/>
      <c r="AG46" s="330"/>
      <c r="AH46" s="332"/>
      <c r="AI46" s="331"/>
      <c r="AJ46" s="330"/>
      <c r="AK46" s="330"/>
      <c r="AL46" s="330"/>
      <c r="AM46" s="330"/>
      <c r="AN46" s="330"/>
      <c r="AO46" s="332"/>
      <c r="AP46" s="331"/>
      <c r="AQ46" s="330"/>
      <c r="AR46" s="330"/>
      <c r="AS46" s="330"/>
      <c r="AT46" s="330"/>
      <c r="AU46" s="330"/>
      <c r="AV46" s="332"/>
      <c r="AW46" s="331"/>
      <c r="AX46" s="330"/>
      <c r="AY46" s="330"/>
      <c r="AZ46" s="1451"/>
      <c r="BA46" s="1452"/>
      <c r="BB46" s="1481"/>
      <c r="BC46" s="1452"/>
      <c r="BD46" s="1482"/>
      <c r="BE46" s="1483"/>
      <c r="BF46" s="1483"/>
      <c r="BG46" s="1483"/>
      <c r="BH46" s="1484"/>
    </row>
    <row r="47" spans="2:60" ht="20.25" customHeight="1" x14ac:dyDescent="0.15">
      <c r="B47" s="320">
        <f>B44+1</f>
        <v>9</v>
      </c>
      <c r="C47" s="1424"/>
      <c r="D47" s="1425"/>
      <c r="E47" s="1426"/>
      <c r="F47" s="329">
        <f>C46</f>
        <v>0</v>
      </c>
      <c r="G47" s="328"/>
      <c r="H47" s="1431"/>
      <c r="I47" s="1436"/>
      <c r="J47" s="1437"/>
      <c r="K47" s="1437"/>
      <c r="L47" s="1438"/>
      <c r="M47" s="1445"/>
      <c r="N47" s="1446"/>
      <c r="O47" s="1447"/>
      <c r="P47" s="327" t="s">
        <v>633</v>
      </c>
      <c r="Q47" s="326"/>
      <c r="R47" s="326"/>
      <c r="S47" s="325"/>
      <c r="T47" s="324"/>
      <c r="U47" s="322" t="str">
        <f>IF(U46="","",VLOOKUP(U46,'標準様式１シフト記号表（勤務時間帯）'!$D$6:$X$47,21,FALSE))</f>
        <v/>
      </c>
      <c r="V47" s="321" t="str">
        <f>IF(V46="","",VLOOKUP(V46,'標準様式１シフト記号表（勤務時間帯）'!$D$6:$X$47,21,FALSE))</f>
        <v/>
      </c>
      <c r="W47" s="321" t="str">
        <f>IF(W46="","",VLOOKUP(W46,'標準様式１シフト記号表（勤務時間帯）'!$D$6:$X$47,21,FALSE))</f>
        <v/>
      </c>
      <c r="X47" s="321" t="str">
        <f>IF(X46="","",VLOOKUP(X46,'標準様式１シフト記号表（勤務時間帯）'!$D$6:$X$47,21,FALSE))</f>
        <v/>
      </c>
      <c r="Y47" s="321" t="str">
        <f>IF(Y46="","",VLOOKUP(Y46,'標準様式１シフト記号表（勤務時間帯）'!$D$6:$X$47,21,FALSE))</f>
        <v/>
      </c>
      <c r="Z47" s="321" t="str">
        <f>IF(Z46="","",VLOOKUP(Z46,'標準様式１シフト記号表（勤務時間帯）'!$D$6:$X$47,21,FALSE))</f>
        <v/>
      </c>
      <c r="AA47" s="323" t="str">
        <f>IF(AA46="","",VLOOKUP(AA46,'標準様式１シフト記号表（勤務時間帯）'!$D$6:$X$47,21,FALSE))</f>
        <v/>
      </c>
      <c r="AB47" s="322" t="str">
        <f>IF(AB46="","",VLOOKUP(AB46,'標準様式１シフト記号表（勤務時間帯）'!$D$6:$X$47,21,FALSE))</f>
        <v/>
      </c>
      <c r="AC47" s="321" t="str">
        <f>IF(AC46="","",VLOOKUP(AC46,'標準様式１シフト記号表（勤務時間帯）'!$D$6:$X$47,21,FALSE))</f>
        <v/>
      </c>
      <c r="AD47" s="321" t="str">
        <f>IF(AD46="","",VLOOKUP(AD46,'標準様式１シフト記号表（勤務時間帯）'!$D$6:$X$47,21,FALSE))</f>
        <v/>
      </c>
      <c r="AE47" s="321" t="str">
        <f>IF(AE46="","",VLOOKUP(AE46,'標準様式１シフト記号表（勤務時間帯）'!$D$6:$X$47,21,FALSE))</f>
        <v/>
      </c>
      <c r="AF47" s="321" t="str">
        <f>IF(AF46="","",VLOOKUP(AF46,'標準様式１シフト記号表（勤務時間帯）'!$D$6:$X$47,21,FALSE))</f>
        <v/>
      </c>
      <c r="AG47" s="321" t="str">
        <f>IF(AG46="","",VLOOKUP(AG46,'標準様式１シフト記号表（勤務時間帯）'!$D$6:$X$47,21,FALSE))</f>
        <v/>
      </c>
      <c r="AH47" s="323" t="str">
        <f>IF(AH46="","",VLOOKUP(AH46,'標準様式１シフト記号表（勤務時間帯）'!$D$6:$X$47,21,FALSE))</f>
        <v/>
      </c>
      <c r="AI47" s="322" t="str">
        <f>IF(AI46="","",VLOOKUP(AI46,'標準様式１シフト記号表（勤務時間帯）'!$D$6:$X$47,21,FALSE))</f>
        <v/>
      </c>
      <c r="AJ47" s="321" t="str">
        <f>IF(AJ46="","",VLOOKUP(AJ46,'標準様式１シフト記号表（勤務時間帯）'!$D$6:$X$47,21,FALSE))</f>
        <v/>
      </c>
      <c r="AK47" s="321" t="str">
        <f>IF(AK46="","",VLOOKUP(AK46,'標準様式１シフト記号表（勤務時間帯）'!$D$6:$X$47,21,FALSE))</f>
        <v/>
      </c>
      <c r="AL47" s="321" t="str">
        <f>IF(AL46="","",VLOOKUP(AL46,'標準様式１シフト記号表（勤務時間帯）'!$D$6:$X$47,21,FALSE))</f>
        <v/>
      </c>
      <c r="AM47" s="321" t="str">
        <f>IF(AM46="","",VLOOKUP(AM46,'標準様式１シフト記号表（勤務時間帯）'!$D$6:$X$47,21,FALSE))</f>
        <v/>
      </c>
      <c r="AN47" s="321" t="str">
        <f>IF(AN46="","",VLOOKUP(AN46,'標準様式１シフト記号表（勤務時間帯）'!$D$6:$X$47,21,FALSE))</f>
        <v/>
      </c>
      <c r="AO47" s="323" t="str">
        <f>IF(AO46="","",VLOOKUP(AO46,'標準様式１シフト記号表（勤務時間帯）'!$D$6:$X$47,21,FALSE))</f>
        <v/>
      </c>
      <c r="AP47" s="322" t="str">
        <f>IF(AP46="","",VLOOKUP(AP46,'標準様式１シフト記号表（勤務時間帯）'!$D$6:$X$47,21,FALSE))</f>
        <v/>
      </c>
      <c r="AQ47" s="321" t="str">
        <f>IF(AQ46="","",VLOOKUP(AQ46,'標準様式１シフト記号表（勤務時間帯）'!$D$6:$X$47,21,FALSE))</f>
        <v/>
      </c>
      <c r="AR47" s="321" t="str">
        <f>IF(AR46="","",VLOOKUP(AR46,'標準様式１シフト記号表（勤務時間帯）'!$D$6:$X$47,21,FALSE))</f>
        <v/>
      </c>
      <c r="AS47" s="321" t="str">
        <f>IF(AS46="","",VLOOKUP(AS46,'標準様式１シフト記号表（勤務時間帯）'!$D$6:$X$47,21,FALSE))</f>
        <v/>
      </c>
      <c r="AT47" s="321" t="str">
        <f>IF(AT46="","",VLOOKUP(AT46,'標準様式１シフト記号表（勤務時間帯）'!$D$6:$X$47,21,FALSE))</f>
        <v/>
      </c>
      <c r="AU47" s="321" t="str">
        <f>IF(AU46="","",VLOOKUP(AU46,'標準様式１シフト記号表（勤務時間帯）'!$D$6:$X$47,21,FALSE))</f>
        <v/>
      </c>
      <c r="AV47" s="323" t="str">
        <f>IF(AV46="","",VLOOKUP(AV46,'標準様式１シフト記号表（勤務時間帯）'!$D$6:$X$47,21,FALSE))</f>
        <v/>
      </c>
      <c r="AW47" s="322" t="str">
        <f>IF(AW46="","",VLOOKUP(AW46,'標準様式１シフト記号表（勤務時間帯）'!$D$6:$X$47,21,FALSE))</f>
        <v/>
      </c>
      <c r="AX47" s="321" t="str">
        <f>IF(AX46="","",VLOOKUP(AX46,'標準様式１シフト記号表（勤務時間帯）'!$D$6:$X$47,21,FALSE))</f>
        <v/>
      </c>
      <c r="AY47" s="321" t="str">
        <f>IF(AY46="","",VLOOKUP(AY46,'標準様式１シフト記号表（勤務時間帯）'!$D$6:$X$47,21,FALSE))</f>
        <v/>
      </c>
      <c r="AZ47" s="1474">
        <f>IF($BC$4="４週",SUM(U47:AV47),IF($BC$4="暦月",SUM(U47:AY47),""))</f>
        <v>0</v>
      </c>
      <c r="BA47" s="1475"/>
      <c r="BB47" s="1476">
        <f>IF($BC$4="４週",AZ47/4,IF($BC$4="暦月",(AZ47/($BC$9/7)),""))</f>
        <v>0</v>
      </c>
      <c r="BC47" s="1475"/>
      <c r="BD47" s="1468"/>
      <c r="BE47" s="1469"/>
      <c r="BF47" s="1469"/>
      <c r="BG47" s="1469"/>
      <c r="BH47" s="1470"/>
    </row>
    <row r="48" spans="2:60" ht="20.25" customHeight="1" x14ac:dyDescent="0.15">
      <c r="B48" s="346"/>
      <c r="C48" s="1427"/>
      <c r="D48" s="1428"/>
      <c r="E48" s="1429"/>
      <c r="F48" s="345"/>
      <c r="G48" s="344">
        <f>C46</f>
        <v>0</v>
      </c>
      <c r="H48" s="1432"/>
      <c r="I48" s="1439"/>
      <c r="J48" s="1440"/>
      <c r="K48" s="1440"/>
      <c r="L48" s="1441"/>
      <c r="M48" s="1448"/>
      <c r="N48" s="1449"/>
      <c r="O48" s="1450"/>
      <c r="P48" s="352" t="s">
        <v>634</v>
      </c>
      <c r="Q48" s="351"/>
      <c r="R48" s="351"/>
      <c r="S48" s="350"/>
      <c r="T48" s="349"/>
      <c r="U48" s="312" t="str">
        <f>IF(U46="","",VLOOKUP(U46,'標準様式１シフト記号表（勤務時間帯）'!$D$6:$Z$47,23,FALSE))</f>
        <v/>
      </c>
      <c r="V48" s="311" t="str">
        <f>IF(V46="","",VLOOKUP(V46,'標準様式１シフト記号表（勤務時間帯）'!$D$6:$Z$47,23,FALSE))</f>
        <v/>
      </c>
      <c r="W48" s="311" t="str">
        <f>IF(W46="","",VLOOKUP(W46,'標準様式１シフト記号表（勤務時間帯）'!$D$6:$Z$47,23,FALSE))</f>
        <v/>
      </c>
      <c r="X48" s="311" t="str">
        <f>IF(X46="","",VLOOKUP(X46,'標準様式１シフト記号表（勤務時間帯）'!$D$6:$Z$47,23,FALSE))</f>
        <v/>
      </c>
      <c r="Y48" s="311" t="str">
        <f>IF(Y46="","",VLOOKUP(Y46,'標準様式１シフト記号表（勤務時間帯）'!$D$6:$Z$47,23,FALSE))</f>
        <v/>
      </c>
      <c r="Z48" s="311" t="str">
        <f>IF(Z46="","",VLOOKUP(Z46,'標準様式１シフト記号表（勤務時間帯）'!$D$6:$Z$47,23,FALSE))</f>
        <v/>
      </c>
      <c r="AA48" s="313" t="str">
        <f>IF(AA46="","",VLOOKUP(AA46,'標準様式１シフト記号表（勤務時間帯）'!$D$6:$Z$47,23,FALSE))</f>
        <v/>
      </c>
      <c r="AB48" s="312" t="str">
        <f>IF(AB46="","",VLOOKUP(AB46,'標準様式１シフト記号表（勤務時間帯）'!$D$6:$Z$47,23,FALSE))</f>
        <v/>
      </c>
      <c r="AC48" s="311" t="str">
        <f>IF(AC46="","",VLOOKUP(AC46,'標準様式１シフト記号表（勤務時間帯）'!$D$6:$Z$47,23,FALSE))</f>
        <v/>
      </c>
      <c r="AD48" s="311" t="str">
        <f>IF(AD46="","",VLOOKUP(AD46,'標準様式１シフト記号表（勤務時間帯）'!$D$6:$Z$47,23,FALSE))</f>
        <v/>
      </c>
      <c r="AE48" s="311" t="str">
        <f>IF(AE46="","",VLOOKUP(AE46,'標準様式１シフト記号表（勤務時間帯）'!$D$6:$Z$47,23,FALSE))</f>
        <v/>
      </c>
      <c r="AF48" s="311" t="str">
        <f>IF(AF46="","",VLOOKUP(AF46,'標準様式１シフト記号表（勤務時間帯）'!$D$6:$Z$47,23,FALSE))</f>
        <v/>
      </c>
      <c r="AG48" s="311" t="str">
        <f>IF(AG46="","",VLOOKUP(AG46,'標準様式１シフト記号表（勤務時間帯）'!$D$6:$Z$47,23,FALSE))</f>
        <v/>
      </c>
      <c r="AH48" s="313" t="str">
        <f>IF(AH46="","",VLOOKUP(AH46,'標準様式１シフト記号表（勤務時間帯）'!$D$6:$Z$47,23,FALSE))</f>
        <v/>
      </c>
      <c r="AI48" s="312" t="str">
        <f>IF(AI46="","",VLOOKUP(AI46,'標準様式１シフト記号表（勤務時間帯）'!$D$6:$Z$47,23,FALSE))</f>
        <v/>
      </c>
      <c r="AJ48" s="311" t="str">
        <f>IF(AJ46="","",VLOOKUP(AJ46,'標準様式１シフト記号表（勤務時間帯）'!$D$6:$Z$47,23,FALSE))</f>
        <v/>
      </c>
      <c r="AK48" s="311" t="str">
        <f>IF(AK46="","",VLOOKUP(AK46,'標準様式１シフト記号表（勤務時間帯）'!$D$6:$Z$47,23,FALSE))</f>
        <v/>
      </c>
      <c r="AL48" s="311" t="str">
        <f>IF(AL46="","",VLOOKUP(AL46,'標準様式１シフト記号表（勤務時間帯）'!$D$6:$Z$47,23,FALSE))</f>
        <v/>
      </c>
      <c r="AM48" s="311" t="str">
        <f>IF(AM46="","",VLOOKUP(AM46,'標準様式１シフト記号表（勤務時間帯）'!$D$6:$Z$47,23,FALSE))</f>
        <v/>
      </c>
      <c r="AN48" s="311" t="str">
        <f>IF(AN46="","",VLOOKUP(AN46,'標準様式１シフト記号表（勤務時間帯）'!$D$6:$Z$47,23,FALSE))</f>
        <v/>
      </c>
      <c r="AO48" s="313" t="str">
        <f>IF(AO46="","",VLOOKUP(AO46,'標準様式１シフト記号表（勤務時間帯）'!$D$6:$Z$47,23,FALSE))</f>
        <v/>
      </c>
      <c r="AP48" s="312" t="str">
        <f>IF(AP46="","",VLOOKUP(AP46,'標準様式１シフト記号表（勤務時間帯）'!$D$6:$Z$47,23,FALSE))</f>
        <v/>
      </c>
      <c r="AQ48" s="311" t="str">
        <f>IF(AQ46="","",VLOOKUP(AQ46,'標準様式１シフト記号表（勤務時間帯）'!$D$6:$Z$47,23,FALSE))</f>
        <v/>
      </c>
      <c r="AR48" s="311" t="str">
        <f>IF(AR46="","",VLOOKUP(AR46,'標準様式１シフト記号表（勤務時間帯）'!$D$6:$Z$47,23,FALSE))</f>
        <v/>
      </c>
      <c r="AS48" s="311" t="str">
        <f>IF(AS46="","",VLOOKUP(AS46,'標準様式１シフト記号表（勤務時間帯）'!$D$6:$Z$47,23,FALSE))</f>
        <v/>
      </c>
      <c r="AT48" s="311" t="str">
        <f>IF(AT46="","",VLOOKUP(AT46,'標準様式１シフト記号表（勤務時間帯）'!$D$6:$Z$47,23,FALSE))</f>
        <v/>
      </c>
      <c r="AU48" s="311" t="str">
        <f>IF(AU46="","",VLOOKUP(AU46,'標準様式１シフト記号表（勤務時間帯）'!$D$6:$Z$47,23,FALSE))</f>
        <v/>
      </c>
      <c r="AV48" s="313" t="str">
        <f>IF(AV46="","",VLOOKUP(AV46,'標準様式１シフト記号表（勤務時間帯）'!$D$6:$Z$47,23,FALSE))</f>
        <v/>
      </c>
      <c r="AW48" s="312" t="str">
        <f>IF(AW46="","",VLOOKUP(AW46,'標準様式１シフト記号表（勤務時間帯）'!$D$6:$Z$47,23,FALSE))</f>
        <v/>
      </c>
      <c r="AX48" s="311" t="str">
        <f>IF(AX46="","",VLOOKUP(AX46,'標準様式１シフト記号表（勤務時間帯）'!$D$6:$Z$47,23,FALSE))</f>
        <v/>
      </c>
      <c r="AY48" s="311" t="str">
        <f>IF(AY46="","",VLOOKUP(AY46,'標準様式１シフト記号表（勤務時間帯）'!$D$6:$Z$47,23,FALSE))</f>
        <v/>
      </c>
      <c r="AZ48" s="1477">
        <f>IF($BC$4="４週",SUM(U48:AV48),IF($BC$4="暦月",SUM(U48:AY48),""))</f>
        <v>0</v>
      </c>
      <c r="BA48" s="1478"/>
      <c r="BB48" s="1479">
        <f>IF($BC$4="４週",AZ48/4,IF($BC$4="暦月",(AZ48/($BC$9/7)),""))</f>
        <v>0</v>
      </c>
      <c r="BC48" s="1478"/>
      <c r="BD48" s="1471"/>
      <c r="BE48" s="1472"/>
      <c r="BF48" s="1472"/>
      <c r="BG48" s="1472"/>
      <c r="BH48" s="1473"/>
    </row>
    <row r="49" spans="2:60" ht="20.25" customHeight="1" x14ac:dyDescent="0.15">
      <c r="B49" s="339"/>
      <c r="C49" s="1421"/>
      <c r="D49" s="1422"/>
      <c r="E49" s="1423"/>
      <c r="F49" s="329"/>
      <c r="G49" s="328"/>
      <c r="H49" s="1485"/>
      <c r="I49" s="1433"/>
      <c r="J49" s="1434"/>
      <c r="K49" s="1434"/>
      <c r="L49" s="1435"/>
      <c r="M49" s="1442"/>
      <c r="N49" s="1443"/>
      <c r="O49" s="1444"/>
      <c r="P49" s="348" t="s">
        <v>632</v>
      </c>
      <c r="Q49" s="288"/>
      <c r="R49" s="288"/>
      <c r="S49" s="290"/>
      <c r="T49" s="347"/>
      <c r="U49" s="331"/>
      <c r="V49" s="330"/>
      <c r="W49" s="330"/>
      <c r="X49" s="330"/>
      <c r="Y49" s="330"/>
      <c r="Z49" s="330"/>
      <c r="AA49" s="332"/>
      <c r="AB49" s="331"/>
      <c r="AC49" s="330"/>
      <c r="AD49" s="330"/>
      <c r="AE49" s="330"/>
      <c r="AF49" s="330"/>
      <c r="AG49" s="330"/>
      <c r="AH49" s="332"/>
      <c r="AI49" s="331"/>
      <c r="AJ49" s="330"/>
      <c r="AK49" s="330"/>
      <c r="AL49" s="330"/>
      <c r="AM49" s="330"/>
      <c r="AN49" s="330"/>
      <c r="AO49" s="332"/>
      <c r="AP49" s="331"/>
      <c r="AQ49" s="330"/>
      <c r="AR49" s="330"/>
      <c r="AS49" s="330"/>
      <c r="AT49" s="330"/>
      <c r="AU49" s="330"/>
      <c r="AV49" s="332"/>
      <c r="AW49" s="331"/>
      <c r="AX49" s="330"/>
      <c r="AY49" s="330"/>
      <c r="AZ49" s="1451"/>
      <c r="BA49" s="1452"/>
      <c r="BB49" s="1481"/>
      <c r="BC49" s="1452"/>
      <c r="BD49" s="1482"/>
      <c r="BE49" s="1483"/>
      <c r="BF49" s="1483"/>
      <c r="BG49" s="1483"/>
      <c r="BH49" s="1484"/>
    </row>
    <row r="50" spans="2:60" ht="20.25" customHeight="1" x14ac:dyDescent="0.15">
      <c r="B50" s="320">
        <f>B47+1</f>
        <v>10</v>
      </c>
      <c r="C50" s="1424"/>
      <c r="D50" s="1425"/>
      <c r="E50" s="1426"/>
      <c r="F50" s="329">
        <f>C49</f>
        <v>0</v>
      </c>
      <c r="G50" s="328"/>
      <c r="H50" s="1431"/>
      <c r="I50" s="1436"/>
      <c r="J50" s="1437"/>
      <c r="K50" s="1437"/>
      <c r="L50" s="1438"/>
      <c r="M50" s="1445"/>
      <c r="N50" s="1446"/>
      <c r="O50" s="1447"/>
      <c r="P50" s="327" t="s">
        <v>633</v>
      </c>
      <c r="Q50" s="326"/>
      <c r="R50" s="326"/>
      <c r="S50" s="325"/>
      <c r="T50" s="324"/>
      <c r="U50" s="322" t="str">
        <f>IF(U49="","",VLOOKUP(U49,'標準様式１シフト記号表（勤務時間帯）'!$D$6:$X$47,21,FALSE))</f>
        <v/>
      </c>
      <c r="V50" s="321" t="str">
        <f>IF(V49="","",VLOOKUP(V49,'標準様式１シフト記号表（勤務時間帯）'!$D$6:$X$47,21,FALSE))</f>
        <v/>
      </c>
      <c r="W50" s="321" t="str">
        <f>IF(W49="","",VLOOKUP(W49,'標準様式１シフト記号表（勤務時間帯）'!$D$6:$X$47,21,FALSE))</f>
        <v/>
      </c>
      <c r="X50" s="321" t="str">
        <f>IF(X49="","",VLOOKUP(X49,'標準様式１シフト記号表（勤務時間帯）'!$D$6:$X$47,21,FALSE))</f>
        <v/>
      </c>
      <c r="Y50" s="321" t="str">
        <f>IF(Y49="","",VLOOKUP(Y49,'標準様式１シフト記号表（勤務時間帯）'!$D$6:$X$47,21,FALSE))</f>
        <v/>
      </c>
      <c r="Z50" s="321" t="str">
        <f>IF(Z49="","",VLOOKUP(Z49,'標準様式１シフト記号表（勤務時間帯）'!$D$6:$X$47,21,FALSE))</f>
        <v/>
      </c>
      <c r="AA50" s="323" t="str">
        <f>IF(AA49="","",VLOOKUP(AA49,'標準様式１シフト記号表（勤務時間帯）'!$D$6:$X$47,21,FALSE))</f>
        <v/>
      </c>
      <c r="AB50" s="322" t="str">
        <f>IF(AB49="","",VLOOKUP(AB49,'標準様式１シフト記号表（勤務時間帯）'!$D$6:$X$47,21,FALSE))</f>
        <v/>
      </c>
      <c r="AC50" s="321" t="str">
        <f>IF(AC49="","",VLOOKUP(AC49,'標準様式１シフト記号表（勤務時間帯）'!$D$6:$X$47,21,FALSE))</f>
        <v/>
      </c>
      <c r="AD50" s="321" t="str">
        <f>IF(AD49="","",VLOOKUP(AD49,'標準様式１シフト記号表（勤務時間帯）'!$D$6:$X$47,21,FALSE))</f>
        <v/>
      </c>
      <c r="AE50" s="321" t="str">
        <f>IF(AE49="","",VLOOKUP(AE49,'標準様式１シフト記号表（勤務時間帯）'!$D$6:$X$47,21,FALSE))</f>
        <v/>
      </c>
      <c r="AF50" s="321" t="str">
        <f>IF(AF49="","",VLOOKUP(AF49,'標準様式１シフト記号表（勤務時間帯）'!$D$6:$X$47,21,FALSE))</f>
        <v/>
      </c>
      <c r="AG50" s="321" t="str">
        <f>IF(AG49="","",VLOOKUP(AG49,'標準様式１シフト記号表（勤務時間帯）'!$D$6:$X$47,21,FALSE))</f>
        <v/>
      </c>
      <c r="AH50" s="323" t="str">
        <f>IF(AH49="","",VLOOKUP(AH49,'標準様式１シフト記号表（勤務時間帯）'!$D$6:$X$47,21,FALSE))</f>
        <v/>
      </c>
      <c r="AI50" s="322" t="str">
        <f>IF(AI49="","",VLOOKUP(AI49,'標準様式１シフト記号表（勤務時間帯）'!$D$6:$X$47,21,FALSE))</f>
        <v/>
      </c>
      <c r="AJ50" s="321" t="str">
        <f>IF(AJ49="","",VLOOKUP(AJ49,'標準様式１シフト記号表（勤務時間帯）'!$D$6:$X$47,21,FALSE))</f>
        <v/>
      </c>
      <c r="AK50" s="321" t="str">
        <f>IF(AK49="","",VLOOKUP(AK49,'標準様式１シフト記号表（勤務時間帯）'!$D$6:$X$47,21,FALSE))</f>
        <v/>
      </c>
      <c r="AL50" s="321" t="str">
        <f>IF(AL49="","",VLOOKUP(AL49,'標準様式１シフト記号表（勤務時間帯）'!$D$6:$X$47,21,FALSE))</f>
        <v/>
      </c>
      <c r="AM50" s="321" t="str">
        <f>IF(AM49="","",VLOOKUP(AM49,'標準様式１シフト記号表（勤務時間帯）'!$D$6:$X$47,21,FALSE))</f>
        <v/>
      </c>
      <c r="AN50" s="321" t="str">
        <f>IF(AN49="","",VLOOKUP(AN49,'標準様式１シフト記号表（勤務時間帯）'!$D$6:$X$47,21,FALSE))</f>
        <v/>
      </c>
      <c r="AO50" s="323" t="str">
        <f>IF(AO49="","",VLOOKUP(AO49,'標準様式１シフト記号表（勤務時間帯）'!$D$6:$X$47,21,FALSE))</f>
        <v/>
      </c>
      <c r="AP50" s="322" t="str">
        <f>IF(AP49="","",VLOOKUP(AP49,'標準様式１シフト記号表（勤務時間帯）'!$D$6:$X$47,21,FALSE))</f>
        <v/>
      </c>
      <c r="AQ50" s="321" t="str">
        <f>IF(AQ49="","",VLOOKUP(AQ49,'標準様式１シフト記号表（勤務時間帯）'!$D$6:$X$47,21,FALSE))</f>
        <v/>
      </c>
      <c r="AR50" s="321" t="str">
        <f>IF(AR49="","",VLOOKUP(AR49,'標準様式１シフト記号表（勤務時間帯）'!$D$6:$X$47,21,FALSE))</f>
        <v/>
      </c>
      <c r="AS50" s="321" t="str">
        <f>IF(AS49="","",VLOOKUP(AS49,'標準様式１シフト記号表（勤務時間帯）'!$D$6:$X$47,21,FALSE))</f>
        <v/>
      </c>
      <c r="AT50" s="321" t="str">
        <f>IF(AT49="","",VLOOKUP(AT49,'標準様式１シフト記号表（勤務時間帯）'!$D$6:$X$47,21,FALSE))</f>
        <v/>
      </c>
      <c r="AU50" s="321" t="str">
        <f>IF(AU49="","",VLOOKUP(AU49,'標準様式１シフト記号表（勤務時間帯）'!$D$6:$X$47,21,FALSE))</f>
        <v/>
      </c>
      <c r="AV50" s="323" t="str">
        <f>IF(AV49="","",VLOOKUP(AV49,'標準様式１シフト記号表（勤務時間帯）'!$D$6:$X$47,21,FALSE))</f>
        <v/>
      </c>
      <c r="AW50" s="322" t="str">
        <f>IF(AW49="","",VLOOKUP(AW49,'標準様式１シフト記号表（勤務時間帯）'!$D$6:$X$47,21,FALSE))</f>
        <v/>
      </c>
      <c r="AX50" s="321" t="str">
        <f>IF(AX49="","",VLOOKUP(AX49,'標準様式１シフト記号表（勤務時間帯）'!$D$6:$X$47,21,FALSE))</f>
        <v/>
      </c>
      <c r="AY50" s="321" t="str">
        <f>IF(AY49="","",VLOOKUP(AY49,'標準様式１シフト記号表（勤務時間帯）'!$D$6:$X$47,21,FALSE))</f>
        <v/>
      </c>
      <c r="AZ50" s="1474">
        <f>IF($BC$4="４週",SUM(U50:AV50),IF($BC$4="暦月",SUM(U50:AY50),""))</f>
        <v>0</v>
      </c>
      <c r="BA50" s="1475"/>
      <c r="BB50" s="1476">
        <f>IF($BC$4="４週",AZ50/4,IF($BC$4="暦月",(AZ50/($BC$9/7)),""))</f>
        <v>0</v>
      </c>
      <c r="BC50" s="1475"/>
      <c r="BD50" s="1468"/>
      <c r="BE50" s="1469"/>
      <c r="BF50" s="1469"/>
      <c r="BG50" s="1469"/>
      <c r="BH50" s="1470"/>
    </row>
    <row r="51" spans="2:60" ht="20.25" customHeight="1" x14ac:dyDescent="0.15">
      <c r="B51" s="346"/>
      <c r="C51" s="1427"/>
      <c r="D51" s="1428"/>
      <c r="E51" s="1429"/>
      <c r="F51" s="345"/>
      <c r="G51" s="344">
        <f>C49</f>
        <v>0</v>
      </c>
      <c r="H51" s="1432"/>
      <c r="I51" s="1439"/>
      <c r="J51" s="1440"/>
      <c r="K51" s="1440"/>
      <c r="L51" s="1441"/>
      <c r="M51" s="1448"/>
      <c r="N51" s="1449"/>
      <c r="O51" s="1450"/>
      <c r="P51" s="343" t="s">
        <v>634</v>
      </c>
      <c r="Q51" s="342"/>
      <c r="R51" s="342"/>
      <c r="S51" s="341"/>
      <c r="T51" s="340"/>
      <c r="U51" s="312" t="str">
        <f>IF(U49="","",VLOOKUP(U49,'標準様式１シフト記号表（勤務時間帯）'!$D$6:$Z$47,23,FALSE))</f>
        <v/>
      </c>
      <c r="V51" s="311" t="str">
        <f>IF(V49="","",VLOOKUP(V49,'標準様式１シフト記号表（勤務時間帯）'!$D$6:$Z$47,23,FALSE))</f>
        <v/>
      </c>
      <c r="W51" s="311" t="str">
        <f>IF(W49="","",VLOOKUP(W49,'標準様式１シフト記号表（勤務時間帯）'!$D$6:$Z$47,23,FALSE))</f>
        <v/>
      </c>
      <c r="X51" s="311" t="str">
        <f>IF(X49="","",VLOOKUP(X49,'標準様式１シフト記号表（勤務時間帯）'!$D$6:$Z$47,23,FALSE))</f>
        <v/>
      </c>
      <c r="Y51" s="311" t="str">
        <f>IF(Y49="","",VLOOKUP(Y49,'標準様式１シフト記号表（勤務時間帯）'!$D$6:$Z$47,23,FALSE))</f>
        <v/>
      </c>
      <c r="Z51" s="311" t="str">
        <f>IF(Z49="","",VLOOKUP(Z49,'標準様式１シフト記号表（勤務時間帯）'!$D$6:$Z$47,23,FALSE))</f>
        <v/>
      </c>
      <c r="AA51" s="313" t="str">
        <f>IF(AA49="","",VLOOKUP(AA49,'標準様式１シフト記号表（勤務時間帯）'!$D$6:$Z$47,23,FALSE))</f>
        <v/>
      </c>
      <c r="AB51" s="312" t="str">
        <f>IF(AB49="","",VLOOKUP(AB49,'標準様式１シフト記号表（勤務時間帯）'!$D$6:$Z$47,23,FALSE))</f>
        <v/>
      </c>
      <c r="AC51" s="311" t="str">
        <f>IF(AC49="","",VLOOKUP(AC49,'標準様式１シフト記号表（勤務時間帯）'!$D$6:$Z$47,23,FALSE))</f>
        <v/>
      </c>
      <c r="AD51" s="311" t="str">
        <f>IF(AD49="","",VLOOKUP(AD49,'標準様式１シフト記号表（勤務時間帯）'!$D$6:$Z$47,23,FALSE))</f>
        <v/>
      </c>
      <c r="AE51" s="311" t="str">
        <f>IF(AE49="","",VLOOKUP(AE49,'標準様式１シフト記号表（勤務時間帯）'!$D$6:$Z$47,23,FALSE))</f>
        <v/>
      </c>
      <c r="AF51" s="311" t="str">
        <f>IF(AF49="","",VLOOKUP(AF49,'標準様式１シフト記号表（勤務時間帯）'!$D$6:$Z$47,23,FALSE))</f>
        <v/>
      </c>
      <c r="AG51" s="311" t="str">
        <f>IF(AG49="","",VLOOKUP(AG49,'標準様式１シフト記号表（勤務時間帯）'!$D$6:$Z$47,23,FALSE))</f>
        <v/>
      </c>
      <c r="AH51" s="313" t="str">
        <f>IF(AH49="","",VLOOKUP(AH49,'標準様式１シフト記号表（勤務時間帯）'!$D$6:$Z$47,23,FALSE))</f>
        <v/>
      </c>
      <c r="AI51" s="312" t="str">
        <f>IF(AI49="","",VLOOKUP(AI49,'標準様式１シフト記号表（勤務時間帯）'!$D$6:$Z$47,23,FALSE))</f>
        <v/>
      </c>
      <c r="AJ51" s="311" t="str">
        <f>IF(AJ49="","",VLOOKUP(AJ49,'標準様式１シフト記号表（勤務時間帯）'!$D$6:$Z$47,23,FALSE))</f>
        <v/>
      </c>
      <c r="AK51" s="311" t="str">
        <f>IF(AK49="","",VLOOKUP(AK49,'標準様式１シフト記号表（勤務時間帯）'!$D$6:$Z$47,23,FALSE))</f>
        <v/>
      </c>
      <c r="AL51" s="311" t="str">
        <f>IF(AL49="","",VLOOKUP(AL49,'標準様式１シフト記号表（勤務時間帯）'!$D$6:$Z$47,23,FALSE))</f>
        <v/>
      </c>
      <c r="AM51" s="311" t="str">
        <f>IF(AM49="","",VLOOKUP(AM49,'標準様式１シフト記号表（勤務時間帯）'!$D$6:$Z$47,23,FALSE))</f>
        <v/>
      </c>
      <c r="AN51" s="311" t="str">
        <f>IF(AN49="","",VLOOKUP(AN49,'標準様式１シフト記号表（勤務時間帯）'!$D$6:$Z$47,23,FALSE))</f>
        <v/>
      </c>
      <c r="AO51" s="313" t="str">
        <f>IF(AO49="","",VLOOKUP(AO49,'標準様式１シフト記号表（勤務時間帯）'!$D$6:$Z$47,23,FALSE))</f>
        <v/>
      </c>
      <c r="AP51" s="312" t="str">
        <f>IF(AP49="","",VLOOKUP(AP49,'標準様式１シフト記号表（勤務時間帯）'!$D$6:$Z$47,23,FALSE))</f>
        <v/>
      </c>
      <c r="AQ51" s="311" t="str">
        <f>IF(AQ49="","",VLOOKUP(AQ49,'標準様式１シフト記号表（勤務時間帯）'!$D$6:$Z$47,23,FALSE))</f>
        <v/>
      </c>
      <c r="AR51" s="311" t="str">
        <f>IF(AR49="","",VLOOKUP(AR49,'標準様式１シフト記号表（勤務時間帯）'!$D$6:$Z$47,23,FALSE))</f>
        <v/>
      </c>
      <c r="AS51" s="311" t="str">
        <f>IF(AS49="","",VLOOKUP(AS49,'標準様式１シフト記号表（勤務時間帯）'!$D$6:$Z$47,23,FALSE))</f>
        <v/>
      </c>
      <c r="AT51" s="311" t="str">
        <f>IF(AT49="","",VLOOKUP(AT49,'標準様式１シフト記号表（勤務時間帯）'!$D$6:$Z$47,23,FALSE))</f>
        <v/>
      </c>
      <c r="AU51" s="311" t="str">
        <f>IF(AU49="","",VLOOKUP(AU49,'標準様式１シフト記号表（勤務時間帯）'!$D$6:$Z$47,23,FALSE))</f>
        <v/>
      </c>
      <c r="AV51" s="313" t="str">
        <f>IF(AV49="","",VLOOKUP(AV49,'標準様式１シフト記号表（勤務時間帯）'!$D$6:$Z$47,23,FALSE))</f>
        <v/>
      </c>
      <c r="AW51" s="312" t="str">
        <f>IF(AW49="","",VLOOKUP(AW49,'標準様式１シフト記号表（勤務時間帯）'!$D$6:$Z$47,23,FALSE))</f>
        <v/>
      </c>
      <c r="AX51" s="311" t="str">
        <f>IF(AX49="","",VLOOKUP(AX49,'標準様式１シフト記号表（勤務時間帯）'!$D$6:$Z$47,23,FALSE))</f>
        <v/>
      </c>
      <c r="AY51" s="311" t="str">
        <f>IF(AY49="","",VLOOKUP(AY49,'標準様式１シフト記号表（勤務時間帯）'!$D$6:$Z$47,23,FALSE))</f>
        <v/>
      </c>
      <c r="AZ51" s="1477">
        <f>IF($BC$4="４週",SUM(U51:AV51),IF($BC$4="暦月",SUM(U51:AY51),""))</f>
        <v>0</v>
      </c>
      <c r="BA51" s="1478"/>
      <c r="BB51" s="1479">
        <f>IF($BC$4="４週",AZ51/4,IF($BC$4="暦月",(AZ51/($BC$9/7)),""))</f>
        <v>0</v>
      </c>
      <c r="BC51" s="1478"/>
      <c r="BD51" s="1471"/>
      <c r="BE51" s="1472"/>
      <c r="BF51" s="1472"/>
      <c r="BG51" s="1472"/>
      <c r="BH51" s="1473"/>
    </row>
    <row r="52" spans="2:60" ht="20.25" customHeight="1" x14ac:dyDescent="0.15">
      <c r="B52" s="339"/>
      <c r="C52" s="1421"/>
      <c r="D52" s="1422"/>
      <c r="E52" s="1423"/>
      <c r="F52" s="329"/>
      <c r="G52" s="328"/>
      <c r="H52" s="1485"/>
      <c r="I52" s="1433"/>
      <c r="J52" s="1434"/>
      <c r="K52" s="1434"/>
      <c r="L52" s="1435"/>
      <c r="M52" s="1442"/>
      <c r="N52" s="1443"/>
      <c r="O52" s="1444"/>
      <c r="P52" s="348" t="s">
        <v>632</v>
      </c>
      <c r="Q52" s="288"/>
      <c r="R52" s="288"/>
      <c r="S52" s="290"/>
      <c r="T52" s="347"/>
      <c r="U52" s="331"/>
      <c r="V52" s="330"/>
      <c r="W52" s="330"/>
      <c r="X52" s="330"/>
      <c r="Y52" s="330"/>
      <c r="Z52" s="330"/>
      <c r="AA52" s="332"/>
      <c r="AB52" s="331"/>
      <c r="AC52" s="330"/>
      <c r="AD52" s="330"/>
      <c r="AE52" s="330"/>
      <c r="AF52" s="330"/>
      <c r="AG52" s="330"/>
      <c r="AH52" s="332"/>
      <c r="AI52" s="331"/>
      <c r="AJ52" s="330"/>
      <c r="AK52" s="330"/>
      <c r="AL52" s="330"/>
      <c r="AM52" s="330"/>
      <c r="AN52" s="330"/>
      <c r="AO52" s="332"/>
      <c r="AP52" s="331"/>
      <c r="AQ52" s="330"/>
      <c r="AR52" s="330"/>
      <c r="AS52" s="330"/>
      <c r="AT52" s="330"/>
      <c r="AU52" s="330"/>
      <c r="AV52" s="332"/>
      <c r="AW52" s="331"/>
      <c r="AX52" s="330"/>
      <c r="AY52" s="330"/>
      <c r="AZ52" s="1451"/>
      <c r="BA52" s="1452"/>
      <c r="BB52" s="1481"/>
      <c r="BC52" s="1452"/>
      <c r="BD52" s="1482"/>
      <c r="BE52" s="1483"/>
      <c r="BF52" s="1483"/>
      <c r="BG52" s="1483"/>
      <c r="BH52" s="1484"/>
    </row>
    <row r="53" spans="2:60" ht="20.25" customHeight="1" x14ac:dyDescent="0.15">
      <c r="B53" s="320">
        <f>B50+1</f>
        <v>11</v>
      </c>
      <c r="C53" s="1424"/>
      <c r="D53" s="1425"/>
      <c r="E53" s="1426"/>
      <c r="F53" s="329">
        <f>C52</f>
        <v>0</v>
      </c>
      <c r="G53" s="328"/>
      <c r="H53" s="1431"/>
      <c r="I53" s="1436"/>
      <c r="J53" s="1437"/>
      <c r="K53" s="1437"/>
      <c r="L53" s="1438"/>
      <c r="M53" s="1445"/>
      <c r="N53" s="1446"/>
      <c r="O53" s="1447"/>
      <c r="P53" s="327" t="s">
        <v>633</v>
      </c>
      <c r="Q53" s="326"/>
      <c r="R53" s="326"/>
      <c r="S53" s="325"/>
      <c r="T53" s="324"/>
      <c r="U53" s="322" t="str">
        <f>IF(U52="","",VLOOKUP(U52,'標準様式１シフト記号表（勤務時間帯）'!$D$6:$X$47,21,FALSE))</f>
        <v/>
      </c>
      <c r="V53" s="321" t="str">
        <f>IF(V52="","",VLOOKUP(V52,'標準様式１シフト記号表（勤務時間帯）'!$D$6:$X$47,21,FALSE))</f>
        <v/>
      </c>
      <c r="W53" s="321" t="str">
        <f>IF(W52="","",VLOOKUP(W52,'標準様式１シフト記号表（勤務時間帯）'!$D$6:$X$47,21,FALSE))</f>
        <v/>
      </c>
      <c r="X53" s="321" t="str">
        <f>IF(X52="","",VLOOKUP(X52,'標準様式１シフト記号表（勤務時間帯）'!$D$6:$X$47,21,FALSE))</f>
        <v/>
      </c>
      <c r="Y53" s="321" t="str">
        <f>IF(Y52="","",VLOOKUP(Y52,'標準様式１シフト記号表（勤務時間帯）'!$D$6:$X$47,21,FALSE))</f>
        <v/>
      </c>
      <c r="Z53" s="321" t="str">
        <f>IF(Z52="","",VLOOKUP(Z52,'標準様式１シフト記号表（勤務時間帯）'!$D$6:$X$47,21,FALSE))</f>
        <v/>
      </c>
      <c r="AA53" s="323" t="str">
        <f>IF(AA52="","",VLOOKUP(AA52,'標準様式１シフト記号表（勤務時間帯）'!$D$6:$X$47,21,FALSE))</f>
        <v/>
      </c>
      <c r="AB53" s="322" t="str">
        <f>IF(AB52="","",VLOOKUP(AB52,'標準様式１シフト記号表（勤務時間帯）'!$D$6:$X$47,21,FALSE))</f>
        <v/>
      </c>
      <c r="AC53" s="321" t="str">
        <f>IF(AC52="","",VLOOKUP(AC52,'標準様式１シフト記号表（勤務時間帯）'!$D$6:$X$47,21,FALSE))</f>
        <v/>
      </c>
      <c r="AD53" s="321" t="str">
        <f>IF(AD52="","",VLOOKUP(AD52,'標準様式１シフト記号表（勤務時間帯）'!$D$6:$X$47,21,FALSE))</f>
        <v/>
      </c>
      <c r="AE53" s="321" t="str">
        <f>IF(AE52="","",VLOOKUP(AE52,'標準様式１シフト記号表（勤務時間帯）'!$D$6:$X$47,21,FALSE))</f>
        <v/>
      </c>
      <c r="AF53" s="321" t="str">
        <f>IF(AF52="","",VLOOKUP(AF52,'標準様式１シフト記号表（勤務時間帯）'!$D$6:$X$47,21,FALSE))</f>
        <v/>
      </c>
      <c r="AG53" s="321" t="str">
        <f>IF(AG52="","",VLOOKUP(AG52,'標準様式１シフト記号表（勤務時間帯）'!$D$6:$X$47,21,FALSE))</f>
        <v/>
      </c>
      <c r="AH53" s="323" t="str">
        <f>IF(AH52="","",VLOOKUP(AH52,'標準様式１シフト記号表（勤務時間帯）'!$D$6:$X$47,21,FALSE))</f>
        <v/>
      </c>
      <c r="AI53" s="322" t="str">
        <f>IF(AI52="","",VLOOKUP(AI52,'標準様式１シフト記号表（勤務時間帯）'!$D$6:$X$47,21,FALSE))</f>
        <v/>
      </c>
      <c r="AJ53" s="321" t="str">
        <f>IF(AJ52="","",VLOOKUP(AJ52,'標準様式１シフト記号表（勤務時間帯）'!$D$6:$X$47,21,FALSE))</f>
        <v/>
      </c>
      <c r="AK53" s="321" t="str">
        <f>IF(AK52="","",VLOOKUP(AK52,'標準様式１シフト記号表（勤務時間帯）'!$D$6:$X$47,21,FALSE))</f>
        <v/>
      </c>
      <c r="AL53" s="321" t="str">
        <f>IF(AL52="","",VLOOKUP(AL52,'標準様式１シフト記号表（勤務時間帯）'!$D$6:$X$47,21,FALSE))</f>
        <v/>
      </c>
      <c r="AM53" s="321" t="str">
        <f>IF(AM52="","",VLOOKUP(AM52,'標準様式１シフト記号表（勤務時間帯）'!$D$6:$X$47,21,FALSE))</f>
        <v/>
      </c>
      <c r="AN53" s="321" t="str">
        <f>IF(AN52="","",VLOOKUP(AN52,'標準様式１シフト記号表（勤務時間帯）'!$D$6:$X$47,21,FALSE))</f>
        <v/>
      </c>
      <c r="AO53" s="323" t="str">
        <f>IF(AO52="","",VLOOKUP(AO52,'標準様式１シフト記号表（勤務時間帯）'!$D$6:$X$47,21,FALSE))</f>
        <v/>
      </c>
      <c r="AP53" s="322" t="str">
        <f>IF(AP52="","",VLOOKUP(AP52,'標準様式１シフト記号表（勤務時間帯）'!$D$6:$X$47,21,FALSE))</f>
        <v/>
      </c>
      <c r="AQ53" s="321" t="str">
        <f>IF(AQ52="","",VLOOKUP(AQ52,'標準様式１シフト記号表（勤務時間帯）'!$D$6:$X$47,21,FALSE))</f>
        <v/>
      </c>
      <c r="AR53" s="321" t="str">
        <f>IF(AR52="","",VLOOKUP(AR52,'標準様式１シフト記号表（勤務時間帯）'!$D$6:$X$47,21,FALSE))</f>
        <v/>
      </c>
      <c r="AS53" s="321" t="str">
        <f>IF(AS52="","",VLOOKUP(AS52,'標準様式１シフト記号表（勤務時間帯）'!$D$6:$X$47,21,FALSE))</f>
        <v/>
      </c>
      <c r="AT53" s="321" t="str">
        <f>IF(AT52="","",VLOOKUP(AT52,'標準様式１シフト記号表（勤務時間帯）'!$D$6:$X$47,21,FALSE))</f>
        <v/>
      </c>
      <c r="AU53" s="321" t="str">
        <f>IF(AU52="","",VLOOKUP(AU52,'標準様式１シフト記号表（勤務時間帯）'!$D$6:$X$47,21,FALSE))</f>
        <v/>
      </c>
      <c r="AV53" s="323" t="str">
        <f>IF(AV52="","",VLOOKUP(AV52,'標準様式１シフト記号表（勤務時間帯）'!$D$6:$X$47,21,FALSE))</f>
        <v/>
      </c>
      <c r="AW53" s="322" t="str">
        <f>IF(AW52="","",VLOOKUP(AW52,'標準様式１シフト記号表（勤務時間帯）'!$D$6:$X$47,21,FALSE))</f>
        <v/>
      </c>
      <c r="AX53" s="321" t="str">
        <f>IF(AX52="","",VLOOKUP(AX52,'標準様式１シフト記号表（勤務時間帯）'!$D$6:$X$47,21,FALSE))</f>
        <v/>
      </c>
      <c r="AY53" s="321" t="str">
        <f>IF(AY52="","",VLOOKUP(AY52,'標準様式１シフト記号表（勤務時間帯）'!$D$6:$X$47,21,FALSE))</f>
        <v/>
      </c>
      <c r="AZ53" s="1474">
        <f>IF($BC$4="４週",SUM(U53:AV53),IF($BC$4="暦月",SUM(U53:AY53),""))</f>
        <v>0</v>
      </c>
      <c r="BA53" s="1475"/>
      <c r="BB53" s="1476">
        <f>IF($BC$4="４週",AZ53/4,IF($BC$4="暦月",(AZ53/($BC$9/7)),""))</f>
        <v>0</v>
      </c>
      <c r="BC53" s="1475"/>
      <c r="BD53" s="1468"/>
      <c r="BE53" s="1469"/>
      <c r="BF53" s="1469"/>
      <c r="BG53" s="1469"/>
      <c r="BH53" s="1470"/>
    </row>
    <row r="54" spans="2:60" ht="20.25" customHeight="1" x14ac:dyDescent="0.15">
      <c r="B54" s="346"/>
      <c r="C54" s="1427"/>
      <c r="D54" s="1428"/>
      <c r="E54" s="1429"/>
      <c r="F54" s="345"/>
      <c r="G54" s="344">
        <f>C52</f>
        <v>0</v>
      </c>
      <c r="H54" s="1432"/>
      <c r="I54" s="1439"/>
      <c r="J54" s="1440"/>
      <c r="K54" s="1440"/>
      <c r="L54" s="1441"/>
      <c r="M54" s="1448"/>
      <c r="N54" s="1449"/>
      <c r="O54" s="1450"/>
      <c r="P54" s="343" t="s">
        <v>634</v>
      </c>
      <c r="Q54" s="342"/>
      <c r="R54" s="342"/>
      <c r="S54" s="341"/>
      <c r="T54" s="340"/>
      <c r="U54" s="312" t="str">
        <f>IF(U52="","",VLOOKUP(U52,'標準様式１シフト記号表（勤務時間帯）'!$D$6:$Z$47,23,FALSE))</f>
        <v/>
      </c>
      <c r="V54" s="311" t="str">
        <f>IF(V52="","",VLOOKUP(V52,'標準様式１シフト記号表（勤務時間帯）'!$D$6:$Z$47,23,FALSE))</f>
        <v/>
      </c>
      <c r="W54" s="311" t="str">
        <f>IF(W52="","",VLOOKUP(W52,'標準様式１シフト記号表（勤務時間帯）'!$D$6:$Z$47,23,FALSE))</f>
        <v/>
      </c>
      <c r="X54" s="311" t="str">
        <f>IF(X52="","",VLOOKUP(X52,'標準様式１シフト記号表（勤務時間帯）'!$D$6:$Z$47,23,FALSE))</f>
        <v/>
      </c>
      <c r="Y54" s="311" t="str">
        <f>IF(Y52="","",VLOOKUP(Y52,'標準様式１シフト記号表（勤務時間帯）'!$D$6:$Z$47,23,FALSE))</f>
        <v/>
      </c>
      <c r="Z54" s="311" t="str">
        <f>IF(Z52="","",VLOOKUP(Z52,'標準様式１シフト記号表（勤務時間帯）'!$D$6:$Z$47,23,FALSE))</f>
        <v/>
      </c>
      <c r="AA54" s="313" t="str">
        <f>IF(AA52="","",VLOOKUP(AA52,'標準様式１シフト記号表（勤務時間帯）'!$D$6:$Z$47,23,FALSE))</f>
        <v/>
      </c>
      <c r="AB54" s="312" t="str">
        <f>IF(AB52="","",VLOOKUP(AB52,'標準様式１シフト記号表（勤務時間帯）'!$D$6:$Z$47,23,FALSE))</f>
        <v/>
      </c>
      <c r="AC54" s="311" t="str">
        <f>IF(AC52="","",VLOOKUP(AC52,'標準様式１シフト記号表（勤務時間帯）'!$D$6:$Z$47,23,FALSE))</f>
        <v/>
      </c>
      <c r="AD54" s="311" t="str">
        <f>IF(AD52="","",VLOOKUP(AD52,'標準様式１シフト記号表（勤務時間帯）'!$D$6:$Z$47,23,FALSE))</f>
        <v/>
      </c>
      <c r="AE54" s="311" t="str">
        <f>IF(AE52="","",VLOOKUP(AE52,'標準様式１シフト記号表（勤務時間帯）'!$D$6:$Z$47,23,FALSE))</f>
        <v/>
      </c>
      <c r="AF54" s="311" t="str">
        <f>IF(AF52="","",VLOOKUP(AF52,'標準様式１シフト記号表（勤務時間帯）'!$D$6:$Z$47,23,FALSE))</f>
        <v/>
      </c>
      <c r="AG54" s="311" t="str">
        <f>IF(AG52="","",VLOOKUP(AG52,'標準様式１シフト記号表（勤務時間帯）'!$D$6:$Z$47,23,FALSE))</f>
        <v/>
      </c>
      <c r="AH54" s="313" t="str">
        <f>IF(AH52="","",VLOOKUP(AH52,'標準様式１シフト記号表（勤務時間帯）'!$D$6:$Z$47,23,FALSE))</f>
        <v/>
      </c>
      <c r="AI54" s="312" t="str">
        <f>IF(AI52="","",VLOOKUP(AI52,'標準様式１シフト記号表（勤務時間帯）'!$D$6:$Z$47,23,FALSE))</f>
        <v/>
      </c>
      <c r="AJ54" s="311" t="str">
        <f>IF(AJ52="","",VLOOKUP(AJ52,'標準様式１シフト記号表（勤務時間帯）'!$D$6:$Z$47,23,FALSE))</f>
        <v/>
      </c>
      <c r="AK54" s="311" t="str">
        <f>IF(AK52="","",VLOOKUP(AK52,'標準様式１シフト記号表（勤務時間帯）'!$D$6:$Z$47,23,FALSE))</f>
        <v/>
      </c>
      <c r="AL54" s="311" t="str">
        <f>IF(AL52="","",VLOOKUP(AL52,'標準様式１シフト記号表（勤務時間帯）'!$D$6:$Z$47,23,FALSE))</f>
        <v/>
      </c>
      <c r="AM54" s="311" t="str">
        <f>IF(AM52="","",VLOOKUP(AM52,'標準様式１シフト記号表（勤務時間帯）'!$D$6:$Z$47,23,FALSE))</f>
        <v/>
      </c>
      <c r="AN54" s="311" t="str">
        <f>IF(AN52="","",VLOOKUP(AN52,'標準様式１シフト記号表（勤務時間帯）'!$D$6:$Z$47,23,FALSE))</f>
        <v/>
      </c>
      <c r="AO54" s="313" t="str">
        <f>IF(AO52="","",VLOOKUP(AO52,'標準様式１シフト記号表（勤務時間帯）'!$D$6:$Z$47,23,FALSE))</f>
        <v/>
      </c>
      <c r="AP54" s="312" t="str">
        <f>IF(AP52="","",VLOOKUP(AP52,'標準様式１シフト記号表（勤務時間帯）'!$D$6:$Z$47,23,FALSE))</f>
        <v/>
      </c>
      <c r="AQ54" s="311" t="str">
        <f>IF(AQ52="","",VLOOKUP(AQ52,'標準様式１シフト記号表（勤務時間帯）'!$D$6:$Z$47,23,FALSE))</f>
        <v/>
      </c>
      <c r="AR54" s="311" t="str">
        <f>IF(AR52="","",VLOOKUP(AR52,'標準様式１シフト記号表（勤務時間帯）'!$D$6:$Z$47,23,FALSE))</f>
        <v/>
      </c>
      <c r="AS54" s="311" t="str">
        <f>IF(AS52="","",VLOOKUP(AS52,'標準様式１シフト記号表（勤務時間帯）'!$D$6:$Z$47,23,FALSE))</f>
        <v/>
      </c>
      <c r="AT54" s="311" t="str">
        <f>IF(AT52="","",VLOOKUP(AT52,'標準様式１シフト記号表（勤務時間帯）'!$D$6:$Z$47,23,FALSE))</f>
        <v/>
      </c>
      <c r="AU54" s="311" t="str">
        <f>IF(AU52="","",VLOOKUP(AU52,'標準様式１シフト記号表（勤務時間帯）'!$D$6:$Z$47,23,FALSE))</f>
        <v/>
      </c>
      <c r="AV54" s="313" t="str">
        <f>IF(AV52="","",VLOOKUP(AV52,'標準様式１シフト記号表（勤務時間帯）'!$D$6:$Z$47,23,FALSE))</f>
        <v/>
      </c>
      <c r="AW54" s="312" t="str">
        <f>IF(AW52="","",VLOOKUP(AW52,'標準様式１シフト記号表（勤務時間帯）'!$D$6:$Z$47,23,FALSE))</f>
        <v/>
      </c>
      <c r="AX54" s="311" t="str">
        <f>IF(AX52="","",VLOOKUP(AX52,'標準様式１シフト記号表（勤務時間帯）'!$D$6:$Z$47,23,FALSE))</f>
        <v/>
      </c>
      <c r="AY54" s="311" t="str">
        <f>IF(AY52="","",VLOOKUP(AY52,'標準様式１シフト記号表（勤務時間帯）'!$D$6:$Z$47,23,FALSE))</f>
        <v/>
      </c>
      <c r="AZ54" s="1477">
        <f>IF($BC$4="４週",SUM(U54:AV54),IF($BC$4="暦月",SUM(U54:AY54),""))</f>
        <v>0</v>
      </c>
      <c r="BA54" s="1478"/>
      <c r="BB54" s="1479">
        <f>IF($BC$4="４週",AZ54/4,IF($BC$4="暦月",(AZ54/($BC$9/7)),""))</f>
        <v>0</v>
      </c>
      <c r="BC54" s="1478"/>
      <c r="BD54" s="1471"/>
      <c r="BE54" s="1472"/>
      <c r="BF54" s="1472"/>
      <c r="BG54" s="1472"/>
      <c r="BH54" s="1473"/>
    </row>
    <row r="55" spans="2:60" ht="20.25" customHeight="1" x14ac:dyDescent="0.15">
      <c r="B55" s="339"/>
      <c r="C55" s="1421"/>
      <c r="D55" s="1422"/>
      <c r="E55" s="1423"/>
      <c r="F55" s="329"/>
      <c r="G55" s="328"/>
      <c r="H55" s="1485"/>
      <c r="I55" s="1433"/>
      <c r="J55" s="1434"/>
      <c r="K55" s="1434"/>
      <c r="L55" s="1435"/>
      <c r="M55" s="1442"/>
      <c r="N55" s="1443"/>
      <c r="O55" s="1444"/>
      <c r="P55" s="348" t="s">
        <v>632</v>
      </c>
      <c r="Q55" s="288"/>
      <c r="R55" s="288"/>
      <c r="S55" s="290"/>
      <c r="T55" s="347"/>
      <c r="U55" s="331"/>
      <c r="V55" s="330"/>
      <c r="W55" s="330"/>
      <c r="X55" s="330"/>
      <c r="Y55" s="330"/>
      <c r="Z55" s="330"/>
      <c r="AA55" s="332"/>
      <c r="AB55" s="331"/>
      <c r="AC55" s="330"/>
      <c r="AD55" s="330"/>
      <c r="AE55" s="330"/>
      <c r="AF55" s="330"/>
      <c r="AG55" s="330"/>
      <c r="AH55" s="332"/>
      <c r="AI55" s="331"/>
      <c r="AJ55" s="330"/>
      <c r="AK55" s="330"/>
      <c r="AL55" s="330"/>
      <c r="AM55" s="330"/>
      <c r="AN55" s="330"/>
      <c r="AO55" s="332"/>
      <c r="AP55" s="331"/>
      <c r="AQ55" s="330"/>
      <c r="AR55" s="330"/>
      <c r="AS55" s="330"/>
      <c r="AT55" s="330"/>
      <c r="AU55" s="330"/>
      <c r="AV55" s="332"/>
      <c r="AW55" s="331"/>
      <c r="AX55" s="330"/>
      <c r="AY55" s="330"/>
      <c r="AZ55" s="1451"/>
      <c r="BA55" s="1452"/>
      <c r="BB55" s="1481"/>
      <c r="BC55" s="1452"/>
      <c r="BD55" s="1482"/>
      <c r="BE55" s="1483"/>
      <c r="BF55" s="1483"/>
      <c r="BG55" s="1483"/>
      <c r="BH55" s="1484"/>
    </row>
    <row r="56" spans="2:60" ht="20.25" customHeight="1" x14ac:dyDescent="0.15">
      <c r="B56" s="320">
        <f>B53+1</f>
        <v>12</v>
      </c>
      <c r="C56" s="1424"/>
      <c r="D56" s="1425"/>
      <c r="E56" s="1426"/>
      <c r="F56" s="329">
        <f>C55</f>
        <v>0</v>
      </c>
      <c r="G56" s="328"/>
      <c r="H56" s="1431"/>
      <c r="I56" s="1436"/>
      <c r="J56" s="1437"/>
      <c r="K56" s="1437"/>
      <c r="L56" s="1438"/>
      <c r="M56" s="1445"/>
      <c r="N56" s="1446"/>
      <c r="O56" s="1447"/>
      <c r="P56" s="327" t="s">
        <v>633</v>
      </c>
      <c r="Q56" s="326"/>
      <c r="R56" s="326"/>
      <c r="S56" s="325"/>
      <c r="T56" s="324"/>
      <c r="U56" s="322" t="str">
        <f>IF(U55="","",VLOOKUP(U55,'標準様式１シフト記号表（勤務時間帯）'!$D$6:$X$47,21,FALSE))</f>
        <v/>
      </c>
      <c r="V56" s="321" t="str">
        <f>IF(V55="","",VLOOKUP(V55,'標準様式１シフト記号表（勤務時間帯）'!$D$6:$X$47,21,FALSE))</f>
        <v/>
      </c>
      <c r="W56" s="321" t="str">
        <f>IF(W55="","",VLOOKUP(W55,'標準様式１シフト記号表（勤務時間帯）'!$D$6:$X$47,21,FALSE))</f>
        <v/>
      </c>
      <c r="X56" s="321" t="str">
        <f>IF(X55="","",VLOOKUP(X55,'標準様式１シフト記号表（勤務時間帯）'!$D$6:$X$47,21,FALSE))</f>
        <v/>
      </c>
      <c r="Y56" s="321" t="str">
        <f>IF(Y55="","",VLOOKUP(Y55,'標準様式１シフト記号表（勤務時間帯）'!$D$6:$X$47,21,FALSE))</f>
        <v/>
      </c>
      <c r="Z56" s="321" t="str">
        <f>IF(Z55="","",VLOOKUP(Z55,'標準様式１シフト記号表（勤務時間帯）'!$D$6:$X$47,21,FALSE))</f>
        <v/>
      </c>
      <c r="AA56" s="323" t="str">
        <f>IF(AA55="","",VLOOKUP(AA55,'標準様式１シフト記号表（勤務時間帯）'!$D$6:$X$47,21,FALSE))</f>
        <v/>
      </c>
      <c r="AB56" s="322" t="str">
        <f>IF(AB55="","",VLOOKUP(AB55,'標準様式１シフト記号表（勤務時間帯）'!$D$6:$X$47,21,FALSE))</f>
        <v/>
      </c>
      <c r="AC56" s="321" t="str">
        <f>IF(AC55="","",VLOOKUP(AC55,'標準様式１シフト記号表（勤務時間帯）'!$D$6:$X$47,21,FALSE))</f>
        <v/>
      </c>
      <c r="AD56" s="321" t="str">
        <f>IF(AD55="","",VLOOKUP(AD55,'標準様式１シフト記号表（勤務時間帯）'!$D$6:$X$47,21,FALSE))</f>
        <v/>
      </c>
      <c r="AE56" s="321" t="str">
        <f>IF(AE55="","",VLOOKUP(AE55,'標準様式１シフト記号表（勤務時間帯）'!$D$6:$X$47,21,FALSE))</f>
        <v/>
      </c>
      <c r="AF56" s="321" t="str">
        <f>IF(AF55="","",VLOOKUP(AF55,'標準様式１シフト記号表（勤務時間帯）'!$D$6:$X$47,21,FALSE))</f>
        <v/>
      </c>
      <c r="AG56" s="321" t="str">
        <f>IF(AG55="","",VLOOKUP(AG55,'標準様式１シフト記号表（勤務時間帯）'!$D$6:$X$47,21,FALSE))</f>
        <v/>
      </c>
      <c r="AH56" s="323" t="str">
        <f>IF(AH55="","",VLOOKUP(AH55,'標準様式１シフト記号表（勤務時間帯）'!$D$6:$X$47,21,FALSE))</f>
        <v/>
      </c>
      <c r="AI56" s="322" t="str">
        <f>IF(AI55="","",VLOOKUP(AI55,'標準様式１シフト記号表（勤務時間帯）'!$D$6:$X$47,21,FALSE))</f>
        <v/>
      </c>
      <c r="AJ56" s="321" t="str">
        <f>IF(AJ55="","",VLOOKUP(AJ55,'標準様式１シフト記号表（勤務時間帯）'!$D$6:$X$47,21,FALSE))</f>
        <v/>
      </c>
      <c r="AK56" s="321" t="str">
        <f>IF(AK55="","",VLOOKUP(AK55,'標準様式１シフト記号表（勤務時間帯）'!$D$6:$X$47,21,FALSE))</f>
        <v/>
      </c>
      <c r="AL56" s="321" t="str">
        <f>IF(AL55="","",VLOOKUP(AL55,'標準様式１シフト記号表（勤務時間帯）'!$D$6:$X$47,21,FALSE))</f>
        <v/>
      </c>
      <c r="AM56" s="321" t="str">
        <f>IF(AM55="","",VLOOKUP(AM55,'標準様式１シフト記号表（勤務時間帯）'!$D$6:$X$47,21,FALSE))</f>
        <v/>
      </c>
      <c r="AN56" s="321" t="str">
        <f>IF(AN55="","",VLOOKUP(AN55,'標準様式１シフト記号表（勤務時間帯）'!$D$6:$X$47,21,FALSE))</f>
        <v/>
      </c>
      <c r="AO56" s="323" t="str">
        <f>IF(AO55="","",VLOOKUP(AO55,'標準様式１シフト記号表（勤務時間帯）'!$D$6:$X$47,21,FALSE))</f>
        <v/>
      </c>
      <c r="AP56" s="322" t="str">
        <f>IF(AP55="","",VLOOKUP(AP55,'標準様式１シフト記号表（勤務時間帯）'!$D$6:$X$47,21,FALSE))</f>
        <v/>
      </c>
      <c r="AQ56" s="321" t="str">
        <f>IF(AQ55="","",VLOOKUP(AQ55,'標準様式１シフト記号表（勤務時間帯）'!$D$6:$X$47,21,FALSE))</f>
        <v/>
      </c>
      <c r="AR56" s="321" t="str">
        <f>IF(AR55="","",VLOOKUP(AR55,'標準様式１シフト記号表（勤務時間帯）'!$D$6:$X$47,21,FALSE))</f>
        <v/>
      </c>
      <c r="AS56" s="321" t="str">
        <f>IF(AS55="","",VLOOKUP(AS55,'標準様式１シフト記号表（勤務時間帯）'!$D$6:$X$47,21,FALSE))</f>
        <v/>
      </c>
      <c r="AT56" s="321" t="str">
        <f>IF(AT55="","",VLOOKUP(AT55,'標準様式１シフト記号表（勤務時間帯）'!$D$6:$X$47,21,FALSE))</f>
        <v/>
      </c>
      <c r="AU56" s="321" t="str">
        <f>IF(AU55="","",VLOOKUP(AU55,'標準様式１シフト記号表（勤務時間帯）'!$D$6:$X$47,21,FALSE))</f>
        <v/>
      </c>
      <c r="AV56" s="323" t="str">
        <f>IF(AV55="","",VLOOKUP(AV55,'標準様式１シフト記号表（勤務時間帯）'!$D$6:$X$47,21,FALSE))</f>
        <v/>
      </c>
      <c r="AW56" s="322" t="str">
        <f>IF(AW55="","",VLOOKUP(AW55,'標準様式１シフト記号表（勤務時間帯）'!$D$6:$X$47,21,FALSE))</f>
        <v/>
      </c>
      <c r="AX56" s="321" t="str">
        <f>IF(AX55="","",VLOOKUP(AX55,'標準様式１シフト記号表（勤務時間帯）'!$D$6:$X$47,21,FALSE))</f>
        <v/>
      </c>
      <c r="AY56" s="321" t="str">
        <f>IF(AY55="","",VLOOKUP(AY55,'標準様式１シフト記号表（勤務時間帯）'!$D$6:$X$47,21,FALSE))</f>
        <v/>
      </c>
      <c r="AZ56" s="1474">
        <f>IF($BC$4="４週",SUM(U56:AV56),IF($BC$4="暦月",SUM(U56:AY56),""))</f>
        <v>0</v>
      </c>
      <c r="BA56" s="1475"/>
      <c r="BB56" s="1476">
        <f>IF($BC$4="４週",AZ56/4,IF($BC$4="暦月",(AZ56/($BC$9/7)),""))</f>
        <v>0</v>
      </c>
      <c r="BC56" s="1475"/>
      <c r="BD56" s="1468"/>
      <c r="BE56" s="1469"/>
      <c r="BF56" s="1469"/>
      <c r="BG56" s="1469"/>
      <c r="BH56" s="1470"/>
    </row>
    <row r="57" spans="2:60" ht="20.25" customHeight="1" x14ac:dyDescent="0.15">
      <c r="B57" s="346"/>
      <c r="C57" s="1427"/>
      <c r="D57" s="1428"/>
      <c r="E57" s="1429"/>
      <c r="F57" s="345"/>
      <c r="G57" s="344">
        <f>C55</f>
        <v>0</v>
      </c>
      <c r="H57" s="1432"/>
      <c r="I57" s="1439"/>
      <c r="J57" s="1440"/>
      <c r="K57" s="1440"/>
      <c r="L57" s="1441"/>
      <c r="M57" s="1448"/>
      <c r="N57" s="1449"/>
      <c r="O57" s="1450"/>
      <c r="P57" s="343" t="s">
        <v>634</v>
      </c>
      <c r="Q57" s="342"/>
      <c r="R57" s="342"/>
      <c r="S57" s="341"/>
      <c r="T57" s="340"/>
      <c r="U57" s="312" t="str">
        <f>IF(U55="","",VLOOKUP(U55,'標準様式１シフト記号表（勤務時間帯）'!$D$6:$Z$47,23,FALSE))</f>
        <v/>
      </c>
      <c r="V57" s="311" t="str">
        <f>IF(V55="","",VLOOKUP(V55,'標準様式１シフト記号表（勤務時間帯）'!$D$6:$Z$47,23,FALSE))</f>
        <v/>
      </c>
      <c r="W57" s="311" t="str">
        <f>IF(W55="","",VLOOKUP(W55,'標準様式１シフト記号表（勤務時間帯）'!$D$6:$Z$47,23,FALSE))</f>
        <v/>
      </c>
      <c r="X57" s="311" t="str">
        <f>IF(X55="","",VLOOKUP(X55,'標準様式１シフト記号表（勤務時間帯）'!$D$6:$Z$47,23,FALSE))</f>
        <v/>
      </c>
      <c r="Y57" s="311" t="str">
        <f>IF(Y55="","",VLOOKUP(Y55,'標準様式１シフト記号表（勤務時間帯）'!$D$6:$Z$47,23,FALSE))</f>
        <v/>
      </c>
      <c r="Z57" s="311" t="str">
        <f>IF(Z55="","",VLOOKUP(Z55,'標準様式１シフト記号表（勤務時間帯）'!$D$6:$Z$47,23,FALSE))</f>
        <v/>
      </c>
      <c r="AA57" s="313" t="str">
        <f>IF(AA55="","",VLOOKUP(AA55,'標準様式１シフト記号表（勤務時間帯）'!$D$6:$Z$47,23,FALSE))</f>
        <v/>
      </c>
      <c r="AB57" s="312" t="str">
        <f>IF(AB55="","",VLOOKUP(AB55,'標準様式１シフト記号表（勤務時間帯）'!$D$6:$Z$47,23,FALSE))</f>
        <v/>
      </c>
      <c r="AC57" s="311" t="str">
        <f>IF(AC55="","",VLOOKUP(AC55,'標準様式１シフト記号表（勤務時間帯）'!$D$6:$Z$47,23,FALSE))</f>
        <v/>
      </c>
      <c r="AD57" s="311" t="str">
        <f>IF(AD55="","",VLOOKUP(AD55,'標準様式１シフト記号表（勤務時間帯）'!$D$6:$Z$47,23,FALSE))</f>
        <v/>
      </c>
      <c r="AE57" s="311" t="str">
        <f>IF(AE55="","",VLOOKUP(AE55,'標準様式１シフト記号表（勤務時間帯）'!$D$6:$Z$47,23,FALSE))</f>
        <v/>
      </c>
      <c r="AF57" s="311" t="str">
        <f>IF(AF55="","",VLOOKUP(AF55,'標準様式１シフト記号表（勤務時間帯）'!$D$6:$Z$47,23,FALSE))</f>
        <v/>
      </c>
      <c r="AG57" s="311" t="str">
        <f>IF(AG55="","",VLOOKUP(AG55,'標準様式１シフト記号表（勤務時間帯）'!$D$6:$Z$47,23,FALSE))</f>
        <v/>
      </c>
      <c r="AH57" s="313" t="str">
        <f>IF(AH55="","",VLOOKUP(AH55,'標準様式１シフト記号表（勤務時間帯）'!$D$6:$Z$47,23,FALSE))</f>
        <v/>
      </c>
      <c r="AI57" s="312" t="str">
        <f>IF(AI55="","",VLOOKUP(AI55,'標準様式１シフト記号表（勤務時間帯）'!$D$6:$Z$47,23,FALSE))</f>
        <v/>
      </c>
      <c r="AJ57" s="311" t="str">
        <f>IF(AJ55="","",VLOOKUP(AJ55,'標準様式１シフト記号表（勤務時間帯）'!$D$6:$Z$47,23,FALSE))</f>
        <v/>
      </c>
      <c r="AK57" s="311" t="str">
        <f>IF(AK55="","",VLOOKUP(AK55,'標準様式１シフト記号表（勤務時間帯）'!$D$6:$Z$47,23,FALSE))</f>
        <v/>
      </c>
      <c r="AL57" s="311" t="str">
        <f>IF(AL55="","",VLOOKUP(AL55,'標準様式１シフト記号表（勤務時間帯）'!$D$6:$Z$47,23,FALSE))</f>
        <v/>
      </c>
      <c r="AM57" s="311" t="str">
        <f>IF(AM55="","",VLOOKUP(AM55,'標準様式１シフト記号表（勤務時間帯）'!$D$6:$Z$47,23,FALSE))</f>
        <v/>
      </c>
      <c r="AN57" s="311" t="str">
        <f>IF(AN55="","",VLOOKUP(AN55,'標準様式１シフト記号表（勤務時間帯）'!$D$6:$Z$47,23,FALSE))</f>
        <v/>
      </c>
      <c r="AO57" s="313" t="str">
        <f>IF(AO55="","",VLOOKUP(AO55,'標準様式１シフト記号表（勤務時間帯）'!$D$6:$Z$47,23,FALSE))</f>
        <v/>
      </c>
      <c r="AP57" s="312" t="str">
        <f>IF(AP55="","",VLOOKUP(AP55,'標準様式１シフト記号表（勤務時間帯）'!$D$6:$Z$47,23,FALSE))</f>
        <v/>
      </c>
      <c r="AQ57" s="311" t="str">
        <f>IF(AQ55="","",VLOOKUP(AQ55,'標準様式１シフト記号表（勤務時間帯）'!$D$6:$Z$47,23,FALSE))</f>
        <v/>
      </c>
      <c r="AR57" s="311" t="str">
        <f>IF(AR55="","",VLOOKUP(AR55,'標準様式１シフト記号表（勤務時間帯）'!$D$6:$Z$47,23,FALSE))</f>
        <v/>
      </c>
      <c r="AS57" s="311" t="str">
        <f>IF(AS55="","",VLOOKUP(AS55,'標準様式１シフト記号表（勤務時間帯）'!$D$6:$Z$47,23,FALSE))</f>
        <v/>
      </c>
      <c r="AT57" s="311" t="str">
        <f>IF(AT55="","",VLOOKUP(AT55,'標準様式１シフト記号表（勤務時間帯）'!$D$6:$Z$47,23,FALSE))</f>
        <v/>
      </c>
      <c r="AU57" s="311" t="str">
        <f>IF(AU55="","",VLOOKUP(AU55,'標準様式１シフト記号表（勤務時間帯）'!$D$6:$Z$47,23,FALSE))</f>
        <v/>
      </c>
      <c r="AV57" s="313" t="str">
        <f>IF(AV55="","",VLOOKUP(AV55,'標準様式１シフト記号表（勤務時間帯）'!$D$6:$Z$47,23,FALSE))</f>
        <v/>
      </c>
      <c r="AW57" s="312" t="str">
        <f>IF(AW55="","",VLOOKUP(AW55,'標準様式１シフト記号表（勤務時間帯）'!$D$6:$Z$47,23,FALSE))</f>
        <v/>
      </c>
      <c r="AX57" s="311" t="str">
        <f>IF(AX55="","",VLOOKUP(AX55,'標準様式１シフト記号表（勤務時間帯）'!$D$6:$Z$47,23,FALSE))</f>
        <v/>
      </c>
      <c r="AY57" s="311" t="str">
        <f>IF(AY55="","",VLOOKUP(AY55,'標準様式１シフト記号表（勤務時間帯）'!$D$6:$Z$47,23,FALSE))</f>
        <v/>
      </c>
      <c r="AZ57" s="1477">
        <f>IF($BC$4="４週",SUM(U57:AV57),IF($BC$4="暦月",SUM(U57:AY57),""))</f>
        <v>0</v>
      </c>
      <c r="BA57" s="1478"/>
      <c r="BB57" s="1479">
        <f>IF($BC$4="４週",AZ57/4,IF($BC$4="暦月",(AZ57/($BC$9/7)),""))</f>
        <v>0</v>
      </c>
      <c r="BC57" s="1478"/>
      <c r="BD57" s="1471"/>
      <c r="BE57" s="1472"/>
      <c r="BF57" s="1472"/>
      <c r="BG57" s="1472"/>
      <c r="BH57" s="1473"/>
    </row>
    <row r="58" spans="2:60" ht="20.25" customHeight="1" x14ac:dyDescent="0.15">
      <c r="B58" s="339"/>
      <c r="C58" s="1421"/>
      <c r="D58" s="1422"/>
      <c r="E58" s="1423"/>
      <c r="F58" s="329"/>
      <c r="G58" s="328"/>
      <c r="H58" s="1485"/>
      <c r="I58" s="1433"/>
      <c r="J58" s="1434"/>
      <c r="K58" s="1434"/>
      <c r="L58" s="1435"/>
      <c r="M58" s="1442"/>
      <c r="N58" s="1443"/>
      <c r="O58" s="1444"/>
      <c r="P58" s="348" t="s">
        <v>632</v>
      </c>
      <c r="Q58" s="288"/>
      <c r="R58" s="288"/>
      <c r="S58" s="290"/>
      <c r="T58" s="347"/>
      <c r="U58" s="331"/>
      <c r="V58" s="330"/>
      <c r="W58" s="330"/>
      <c r="X58" s="330"/>
      <c r="Y58" s="330"/>
      <c r="Z58" s="330"/>
      <c r="AA58" s="332"/>
      <c r="AB58" s="331"/>
      <c r="AC58" s="330"/>
      <c r="AD58" s="330"/>
      <c r="AE58" s="330"/>
      <c r="AF58" s="330"/>
      <c r="AG58" s="330"/>
      <c r="AH58" s="332"/>
      <c r="AI58" s="331"/>
      <c r="AJ58" s="330"/>
      <c r="AK58" s="330"/>
      <c r="AL58" s="330"/>
      <c r="AM58" s="330"/>
      <c r="AN58" s="330"/>
      <c r="AO58" s="332"/>
      <c r="AP58" s="331"/>
      <c r="AQ58" s="330"/>
      <c r="AR58" s="330"/>
      <c r="AS58" s="330"/>
      <c r="AT58" s="330"/>
      <c r="AU58" s="330"/>
      <c r="AV58" s="332"/>
      <c r="AW58" s="331"/>
      <c r="AX58" s="330"/>
      <c r="AY58" s="330"/>
      <c r="AZ58" s="1451"/>
      <c r="BA58" s="1452"/>
      <c r="BB58" s="1481"/>
      <c r="BC58" s="1452"/>
      <c r="BD58" s="1482"/>
      <c r="BE58" s="1483"/>
      <c r="BF58" s="1483"/>
      <c r="BG58" s="1483"/>
      <c r="BH58" s="1484"/>
    </row>
    <row r="59" spans="2:60" ht="20.25" customHeight="1" x14ac:dyDescent="0.15">
      <c r="B59" s="320">
        <f>B56+1</f>
        <v>13</v>
      </c>
      <c r="C59" s="1424"/>
      <c r="D59" s="1425"/>
      <c r="E59" s="1426"/>
      <c r="F59" s="329">
        <f>C58</f>
        <v>0</v>
      </c>
      <c r="G59" s="328"/>
      <c r="H59" s="1431"/>
      <c r="I59" s="1436"/>
      <c r="J59" s="1437"/>
      <c r="K59" s="1437"/>
      <c r="L59" s="1438"/>
      <c r="M59" s="1445"/>
      <c r="N59" s="1446"/>
      <c r="O59" s="1447"/>
      <c r="P59" s="327" t="s">
        <v>633</v>
      </c>
      <c r="Q59" s="326"/>
      <c r="R59" s="326"/>
      <c r="S59" s="325"/>
      <c r="T59" s="324"/>
      <c r="U59" s="322" t="str">
        <f>IF(U58="","",VLOOKUP(U58,'標準様式１シフト記号表（勤務時間帯）'!$D$6:$X$47,21,FALSE))</f>
        <v/>
      </c>
      <c r="V59" s="321" t="str">
        <f>IF(V58="","",VLOOKUP(V58,'標準様式１シフト記号表（勤務時間帯）'!$D$6:$X$47,21,FALSE))</f>
        <v/>
      </c>
      <c r="W59" s="321" t="str">
        <f>IF(W58="","",VLOOKUP(W58,'標準様式１シフト記号表（勤務時間帯）'!$D$6:$X$47,21,FALSE))</f>
        <v/>
      </c>
      <c r="X59" s="321" t="str">
        <f>IF(X58="","",VLOOKUP(X58,'標準様式１シフト記号表（勤務時間帯）'!$D$6:$X$47,21,FALSE))</f>
        <v/>
      </c>
      <c r="Y59" s="321" t="str">
        <f>IF(Y58="","",VLOOKUP(Y58,'標準様式１シフト記号表（勤務時間帯）'!$D$6:$X$47,21,FALSE))</f>
        <v/>
      </c>
      <c r="Z59" s="321" t="str">
        <f>IF(Z58="","",VLOOKUP(Z58,'標準様式１シフト記号表（勤務時間帯）'!$D$6:$X$47,21,FALSE))</f>
        <v/>
      </c>
      <c r="AA59" s="323" t="str">
        <f>IF(AA58="","",VLOOKUP(AA58,'標準様式１シフト記号表（勤務時間帯）'!$D$6:$X$47,21,FALSE))</f>
        <v/>
      </c>
      <c r="AB59" s="322" t="str">
        <f>IF(AB58="","",VLOOKUP(AB58,'標準様式１シフト記号表（勤務時間帯）'!$D$6:$X$47,21,FALSE))</f>
        <v/>
      </c>
      <c r="AC59" s="321" t="str">
        <f>IF(AC58="","",VLOOKUP(AC58,'標準様式１シフト記号表（勤務時間帯）'!$D$6:$X$47,21,FALSE))</f>
        <v/>
      </c>
      <c r="AD59" s="321" t="str">
        <f>IF(AD58="","",VLOOKUP(AD58,'標準様式１シフト記号表（勤務時間帯）'!$D$6:$X$47,21,FALSE))</f>
        <v/>
      </c>
      <c r="AE59" s="321" t="str">
        <f>IF(AE58="","",VLOOKUP(AE58,'標準様式１シフト記号表（勤務時間帯）'!$D$6:$X$47,21,FALSE))</f>
        <v/>
      </c>
      <c r="AF59" s="321" t="str">
        <f>IF(AF58="","",VLOOKUP(AF58,'標準様式１シフト記号表（勤務時間帯）'!$D$6:$X$47,21,FALSE))</f>
        <v/>
      </c>
      <c r="AG59" s="321" t="str">
        <f>IF(AG58="","",VLOOKUP(AG58,'標準様式１シフト記号表（勤務時間帯）'!$D$6:$X$47,21,FALSE))</f>
        <v/>
      </c>
      <c r="AH59" s="323" t="str">
        <f>IF(AH58="","",VLOOKUP(AH58,'標準様式１シフト記号表（勤務時間帯）'!$D$6:$X$47,21,FALSE))</f>
        <v/>
      </c>
      <c r="AI59" s="322" t="str">
        <f>IF(AI58="","",VLOOKUP(AI58,'標準様式１シフト記号表（勤務時間帯）'!$D$6:$X$47,21,FALSE))</f>
        <v/>
      </c>
      <c r="AJ59" s="321" t="str">
        <f>IF(AJ58="","",VLOOKUP(AJ58,'標準様式１シフト記号表（勤務時間帯）'!$D$6:$X$47,21,FALSE))</f>
        <v/>
      </c>
      <c r="AK59" s="321" t="str">
        <f>IF(AK58="","",VLOOKUP(AK58,'標準様式１シフト記号表（勤務時間帯）'!$D$6:$X$47,21,FALSE))</f>
        <v/>
      </c>
      <c r="AL59" s="321" t="str">
        <f>IF(AL58="","",VLOOKUP(AL58,'標準様式１シフト記号表（勤務時間帯）'!$D$6:$X$47,21,FALSE))</f>
        <v/>
      </c>
      <c r="AM59" s="321" t="str">
        <f>IF(AM58="","",VLOOKUP(AM58,'標準様式１シフト記号表（勤務時間帯）'!$D$6:$X$47,21,FALSE))</f>
        <v/>
      </c>
      <c r="AN59" s="321" t="str">
        <f>IF(AN58="","",VLOOKUP(AN58,'標準様式１シフト記号表（勤務時間帯）'!$D$6:$X$47,21,FALSE))</f>
        <v/>
      </c>
      <c r="AO59" s="323" t="str">
        <f>IF(AO58="","",VLOOKUP(AO58,'標準様式１シフト記号表（勤務時間帯）'!$D$6:$X$47,21,FALSE))</f>
        <v/>
      </c>
      <c r="AP59" s="322" t="str">
        <f>IF(AP58="","",VLOOKUP(AP58,'標準様式１シフト記号表（勤務時間帯）'!$D$6:$X$47,21,FALSE))</f>
        <v/>
      </c>
      <c r="AQ59" s="321" t="str">
        <f>IF(AQ58="","",VLOOKUP(AQ58,'標準様式１シフト記号表（勤務時間帯）'!$D$6:$X$47,21,FALSE))</f>
        <v/>
      </c>
      <c r="AR59" s="321" t="str">
        <f>IF(AR58="","",VLOOKUP(AR58,'標準様式１シフト記号表（勤務時間帯）'!$D$6:$X$47,21,FALSE))</f>
        <v/>
      </c>
      <c r="AS59" s="321" t="str">
        <f>IF(AS58="","",VLOOKUP(AS58,'標準様式１シフト記号表（勤務時間帯）'!$D$6:$X$47,21,FALSE))</f>
        <v/>
      </c>
      <c r="AT59" s="321" t="str">
        <f>IF(AT58="","",VLOOKUP(AT58,'標準様式１シフト記号表（勤務時間帯）'!$D$6:$X$47,21,FALSE))</f>
        <v/>
      </c>
      <c r="AU59" s="321" t="str">
        <f>IF(AU58="","",VLOOKUP(AU58,'標準様式１シフト記号表（勤務時間帯）'!$D$6:$X$47,21,FALSE))</f>
        <v/>
      </c>
      <c r="AV59" s="323" t="str">
        <f>IF(AV58="","",VLOOKUP(AV58,'標準様式１シフト記号表（勤務時間帯）'!$D$6:$X$47,21,FALSE))</f>
        <v/>
      </c>
      <c r="AW59" s="322" t="str">
        <f>IF(AW58="","",VLOOKUP(AW58,'標準様式１シフト記号表（勤務時間帯）'!$D$6:$X$47,21,FALSE))</f>
        <v/>
      </c>
      <c r="AX59" s="321" t="str">
        <f>IF(AX58="","",VLOOKUP(AX58,'標準様式１シフト記号表（勤務時間帯）'!$D$6:$X$47,21,FALSE))</f>
        <v/>
      </c>
      <c r="AY59" s="321" t="str">
        <f>IF(AY58="","",VLOOKUP(AY58,'標準様式１シフト記号表（勤務時間帯）'!$D$6:$X$47,21,FALSE))</f>
        <v/>
      </c>
      <c r="AZ59" s="1474">
        <f>IF($BC$4="４週",SUM(U59:AV59),IF($BC$4="暦月",SUM(U59:AY59),""))</f>
        <v>0</v>
      </c>
      <c r="BA59" s="1475"/>
      <c r="BB59" s="1476">
        <f>IF($BC$4="４週",AZ59/4,IF($BC$4="暦月",(AZ59/($BC$9/7)),""))</f>
        <v>0</v>
      </c>
      <c r="BC59" s="1475"/>
      <c r="BD59" s="1468"/>
      <c r="BE59" s="1469"/>
      <c r="BF59" s="1469"/>
      <c r="BG59" s="1469"/>
      <c r="BH59" s="1470"/>
    </row>
    <row r="60" spans="2:60" ht="20.25" customHeight="1" x14ac:dyDescent="0.15">
      <c r="B60" s="346"/>
      <c r="C60" s="1427"/>
      <c r="D60" s="1428"/>
      <c r="E60" s="1429"/>
      <c r="F60" s="345"/>
      <c r="G60" s="344">
        <f>C58</f>
        <v>0</v>
      </c>
      <c r="H60" s="1432"/>
      <c r="I60" s="1439"/>
      <c r="J60" s="1440"/>
      <c r="K60" s="1440"/>
      <c r="L60" s="1441"/>
      <c r="M60" s="1448"/>
      <c r="N60" s="1449"/>
      <c r="O60" s="1450"/>
      <c r="P60" s="343" t="s">
        <v>634</v>
      </c>
      <c r="Q60" s="342"/>
      <c r="R60" s="342"/>
      <c r="S60" s="341"/>
      <c r="T60" s="340"/>
      <c r="U60" s="312" t="str">
        <f>IF(U58="","",VLOOKUP(U58,'標準様式１シフト記号表（勤務時間帯）'!$D$6:$Z$47,23,FALSE))</f>
        <v/>
      </c>
      <c r="V60" s="311" t="str">
        <f>IF(V58="","",VLOOKUP(V58,'標準様式１シフト記号表（勤務時間帯）'!$D$6:$Z$47,23,FALSE))</f>
        <v/>
      </c>
      <c r="W60" s="311" t="str">
        <f>IF(W58="","",VLOOKUP(W58,'標準様式１シフト記号表（勤務時間帯）'!$D$6:$Z$47,23,FALSE))</f>
        <v/>
      </c>
      <c r="X60" s="311" t="str">
        <f>IF(X58="","",VLOOKUP(X58,'標準様式１シフト記号表（勤務時間帯）'!$D$6:$Z$47,23,FALSE))</f>
        <v/>
      </c>
      <c r="Y60" s="311" t="str">
        <f>IF(Y58="","",VLOOKUP(Y58,'標準様式１シフト記号表（勤務時間帯）'!$D$6:$Z$47,23,FALSE))</f>
        <v/>
      </c>
      <c r="Z60" s="311" t="str">
        <f>IF(Z58="","",VLOOKUP(Z58,'標準様式１シフト記号表（勤務時間帯）'!$D$6:$Z$47,23,FALSE))</f>
        <v/>
      </c>
      <c r="AA60" s="313" t="str">
        <f>IF(AA58="","",VLOOKUP(AA58,'標準様式１シフト記号表（勤務時間帯）'!$D$6:$Z$47,23,FALSE))</f>
        <v/>
      </c>
      <c r="AB60" s="312" t="str">
        <f>IF(AB58="","",VLOOKUP(AB58,'標準様式１シフト記号表（勤務時間帯）'!$D$6:$Z$47,23,FALSE))</f>
        <v/>
      </c>
      <c r="AC60" s="311" t="str">
        <f>IF(AC58="","",VLOOKUP(AC58,'標準様式１シフト記号表（勤務時間帯）'!$D$6:$Z$47,23,FALSE))</f>
        <v/>
      </c>
      <c r="AD60" s="311" t="str">
        <f>IF(AD58="","",VLOOKUP(AD58,'標準様式１シフト記号表（勤務時間帯）'!$D$6:$Z$47,23,FALSE))</f>
        <v/>
      </c>
      <c r="AE60" s="311" t="str">
        <f>IF(AE58="","",VLOOKUP(AE58,'標準様式１シフト記号表（勤務時間帯）'!$D$6:$Z$47,23,FALSE))</f>
        <v/>
      </c>
      <c r="AF60" s="311" t="str">
        <f>IF(AF58="","",VLOOKUP(AF58,'標準様式１シフト記号表（勤務時間帯）'!$D$6:$Z$47,23,FALSE))</f>
        <v/>
      </c>
      <c r="AG60" s="311" t="str">
        <f>IF(AG58="","",VLOOKUP(AG58,'標準様式１シフト記号表（勤務時間帯）'!$D$6:$Z$47,23,FALSE))</f>
        <v/>
      </c>
      <c r="AH60" s="313" t="str">
        <f>IF(AH58="","",VLOOKUP(AH58,'標準様式１シフト記号表（勤務時間帯）'!$D$6:$Z$47,23,FALSE))</f>
        <v/>
      </c>
      <c r="AI60" s="312" t="str">
        <f>IF(AI58="","",VLOOKUP(AI58,'標準様式１シフト記号表（勤務時間帯）'!$D$6:$Z$47,23,FALSE))</f>
        <v/>
      </c>
      <c r="AJ60" s="311" t="str">
        <f>IF(AJ58="","",VLOOKUP(AJ58,'標準様式１シフト記号表（勤務時間帯）'!$D$6:$Z$47,23,FALSE))</f>
        <v/>
      </c>
      <c r="AK60" s="311" t="str">
        <f>IF(AK58="","",VLOOKUP(AK58,'標準様式１シフト記号表（勤務時間帯）'!$D$6:$Z$47,23,FALSE))</f>
        <v/>
      </c>
      <c r="AL60" s="311" t="str">
        <f>IF(AL58="","",VLOOKUP(AL58,'標準様式１シフト記号表（勤務時間帯）'!$D$6:$Z$47,23,FALSE))</f>
        <v/>
      </c>
      <c r="AM60" s="311" t="str">
        <f>IF(AM58="","",VLOOKUP(AM58,'標準様式１シフト記号表（勤務時間帯）'!$D$6:$Z$47,23,FALSE))</f>
        <v/>
      </c>
      <c r="AN60" s="311" t="str">
        <f>IF(AN58="","",VLOOKUP(AN58,'標準様式１シフト記号表（勤務時間帯）'!$D$6:$Z$47,23,FALSE))</f>
        <v/>
      </c>
      <c r="AO60" s="313" t="str">
        <f>IF(AO58="","",VLOOKUP(AO58,'標準様式１シフト記号表（勤務時間帯）'!$D$6:$Z$47,23,FALSE))</f>
        <v/>
      </c>
      <c r="AP60" s="312" t="str">
        <f>IF(AP58="","",VLOOKUP(AP58,'標準様式１シフト記号表（勤務時間帯）'!$D$6:$Z$47,23,FALSE))</f>
        <v/>
      </c>
      <c r="AQ60" s="311" t="str">
        <f>IF(AQ58="","",VLOOKUP(AQ58,'標準様式１シフト記号表（勤務時間帯）'!$D$6:$Z$47,23,FALSE))</f>
        <v/>
      </c>
      <c r="AR60" s="311" t="str">
        <f>IF(AR58="","",VLOOKUP(AR58,'標準様式１シフト記号表（勤務時間帯）'!$D$6:$Z$47,23,FALSE))</f>
        <v/>
      </c>
      <c r="AS60" s="311" t="str">
        <f>IF(AS58="","",VLOOKUP(AS58,'標準様式１シフト記号表（勤務時間帯）'!$D$6:$Z$47,23,FALSE))</f>
        <v/>
      </c>
      <c r="AT60" s="311" t="str">
        <f>IF(AT58="","",VLOOKUP(AT58,'標準様式１シフト記号表（勤務時間帯）'!$D$6:$Z$47,23,FALSE))</f>
        <v/>
      </c>
      <c r="AU60" s="311" t="str">
        <f>IF(AU58="","",VLOOKUP(AU58,'標準様式１シフト記号表（勤務時間帯）'!$D$6:$Z$47,23,FALSE))</f>
        <v/>
      </c>
      <c r="AV60" s="313" t="str">
        <f>IF(AV58="","",VLOOKUP(AV58,'標準様式１シフト記号表（勤務時間帯）'!$D$6:$Z$47,23,FALSE))</f>
        <v/>
      </c>
      <c r="AW60" s="312" t="str">
        <f>IF(AW58="","",VLOOKUP(AW58,'標準様式１シフト記号表（勤務時間帯）'!$D$6:$Z$47,23,FALSE))</f>
        <v/>
      </c>
      <c r="AX60" s="311" t="str">
        <f>IF(AX58="","",VLOOKUP(AX58,'標準様式１シフト記号表（勤務時間帯）'!$D$6:$Z$47,23,FALSE))</f>
        <v/>
      </c>
      <c r="AY60" s="311" t="str">
        <f>IF(AY58="","",VLOOKUP(AY58,'標準様式１シフト記号表（勤務時間帯）'!$D$6:$Z$47,23,FALSE))</f>
        <v/>
      </c>
      <c r="AZ60" s="1477">
        <f>IF($BC$4="４週",SUM(U60:AV60),IF($BC$4="暦月",SUM(U60:AY60),""))</f>
        <v>0</v>
      </c>
      <c r="BA60" s="1478"/>
      <c r="BB60" s="1479">
        <f>IF($BC$4="４週",AZ60/4,IF($BC$4="暦月",(AZ60/($BC$9/7)),""))</f>
        <v>0</v>
      </c>
      <c r="BC60" s="1478"/>
      <c r="BD60" s="1471"/>
      <c r="BE60" s="1472"/>
      <c r="BF60" s="1472"/>
      <c r="BG60" s="1472"/>
      <c r="BH60" s="1473"/>
    </row>
    <row r="61" spans="2:60" ht="20.25" customHeight="1" x14ac:dyDescent="0.15">
      <c r="B61" s="339"/>
      <c r="C61" s="1421"/>
      <c r="D61" s="1422"/>
      <c r="E61" s="1423"/>
      <c r="F61" s="329"/>
      <c r="G61" s="328"/>
      <c r="H61" s="1485"/>
      <c r="I61" s="1433"/>
      <c r="J61" s="1434"/>
      <c r="K61" s="1434"/>
      <c r="L61" s="1435"/>
      <c r="M61" s="1442"/>
      <c r="N61" s="1443"/>
      <c r="O61" s="1444"/>
      <c r="P61" s="348" t="s">
        <v>632</v>
      </c>
      <c r="Q61" s="288"/>
      <c r="R61" s="288"/>
      <c r="S61" s="290"/>
      <c r="T61" s="347"/>
      <c r="U61" s="331"/>
      <c r="V61" s="330"/>
      <c r="W61" s="330"/>
      <c r="X61" s="330"/>
      <c r="Y61" s="330"/>
      <c r="Z61" s="330"/>
      <c r="AA61" s="332"/>
      <c r="AB61" s="331"/>
      <c r="AC61" s="330"/>
      <c r="AD61" s="330"/>
      <c r="AE61" s="330"/>
      <c r="AF61" s="330"/>
      <c r="AG61" s="330"/>
      <c r="AH61" s="332"/>
      <c r="AI61" s="331"/>
      <c r="AJ61" s="330"/>
      <c r="AK61" s="330"/>
      <c r="AL61" s="330"/>
      <c r="AM61" s="330"/>
      <c r="AN61" s="330"/>
      <c r="AO61" s="332"/>
      <c r="AP61" s="331"/>
      <c r="AQ61" s="330"/>
      <c r="AR61" s="330"/>
      <c r="AS61" s="330"/>
      <c r="AT61" s="330"/>
      <c r="AU61" s="330"/>
      <c r="AV61" s="332"/>
      <c r="AW61" s="331"/>
      <c r="AX61" s="330"/>
      <c r="AY61" s="330"/>
      <c r="AZ61" s="1451"/>
      <c r="BA61" s="1452"/>
      <c r="BB61" s="1481"/>
      <c r="BC61" s="1452"/>
      <c r="BD61" s="1482"/>
      <c r="BE61" s="1483"/>
      <c r="BF61" s="1483"/>
      <c r="BG61" s="1483"/>
      <c r="BH61" s="1484"/>
    </row>
    <row r="62" spans="2:60" ht="20.25" customHeight="1" x14ac:dyDescent="0.15">
      <c r="B62" s="320">
        <f>B59+1</f>
        <v>14</v>
      </c>
      <c r="C62" s="1424"/>
      <c r="D62" s="1425"/>
      <c r="E62" s="1426"/>
      <c r="F62" s="329">
        <f>C61</f>
        <v>0</v>
      </c>
      <c r="G62" s="328"/>
      <c r="H62" s="1431"/>
      <c r="I62" s="1436"/>
      <c r="J62" s="1437"/>
      <c r="K62" s="1437"/>
      <c r="L62" s="1438"/>
      <c r="M62" s="1445"/>
      <c r="N62" s="1446"/>
      <c r="O62" s="1447"/>
      <c r="P62" s="327" t="s">
        <v>633</v>
      </c>
      <c r="Q62" s="326"/>
      <c r="R62" s="326"/>
      <c r="S62" s="325"/>
      <c r="T62" s="324"/>
      <c r="U62" s="322" t="str">
        <f>IF(U61="","",VLOOKUP(U61,'標準様式１シフト記号表（勤務時間帯）'!$D$6:$X$47,21,FALSE))</f>
        <v/>
      </c>
      <c r="V62" s="321" t="str">
        <f>IF(V61="","",VLOOKUP(V61,'標準様式１シフト記号表（勤務時間帯）'!$D$6:$X$47,21,FALSE))</f>
        <v/>
      </c>
      <c r="W62" s="321" t="str">
        <f>IF(W61="","",VLOOKUP(W61,'標準様式１シフト記号表（勤務時間帯）'!$D$6:$X$47,21,FALSE))</f>
        <v/>
      </c>
      <c r="X62" s="321" t="str">
        <f>IF(X61="","",VLOOKUP(X61,'標準様式１シフト記号表（勤務時間帯）'!$D$6:$X$47,21,FALSE))</f>
        <v/>
      </c>
      <c r="Y62" s="321" t="str">
        <f>IF(Y61="","",VLOOKUP(Y61,'標準様式１シフト記号表（勤務時間帯）'!$D$6:$X$47,21,FALSE))</f>
        <v/>
      </c>
      <c r="Z62" s="321" t="str">
        <f>IF(Z61="","",VLOOKUP(Z61,'標準様式１シフト記号表（勤務時間帯）'!$D$6:$X$47,21,FALSE))</f>
        <v/>
      </c>
      <c r="AA62" s="323" t="str">
        <f>IF(AA61="","",VLOOKUP(AA61,'標準様式１シフト記号表（勤務時間帯）'!$D$6:$X$47,21,FALSE))</f>
        <v/>
      </c>
      <c r="AB62" s="322" t="str">
        <f>IF(AB61="","",VLOOKUP(AB61,'標準様式１シフト記号表（勤務時間帯）'!$D$6:$X$47,21,FALSE))</f>
        <v/>
      </c>
      <c r="AC62" s="321" t="str">
        <f>IF(AC61="","",VLOOKUP(AC61,'標準様式１シフト記号表（勤務時間帯）'!$D$6:$X$47,21,FALSE))</f>
        <v/>
      </c>
      <c r="AD62" s="321" t="str">
        <f>IF(AD61="","",VLOOKUP(AD61,'標準様式１シフト記号表（勤務時間帯）'!$D$6:$X$47,21,FALSE))</f>
        <v/>
      </c>
      <c r="AE62" s="321" t="str">
        <f>IF(AE61="","",VLOOKUP(AE61,'標準様式１シフト記号表（勤務時間帯）'!$D$6:$X$47,21,FALSE))</f>
        <v/>
      </c>
      <c r="AF62" s="321" t="str">
        <f>IF(AF61="","",VLOOKUP(AF61,'標準様式１シフト記号表（勤務時間帯）'!$D$6:$X$47,21,FALSE))</f>
        <v/>
      </c>
      <c r="AG62" s="321" t="str">
        <f>IF(AG61="","",VLOOKUP(AG61,'標準様式１シフト記号表（勤務時間帯）'!$D$6:$X$47,21,FALSE))</f>
        <v/>
      </c>
      <c r="AH62" s="323" t="str">
        <f>IF(AH61="","",VLOOKUP(AH61,'標準様式１シフト記号表（勤務時間帯）'!$D$6:$X$47,21,FALSE))</f>
        <v/>
      </c>
      <c r="AI62" s="322" t="str">
        <f>IF(AI61="","",VLOOKUP(AI61,'標準様式１シフト記号表（勤務時間帯）'!$D$6:$X$47,21,FALSE))</f>
        <v/>
      </c>
      <c r="AJ62" s="321" t="str">
        <f>IF(AJ61="","",VLOOKUP(AJ61,'標準様式１シフト記号表（勤務時間帯）'!$D$6:$X$47,21,FALSE))</f>
        <v/>
      </c>
      <c r="AK62" s="321" t="str">
        <f>IF(AK61="","",VLOOKUP(AK61,'標準様式１シフト記号表（勤務時間帯）'!$D$6:$X$47,21,FALSE))</f>
        <v/>
      </c>
      <c r="AL62" s="321" t="str">
        <f>IF(AL61="","",VLOOKUP(AL61,'標準様式１シフト記号表（勤務時間帯）'!$D$6:$X$47,21,FALSE))</f>
        <v/>
      </c>
      <c r="AM62" s="321" t="str">
        <f>IF(AM61="","",VLOOKUP(AM61,'標準様式１シフト記号表（勤務時間帯）'!$D$6:$X$47,21,FALSE))</f>
        <v/>
      </c>
      <c r="AN62" s="321" t="str">
        <f>IF(AN61="","",VLOOKUP(AN61,'標準様式１シフト記号表（勤務時間帯）'!$D$6:$X$47,21,FALSE))</f>
        <v/>
      </c>
      <c r="AO62" s="323" t="str">
        <f>IF(AO61="","",VLOOKUP(AO61,'標準様式１シフト記号表（勤務時間帯）'!$D$6:$X$47,21,FALSE))</f>
        <v/>
      </c>
      <c r="AP62" s="322" t="str">
        <f>IF(AP61="","",VLOOKUP(AP61,'標準様式１シフト記号表（勤務時間帯）'!$D$6:$X$47,21,FALSE))</f>
        <v/>
      </c>
      <c r="AQ62" s="321" t="str">
        <f>IF(AQ61="","",VLOOKUP(AQ61,'標準様式１シフト記号表（勤務時間帯）'!$D$6:$X$47,21,FALSE))</f>
        <v/>
      </c>
      <c r="AR62" s="321" t="str">
        <f>IF(AR61="","",VLOOKUP(AR61,'標準様式１シフト記号表（勤務時間帯）'!$D$6:$X$47,21,FALSE))</f>
        <v/>
      </c>
      <c r="AS62" s="321" t="str">
        <f>IF(AS61="","",VLOOKUP(AS61,'標準様式１シフト記号表（勤務時間帯）'!$D$6:$X$47,21,FALSE))</f>
        <v/>
      </c>
      <c r="AT62" s="321" t="str">
        <f>IF(AT61="","",VLOOKUP(AT61,'標準様式１シフト記号表（勤務時間帯）'!$D$6:$X$47,21,FALSE))</f>
        <v/>
      </c>
      <c r="AU62" s="321" t="str">
        <f>IF(AU61="","",VLOOKUP(AU61,'標準様式１シフト記号表（勤務時間帯）'!$D$6:$X$47,21,FALSE))</f>
        <v/>
      </c>
      <c r="AV62" s="323" t="str">
        <f>IF(AV61="","",VLOOKUP(AV61,'標準様式１シフト記号表（勤務時間帯）'!$D$6:$X$47,21,FALSE))</f>
        <v/>
      </c>
      <c r="AW62" s="322" t="str">
        <f>IF(AW61="","",VLOOKUP(AW61,'標準様式１シフト記号表（勤務時間帯）'!$D$6:$X$47,21,FALSE))</f>
        <v/>
      </c>
      <c r="AX62" s="321" t="str">
        <f>IF(AX61="","",VLOOKUP(AX61,'標準様式１シフト記号表（勤務時間帯）'!$D$6:$X$47,21,FALSE))</f>
        <v/>
      </c>
      <c r="AY62" s="321" t="str">
        <f>IF(AY61="","",VLOOKUP(AY61,'標準様式１シフト記号表（勤務時間帯）'!$D$6:$X$47,21,FALSE))</f>
        <v/>
      </c>
      <c r="AZ62" s="1474">
        <f>IF($BC$4="４週",SUM(U62:AV62),IF($BC$4="暦月",SUM(U62:AY62),""))</f>
        <v>0</v>
      </c>
      <c r="BA62" s="1475"/>
      <c r="BB62" s="1476">
        <f>IF($BC$4="４週",AZ62/4,IF($BC$4="暦月",(AZ62/($BC$9/7)),""))</f>
        <v>0</v>
      </c>
      <c r="BC62" s="1475"/>
      <c r="BD62" s="1468"/>
      <c r="BE62" s="1469"/>
      <c r="BF62" s="1469"/>
      <c r="BG62" s="1469"/>
      <c r="BH62" s="1470"/>
    </row>
    <row r="63" spans="2:60" ht="20.25" customHeight="1" x14ac:dyDescent="0.15">
      <c r="B63" s="346"/>
      <c r="C63" s="1427"/>
      <c r="D63" s="1428"/>
      <c r="E63" s="1429"/>
      <c r="F63" s="345"/>
      <c r="G63" s="344">
        <f>C61</f>
        <v>0</v>
      </c>
      <c r="H63" s="1432"/>
      <c r="I63" s="1439"/>
      <c r="J63" s="1440"/>
      <c r="K63" s="1440"/>
      <c r="L63" s="1441"/>
      <c r="M63" s="1448"/>
      <c r="N63" s="1449"/>
      <c r="O63" s="1450"/>
      <c r="P63" s="343" t="s">
        <v>634</v>
      </c>
      <c r="Q63" s="342"/>
      <c r="R63" s="342"/>
      <c r="S63" s="341"/>
      <c r="T63" s="340"/>
      <c r="U63" s="312" t="str">
        <f>IF(U61="","",VLOOKUP(U61,'標準様式１シフト記号表（勤務時間帯）'!$D$6:$Z$47,23,FALSE))</f>
        <v/>
      </c>
      <c r="V63" s="311" t="str">
        <f>IF(V61="","",VLOOKUP(V61,'標準様式１シフト記号表（勤務時間帯）'!$D$6:$Z$47,23,FALSE))</f>
        <v/>
      </c>
      <c r="W63" s="311" t="str">
        <f>IF(W61="","",VLOOKUP(W61,'標準様式１シフト記号表（勤務時間帯）'!$D$6:$Z$47,23,FALSE))</f>
        <v/>
      </c>
      <c r="X63" s="311" t="str">
        <f>IF(X61="","",VLOOKUP(X61,'標準様式１シフト記号表（勤務時間帯）'!$D$6:$Z$47,23,FALSE))</f>
        <v/>
      </c>
      <c r="Y63" s="311" t="str">
        <f>IF(Y61="","",VLOOKUP(Y61,'標準様式１シフト記号表（勤務時間帯）'!$D$6:$Z$47,23,FALSE))</f>
        <v/>
      </c>
      <c r="Z63" s="311" t="str">
        <f>IF(Z61="","",VLOOKUP(Z61,'標準様式１シフト記号表（勤務時間帯）'!$D$6:$Z$47,23,FALSE))</f>
        <v/>
      </c>
      <c r="AA63" s="313" t="str">
        <f>IF(AA61="","",VLOOKUP(AA61,'標準様式１シフト記号表（勤務時間帯）'!$D$6:$Z$47,23,FALSE))</f>
        <v/>
      </c>
      <c r="AB63" s="312" t="str">
        <f>IF(AB61="","",VLOOKUP(AB61,'標準様式１シフト記号表（勤務時間帯）'!$D$6:$Z$47,23,FALSE))</f>
        <v/>
      </c>
      <c r="AC63" s="311" t="str">
        <f>IF(AC61="","",VLOOKUP(AC61,'標準様式１シフト記号表（勤務時間帯）'!$D$6:$Z$47,23,FALSE))</f>
        <v/>
      </c>
      <c r="AD63" s="311" t="str">
        <f>IF(AD61="","",VLOOKUP(AD61,'標準様式１シフト記号表（勤務時間帯）'!$D$6:$Z$47,23,FALSE))</f>
        <v/>
      </c>
      <c r="AE63" s="311" t="str">
        <f>IF(AE61="","",VLOOKUP(AE61,'標準様式１シフト記号表（勤務時間帯）'!$D$6:$Z$47,23,FALSE))</f>
        <v/>
      </c>
      <c r="AF63" s="311" t="str">
        <f>IF(AF61="","",VLOOKUP(AF61,'標準様式１シフト記号表（勤務時間帯）'!$D$6:$Z$47,23,FALSE))</f>
        <v/>
      </c>
      <c r="AG63" s="311" t="str">
        <f>IF(AG61="","",VLOOKUP(AG61,'標準様式１シフト記号表（勤務時間帯）'!$D$6:$Z$47,23,FALSE))</f>
        <v/>
      </c>
      <c r="AH63" s="313" t="str">
        <f>IF(AH61="","",VLOOKUP(AH61,'標準様式１シフト記号表（勤務時間帯）'!$D$6:$Z$47,23,FALSE))</f>
        <v/>
      </c>
      <c r="AI63" s="312" t="str">
        <f>IF(AI61="","",VLOOKUP(AI61,'標準様式１シフト記号表（勤務時間帯）'!$D$6:$Z$47,23,FALSE))</f>
        <v/>
      </c>
      <c r="AJ63" s="311" t="str">
        <f>IF(AJ61="","",VLOOKUP(AJ61,'標準様式１シフト記号表（勤務時間帯）'!$D$6:$Z$47,23,FALSE))</f>
        <v/>
      </c>
      <c r="AK63" s="311" t="str">
        <f>IF(AK61="","",VLOOKUP(AK61,'標準様式１シフト記号表（勤務時間帯）'!$D$6:$Z$47,23,FALSE))</f>
        <v/>
      </c>
      <c r="AL63" s="311" t="str">
        <f>IF(AL61="","",VLOOKUP(AL61,'標準様式１シフト記号表（勤務時間帯）'!$D$6:$Z$47,23,FALSE))</f>
        <v/>
      </c>
      <c r="AM63" s="311" t="str">
        <f>IF(AM61="","",VLOOKUP(AM61,'標準様式１シフト記号表（勤務時間帯）'!$D$6:$Z$47,23,FALSE))</f>
        <v/>
      </c>
      <c r="AN63" s="311" t="str">
        <f>IF(AN61="","",VLOOKUP(AN61,'標準様式１シフト記号表（勤務時間帯）'!$D$6:$Z$47,23,FALSE))</f>
        <v/>
      </c>
      <c r="AO63" s="313" t="str">
        <f>IF(AO61="","",VLOOKUP(AO61,'標準様式１シフト記号表（勤務時間帯）'!$D$6:$Z$47,23,FALSE))</f>
        <v/>
      </c>
      <c r="AP63" s="312" t="str">
        <f>IF(AP61="","",VLOOKUP(AP61,'標準様式１シフト記号表（勤務時間帯）'!$D$6:$Z$47,23,FALSE))</f>
        <v/>
      </c>
      <c r="AQ63" s="311" t="str">
        <f>IF(AQ61="","",VLOOKUP(AQ61,'標準様式１シフト記号表（勤務時間帯）'!$D$6:$Z$47,23,FALSE))</f>
        <v/>
      </c>
      <c r="AR63" s="311" t="str">
        <f>IF(AR61="","",VLOOKUP(AR61,'標準様式１シフト記号表（勤務時間帯）'!$D$6:$Z$47,23,FALSE))</f>
        <v/>
      </c>
      <c r="AS63" s="311" t="str">
        <f>IF(AS61="","",VLOOKUP(AS61,'標準様式１シフト記号表（勤務時間帯）'!$D$6:$Z$47,23,FALSE))</f>
        <v/>
      </c>
      <c r="AT63" s="311" t="str">
        <f>IF(AT61="","",VLOOKUP(AT61,'標準様式１シフト記号表（勤務時間帯）'!$D$6:$Z$47,23,FALSE))</f>
        <v/>
      </c>
      <c r="AU63" s="311" t="str">
        <f>IF(AU61="","",VLOOKUP(AU61,'標準様式１シフト記号表（勤務時間帯）'!$D$6:$Z$47,23,FALSE))</f>
        <v/>
      </c>
      <c r="AV63" s="313" t="str">
        <f>IF(AV61="","",VLOOKUP(AV61,'標準様式１シフト記号表（勤務時間帯）'!$D$6:$Z$47,23,FALSE))</f>
        <v/>
      </c>
      <c r="AW63" s="312" t="str">
        <f>IF(AW61="","",VLOOKUP(AW61,'標準様式１シフト記号表（勤務時間帯）'!$D$6:$Z$47,23,FALSE))</f>
        <v/>
      </c>
      <c r="AX63" s="311" t="str">
        <f>IF(AX61="","",VLOOKUP(AX61,'標準様式１シフト記号表（勤務時間帯）'!$D$6:$Z$47,23,FALSE))</f>
        <v/>
      </c>
      <c r="AY63" s="311" t="str">
        <f>IF(AY61="","",VLOOKUP(AY61,'標準様式１シフト記号表（勤務時間帯）'!$D$6:$Z$47,23,FALSE))</f>
        <v/>
      </c>
      <c r="AZ63" s="1477">
        <f>IF($BC$4="４週",SUM(U63:AV63),IF($BC$4="暦月",SUM(U63:AY63),""))</f>
        <v>0</v>
      </c>
      <c r="BA63" s="1478"/>
      <c r="BB63" s="1479">
        <f>IF($BC$4="４週",AZ63/4,IF($BC$4="暦月",(AZ63/($BC$9/7)),""))</f>
        <v>0</v>
      </c>
      <c r="BC63" s="1478"/>
      <c r="BD63" s="1471"/>
      <c r="BE63" s="1472"/>
      <c r="BF63" s="1472"/>
      <c r="BG63" s="1472"/>
      <c r="BH63" s="1473"/>
    </row>
    <row r="64" spans="2:60" ht="20.25" customHeight="1" x14ac:dyDescent="0.15">
      <c r="B64" s="339"/>
      <c r="C64" s="1421"/>
      <c r="D64" s="1422"/>
      <c r="E64" s="1423"/>
      <c r="F64" s="329"/>
      <c r="G64" s="328"/>
      <c r="H64" s="1485"/>
      <c r="I64" s="1433"/>
      <c r="J64" s="1434"/>
      <c r="K64" s="1434"/>
      <c r="L64" s="1435"/>
      <c r="M64" s="1442"/>
      <c r="N64" s="1443"/>
      <c r="O64" s="1444"/>
      <c r="P64" s="348" t="s">
        <v>632</v>
      </c>
      <c r="Q64" s="288"/>
      <c r="R64" s="288"/>
      <c r="S64" s="290"/>
      <c r="T64" s="347"/>
      <c r="U64" s="331"/>
      <c r="V64" s="330"/>
      <c r="W64" s="330"/>
      <c r="X64" s="330"/>
      <c r="Y64" s="330"/>
      <c r="Z64" s="330"/>
      <c r="AA64" s="332"/>
      <c r="AB64" s="331"/>
      <c r="AC64" s="330"/>
      <c r="AD64" s="330"/>
      <c r="AE64" s="330"/>
      <c r="AF64" s="330"/>
      <c r="AG64" s="330"/>
      <c r="AH64" s="332"/>
      <c r="AI64" s="331"/>
      <c r="AJ64" s="330"/>
      <c r="AK64" s="330"/>
      <c r="AL64" s="330"/>
      <c r="AM64" s="330"/>
      <c r="AN64" s="330"/>
      <c r="AO64" s="332"/>
      <c r="AP64" s="331"/>
      <c r="AQ64" s="330"/>
      <c r="AR64" s="330"/>
      <c r="AS64" s="330"/>
      <c r="AT64" s="330"/>
      <c r="AU64" s="330"/>
      <c r="AV64" s="332"/>
      <c r="AW64" s="331"/>
      <c r="AX64" s="330"/>
      <c r="AY64" s="330"/>
      <c r="AZ64" s="1451"/>
      <c r="BA64" s="1452"/>
      <c r="BB64" s="1481"/>
      <c r="BC64" s="1452"/>
      <c r="BD64" s="1482"/>
      <c r="BE64" s="1483"/>
      <c r="BF64" s="1483"/>
      <c r="BG64" s="1483"/>
      <c r="BH64" s="1484"/>
    </row>
    <row r="65" spans="2:60" ht="20.25" customHeight="1" x14ac:dyDescent="0.15">
      <c r="B65" s="320">
        <f>B62+1</f>
        <v>15</v>
      </c>
      <c r="C65" s="1424"/>
      <c r="D65" s="1425"/>
      <c r="E65" s="1426"/>
      <c r="F65" s="329">
        <f>C64</f>
        <v>0</v>
      </c>
      <c r="G65" s="328"/>
      <c r="H65" s="1431"/>
      <c r="I65" s="1436"/>
      <c r="J65" s="1437"/>
      <c r="K65" s="1437"/>
      <c r="L65" s="1438"/>
      <c r="M65" s="1445"/>
      <c r="N65" s="1446"/>
      <c r="O65" s="1447"/>
      <c r="P65" s="327" t="s">
        <v>633</v>
      </c>
      <c r="Q65" s="326"/>
      <c r="R65" s="326"/>
      <c r="S65" s="325"/>
      <c r="T65" s="324"/>
      <c r="U65" s="322" t="str">
        <f>IF(U64="","",VLOOKUP(U64,'標準様式１シフト記号表（勤務時間帯）'!$D$6:$X$47,21,FALSE))</f>
        <v/>
      </c>
      <c r="V65" s="321" t="str">
        <f>IF(V64="","",VLOOKUP(V64,'標準様式１シフト記号表（勤務時間帯）'!$D$6:$X$47,21,FALSE))</f>
        <v/>
      </c>
      <c r="W65" s="321" t="str">
        <f>IF(W64="","",VLOOKUP(W64,'標準様式１シフト記号表（勤務時間帯）'!$D$6:$X$47,21,FALSE))</f>
        <v/>
      </c>
      <c r="X65" s="321" t="str">
        <f>IF(X64="","",VLOOKUP(X64,'標準様式１シフト記号表（勤務時間帯）'!$D$6:$X$47,21,FALSE))</f>
        <v/>
      </c>
      <c r="Y65" s="321" t="str">
        <f>IF(Y64="","",VLOOKUP(Y64,'標準様式１シフト記号表（勤務時間帯）'!$D$6:$X$47,21,FALSE))</f>
        <v/>
      </c>
      <c r="Z65" s="321" t="str">
        <f>IF(Z64="","",VLOOKUP(Z64,'標準様式１シフト記号表（勤務時間帯）'!$D$6:$X$47,21,FALSE))</f>
        <v/>
      </c>
      <c r="AA65" s="323" t="str">
        <f>IF(AA64="","",VLOOKUP(AA64,'標準様式１シフト記号表（勤務時間帯）'!$D$6:$X$47,21,FALSE))</f>
        <v/>
      </c>
      <c r="AB65" s="322" t="str">
        <f>IF(AB64="","",VLOOKUP(AB64,'標準様式１シフト記号表（勤務時間帯）'!$D$6:$X$47,21,FALSE))</f>
        <v/>
      </c>
      <c r="AC65" s="321" t="str">
        <f>IF(AC64="","",VLOOKUP(AC64,'標準様式１シフト記号表（勤務時間帯）'!$D$6:$X$47,21,FALSE))</f>
        <v/>
      </c>
      <c r="AD65" s="321" t="str">
        <f>IF(AD64="","",VLOOKUP(AD64,'標準様式１シフト記号表（勤務時間帯）'!$D$6:$X$47,21,FALSE))</f>
        <v/>
      </c>
      <c r="AE65" s="321" t="str">
        <f>IF(AE64="","",VLOOKUP(AE64,'標準様式１シフト記号表（勤務時間帯）'!$D$6:$X$47,21,FALSE))</f>
        <v/>
      </c>
      <c r="AF65" s="321" t="str">
        <f>IF(AF64="","",VLOOKUP(AF64,'標準様式１シフト記号表（勤務時間帯）'!$D$6:$X$47,21,FALSE))</f>
        <v/>
      </c>
      <c r="AG65" s="321" t="str">
        <f>IF(AG64="","",VLOOKUP(AG64,'標準様式１シフト記号表（勤務時間帯）'!$D$6:$X$47,21,FALSE))</f>
        <v/>
      </c>
      <c r="AH65" s="323" t="str">
        <f>IF(AH64="","",VLOOKUP(AH64,'標準様式１シフト記号表（勤務時間帯）'!$D$6:$X$47,21,FALSE))</f>
        <v/>
      </c>
      <c r="AI65" s="322" t="str">
        <f>IF(AI64="","",VLOOKUP(AI64,'標準様式１シフト記号表（勤務時間帯）'!$D$6:$X$47,21,FALSE))</f>
        <v/>
      </c>
      <c r="AJ65" s="321" t="str">
        <f>IF(AJ64="","",VLOOKUP(AJ64,'標準様式１シフト記号表（勤務時間帯）'!$D$6:$X$47,21,FALSE))</f>
        <v/>
      </c>
      <c r="AK65" s="321" t="str">
        <f>IF(AK64="","",VLOOKUP(AK64,'標準様式１シフト記号表（勤務時間帯）'!$D$6:$X$47,21,FALSE))</f>
        <v/>
      </c>
      <c r="AL65" s="321" t="str">
        <f>IF(AL64="","",VLOOKUP(AL64,'標準様式１シフト記号表（勤務時間帯）'!$D$6:$X$47,21,FALSE))</f>
        <v/>
      </c>
      <c r="AM65" s="321" t="str">
        <f>IF(AM64="","",VLOOKUP(AM64,'標準様式１シフト記号表（勤務時間帯）'!$D$6:$X$47,21,FALSE))</f>
        <v/>
      </c>
      <c r="AN65" s="321" t="str">
        <f>IF(AN64="","",VLOOKUP(AN64,'標準様式１シフト記号表（勤務時間帯）'!$D$6:$X$47,21,FALSE))</f>
        <v/>
      </c>
      <c r="AO65" s="323" t="str">
        <f>IF(AO64="","",VLOOKUP(AO64,'標準様式１シフト記号表（勤務時間帯）'!$D$6:$X$47,21,FALSE))</f>
        <v/>
      </c>
      <c r="AP65" s="322" t="str">
        <f>IF(AP64="","",VLOOKUP(AP64,'標準様式１シフト記号表（勤務時間帯）'!$D$6:$X$47,21,FALSE))</f>
        <v/>
      </c>
      <c r="AQ65" s="321" t="str">
        <f>IF(AQ64="","",VLOOKUP(AQ64,'標準様式１シフト記号表（勤務時間帯）'!$D$6:$X$47,21,FALSE))</f>
        <v/>
      </c>
      <c r="AR65" s="321" t="str">
        <f>IF(AR64="","",VLOOKUP(AR64,'標準様式１シフト記号表（勤務時間帯）'!$D$6:$X$47,21,FALSE))</f>
        <v/>
      </c>
      <c r="AS65" s="321" t="str">
        <f>IF(AS64="","",VLOOKUP(AS64,'標準様式１シフト記号表（勤務時間帯）'!$D$6:$X$47,21,FALSE))</f>
        <v/>
      </c>
      <c r="AT65" s="321" t="str">
        <f>IF(AT64="","",VLOOKUP(AT64,'標準様式１シフト記号表（勤務時間帯）'!$D$6:$X$47,21,FALSE))</f>
        <v/>
      </c>
      <c r="AU65" s="321" t="str">
        <f>IF(AU64="","",VLOOKUP(AU64,'標準様式１シフト記号表（勤務時間帯）'!$D$6:$X$47,21,FALSE))</f>
        <v/>
      </c>
      <c r="AV65" s="323" t="str">
        <f>IF(AV64="","",VLOOKUP(AV64,'標準様式１シフト記号表（勤務時間帯）'!$D$6:$X$47,21,FALSE))</f>
        <v/>
      </c>
      <c r="AW65" s="322" t="str">
        <f>IF(AW64="","",VLOOKUP(AW64,'標準様式１シフト記号表（勤務時間帯）'!$D$6:$X$47,21,FALSE))</f>
        <v/>
      </c>
      <c r="AX65" s="321" t="str">
        <f>IF(AX64="","",VLOOKUP(AX64,'標準様式１シフト記号表（勤務時間帯）'!$D$6:$X$47,21,FALSE))</f>
        <v/>
      </c>
      <c r="AY65" s="321" t="str">
        <f>IF(AY64="","",VLOOKUP(AY64,'標準様式１シフト記号表（勤務時間帯）'!$D$6:$X$47,21,FALSE))</f>
        <v/>
      </c>
      <c r="AZ65" s="1474">
        <f>IF($BC$4="４週",SUM(U65:AV65),IF($BC$4="暦月",SUM(U65:AY65),""))</f>
        <v>0</v>
      </c>
      <c r="BA65" s="1475"/>
      <c r="BB65" s="1476">
        <f>IF($BC$4="４週",AZ65/4,IF($BC$4="暦月",(AZ65/($BC$9/7)),""))</f>
        <v>0</v>
      </c>
      <c r="BC65" s="1475"/>
      <c r="BD65" s="1468"/>
      <c r="BE65" s="1469"/>
      <c r="BF65" s="1469"/>
      <c r="BG65" s="1469"/>
      <c r="BH65" s="1470"/>
    </row>
    <row r="66" spans="2:60" ht="20.25" customHeight="1" x14ac:dyDescent="0.15">
      <c r="B66" s="346"/>
      <c r="C66" s="1427"/>
      <c r="D66" s="1428"/>
      <c r="E66" s="1429"/>
      <c r="F66" s="345"/>
      <c r="G66" s="344">
        <f>C64</f>
        <v>0</v>
      </c>
      <c r="H66" s="1432"/>
      <c r="I66" s="1439"/>
      <c r="J66" s="1440"/>
      <c r="K66" s="1440"/>
      <c r="L66" s="1441"/>
      <c r="M66" s="1448"/>
      <c r="N66" s="1449"/>
      <c r="O66" s="1450"/>
      <c r="P66" s="343" t="s">
        <v>634</v>
      </c>
      <c r="Q66" s="342"/>
      <c r="R66" s="342"/>
      <c r="S66" s="341"/>
      <c r="T66" s="340"/>
      <c r="U66" s="312" t="str">
        <f>IF(U64="","",VLOOKUP(U64,'標準様式１シフト記号表（勤務時間帯）'!$D$6:$Z$47,23,FALSE))</f>
        <v/>
      </c>
      <c r="V66" s="311" t="str">
        <f>IF(V64="","",VLOOKUP(V64,'標準様式１シフト記号表（勤務時間帯）'!$D$6:$Z$47,23,FALSE))</f>
        <v/>
      </c>
      <c r="W66" s="311" t="str">
        <f>IF(W64="","",VLOOKUP(W64,'標準様式１シフト記号表（勤務時間帯）'!$D$6:$Z$47,23,FALSE))</f>
        <v/>
      </c>
      <c r="X66" s="311" t="str">
        <f>IF(X64="","",VLOOKUP(X64,'標準様式１シフト記号表（勤務時間帯）'!$D$6:$Z$47,23,FALSE))</f>
        <v/>
      </c>
      <c r="Y66" s="311" t="str">
        <f>IF(Y64="","",VLOOKUP(Y64,'標準様式１シフト記号表（勤務時間帯）'!$D$6:$Z$47,23,FALSE))</f>
        <v/>
      </c>
      <c r="Z66" s="311" t="str">
        <f>IF(Z64="","",VLOOKUP(Z64,'標準様式１シフト記号表（勤務時間帯）'!$D$6:$Z$47,23,FALSE))</f>
        <v/>
      </c>
      <c r="AA66" s="313" t="str">
        <f>IF(AA64="","",VLOOKUP(AA64,'標準様式１シフト記号表（勤務時間帯）'!$D$6:$Z$47,23,FALSE))</f>
        <v/>
      </c>
      <c r="AB66" s="312" t="str">
        <f>IF(AB64="","",VLOOKUP(AB64,'標準様式１シフト記号表（勤務時間帯）'!$D$6:$Z$47,23,FALSE))</f>
        <v/>
      </c>
      <c r="AC66" s="311" t="str">
        <f>IF(AC64="","",VLOOKUP(AC64,'標準様式１シフト記号表（勤務時間帯）'!$D$6:$Z$47,23,FALSE))</f>
        <v/>
      </c>
      <c r="AD66" s="311" t="str">
        <f>IF(AD64="","",VLOOKUP(AD64,'標準様式１シフト記号表（勤務時間帯）'!$D$6:$Z$47,23,FALSE))</f>
        <v/>
      </c>
      <c r="AE66" s="311" t="str">
        <f>IF(AE64="","",VLOOKUP(AE64,'標準様式１シフト記号表（勤務時間帯）'!$D$6:$Z$47,23,FALSE))</f>
        <v/>
      </c>
      <c r="AF66" s="311" t="str">
        <f>IF(AF64="","",VLOOKUP(AF64,'標準様式１シフト記号表（勤務時間帯）'!$D$6:$Z$47,23,FALSE))</f>
        <v/>
      </c>
      <c r="AG66" s="311" t="str">
        <f>IF(AG64="","",VLOOKUP(AG64,'標準様式１シフト記号表（勤務時間帯）'!$D$6:$Z$47,23,FALSE))</f>
        <v/>
      </c>
      <c r="AH66" s="313" t="str">
        <f>IF(AH64="","",VLOOKUP(AH64,'標準様式１シフト記号表（勤務時間帯）'!$D$6:$Z$47,23,FALSE))</f>
        <v/>
      </c>
      <c r="AI66" s="312" t="str">
        <f>IF(AI64="","",VLOOKUP(AI64,'標準様式１シフト記号表（勤務時間帯）'!$D$6:$Z$47,23,FALSE))</f>
        <v/>
      </c>
      <c r="AJ66" s="311" t="str">
        <f>IF(AJ64="","",VLOOKUP(AJ64,'標準様式１シフト記号表（勤務時間帯）'!$D$6:$Z$47,23,FALSE))</f>
        <v/>
      </c>
      <c r="AK66" s="311" t="str">
        <f>IF(AK64="","",VLOOKUP(AK64,'標準様式１シフト記号表（勤務時間帯）'!$D$6:$Z$47,23,FALSE))</f>
        <v/>
      </c>
      <c r="AL66" s="311" t="str">
        <f>IF(AL64="","",VLOOKUP(AL64,'標準様式１シフト記号表（勤務時間帯）'!$D$6:$Z$47,23,FALSE))</f>
        <v/>
      </c>
      <c r="AM66" s="311" t="str">
        <f>IF(AM64="","",VLOOKUP(AM64,'標準様式１シフト記号表（勤務時間帯）'!$D$6:$Z$47,23,FALSE))</f>
        <v/>
      </c>
      <c r="AN66" s="311" t="str">
        <f>IF(AN64="","",VLOOKUP(AN64,'標準様式１シフト記号表（勤務時間帯）'!$D$6:$Z$47,23,FALSE))</f>
        <v/>
      </c>
      <c r="AO66" s="313" t="str">
        <f>IF(AO64="","",VLOOKUP(AO64,'標準様式１シフト記号表（勤務時間帯）'!$D$6:$Z$47,23,FALSE))</f>
        <v/>
      </c>
      <c r="AP66" s="312" t="str">
        <f>IF(AP64="","",VLOOKUP(AP64,'標準様式１シフト記号表（勤務時間帯）'!$D$6:$Z$47,23,FALSE))</f>
        <v/>
      </c>
      <c r="AQ66" s="311" t="str">
        <f>IF(AQ64="","",VLOOKUP(AQ64,'標準様式１シフト記号表（勤務時間帯）'!$D$6:$Z$47,23,FALSE))</f>
        <v/>
      </c>
      <c r="AR66" s="311" t="str">
        <f>IF(AR64="","",VLOOKUP(AR64,'標準様式１シフト記号表（勤務時間帯）'!$D$6:$Z$47,23,FALSE))</f>
        <v/>
      </c>
      <c r="AS66" s="311" t="str">
        <f>IF(AS64="","",VLOOKUP(AS64,'標準様式１シフト記号表（勤務時間帯）'!$D$6:$Z$47,23,FALSE))</f>
        <v/>
      </c>
      <c r="AT66" s="311" t="str">
        <f>IF(AT64="","",VLOOKUP(AT64,'標準様式１シフト記号表（勤務時間帯）'!$D$6:$Z$47,23,FALSE))</f>
        <v/>
      </c>
      <c r="AU66" s="311" t="str">
        <f>IF(AU64="","",VLOOKUP(AU64,'標準様式１シフト記号表（勤務時間帯）'!$D$6:$Z$47,23,FALSE))</f>
        <v/>
      </c>
      <c r="AV66" s="313" t="str">
        <f>IF(AV64="","",VLOOKUP(AV64,'標準様式１シフト記号表（勤務時間帯）'!$D$6:$Z$47,23,FALSE))</f>
        <v/>
      </c>
      <c r="AW66" s="312" t="str">
        <f>IF(AW64="","",VLOOKUP(AW64,'標準様式１シフト記号表（勤務時間帯）'!$D$6:$Z$47,23,FALSE))</f>
        <v/>
      </c>
      <c r="AX66" s="311" t="str">
        <f>IF(AX64="","",VLOOKUP(AX64,'標準様式１シフト記号表（勤務時間帯）'!$D$6:$Z$47,23,FALSE))</f>
        <v/>
      </c>
      <c r="AY66" s="311" t="str">
        <f>IF(AY64="","",VLOOKUP(AY64,'標準様式１シフト記号表（勤務時間帯）'!$D$6:$Z$47,23,FALSE))</f>
        <v/>
      </c>
      <c r="AZ66" s="1477">
        <f>IF($BC$4="４週",SUM(U66:AV66),IF($BC$4="暦月",SUM(U66:AY66),""))</f>
        <v>0</v>
      </c>
      <c r="BA66" s="1478"/>
      <c r="BB66" s="1479">
        <f>IF($BC$4="４週",AZ66/4,IF($BC$4="暦月",(AZ66/($BC$9/7)),""))</f>
        <v>0</v>
      </c>
      <c r="BC66" s="1478"/>
      <c r="BD66" s="1471"/>
      <c r="BE66" s="1472"/>
      <c r="BF66" s="1472"/>
      <c r="BG66" s="1472"/>
      <c r="BH66" s="1473"/>
    </row>
    <row r="67" spans="2:60" ht="20.25" customHeight="1" x14ac:dyDescent="0.15">
      <c r="B67" s="339"/>
      <c r="C67" s="1421"/>
      <c r="D67" s="1422"/>
      <c r="E67" s="1423"/>
      <c r="F67" s="338"/>
      <c r="G67" s="337"/>
      <c r="H67" s="1430"/>
      <c r="I67" s="1433"/>
      <c r="J67" s="1434"/>
      <c r="K67" s="1434"/>
      <c r="L67" s="1435"/>
      <c r="M67" s="1442"/>
      <c r="N67" s="1443"/>
      <c r="O67" s="1444"/>
      <c r="P67" s="336" t="s">
        <v>632</v>
      </c>
      <c r="Q67" s="335"/>
      <c r="R67" s="335"/>
      <c r="S67" s="334"/>
      <c r="T67" s="333"/>
      <c r="U67" s="331"/>
      <c r="V67" s="330"/>
      <c r="W67" s="330"/>
      <c r="X67" s="330"/>
      <c r="Y67" s="330"/>
      <c r="Z67" s="330"/>
      <c r="AA67" s="332"/>
      <c r="AB67" s="331"/>
      <c r="AC67" s="330"/>
      <c r="AD67" s="330"/>
      <c r="AE67" s="330"/>
      <c r="AF67" s="330"/>
      <c r="AG67" s="330"/>
      <c r="AH67" s="332"/>
      <c r="AI67" s="331"/>
      <c r="AJ67" s="330"/>
      <c r="AK67" s="330"/>
      <c r="AL67" s="330"/>
      <c r="AM67" s="330"/>
      <c r="AN67" s="330"/>
      <c r="AO67" s="332"/>
      <c r="AP67" s="331"/>
      <c r="AQ67" s="330"/>
      <c r="AR67" s="330"/>
      <c r="AS67" s="330"/>
      <c r="AT67" s="330"/>
      <c r="AU67" s="330"/>
      <c r="AV67" s="332"/>
      <c r="AW67" s="331"/>
      <c r="AX67" s="330"/>
      <c r="AY67" s="330"/>
      <c r="AZ67" s="1451"/>
      <c r="BA67" s="1452"/>
      <c r="BB67" s="1481"/>
      <c r="BC67" s="1452"/>
      <c r="BD67" s="1482"/>
      <c r="BE67" s="1483"/>
      <c r="BF67" s="1483"/>
      <c r="BG67" s="1483"/>
      <c r="BH67" s="1484"/>
    </row>
    <row r="68" spans="2:60" ht="20.25" customHeight="1" x14ac:dyDescent="0.15">
      <c r="B68" s="320">
        <f>B65+1</f>
        <v>16</v>
      </c>
      <c r="C68" s="1424"/>
      <c r="D68" s="1425"/>
      <c r="E68" s="1426"/>
      <c r="F68" s="329">
        <f>C67</f>
        <v>0</v>
      </c>
      <c r="G68" s="328"/>
      <c r="H68" s="1431"/>
      <c r="I68" s="1436"/>
      <c r="J68" s="1437"/>
      <c r="K68" s="1437"/>
      <c r="L68" s="1438"/>
      <c r="M68" s="1445"/>
      <c r="N68" s="1446"/>
      <c r="O68" s="1447"/>
      <c r="P68" s="327" t="s">
        <v>633</v>
      </c>
      <c r="Q68" s="326"/>
      <c r="R68" s="326"/>
      <c r="S68" s="325"/>
      <c r="T68" s="324"/>
      <c r="U68" s="322" t="str">
        <f>IF(U67="","",VLOOKUP(U67,'標準様式１シフト記号表（勤務時間帯）'!$D$6:$X$47,21,FALSE))</f>
        <v/>
      </c>
      <c r="V68" s="321" t="str">
        <f>IF(V67="","",VLOOKUP(V67,'標準様式１シフト記号表（勤務時間帯）'!$D$6:$X$47,21,FALSE))</f>
        <v/>
      </c>
      <c r="W68" s="321" t="str">
        <f>IF(W67="","",VLOOKUP(W67,'標準様式１シフト記号表（勤務時間帯）'!$D$6:$X$47,21,FALSE))</f>
        <v/>
      </c>
      <c r="X68" s="321" t="str">
        <f>IF(X67="","",VLOOKUP(X67,'標準様式１シフト記号表（勤務時間帯）'!$D$6:$X$47,21,FALSE))</f>
        <v/>
      </c>
      <c r="Y68" s="321" t="str">
        <f>IF(Y67="","",VLOOKUP(Y67,'標準様式１シフト記号表（勤務時間帯）'!$D$6:$X$47,21,FALSE))</f>
        <v/>
      </c>
      <c r="Z68" s="321" t="str">
        <f>IF(Z67="","",VLOOKUP(Z67,'標準様式１シフト記号表（勤務時間帯）'!$D$6:$X$47,21,FALSE))</f>
        <v/>
      </c>
      <c r="AA68" s="323" t="str">
        <f>IF(AA67="","",VLOOKUP(AA67,'標準様式１シフト記号表（勤務時間帯）'!$D$6:$X$47,21,FALSE))</f>
        <v/>
      </c>
      <c r="AB68" s="322" t="str">
        <f>IF(AB67="","",VLOOKUP(AB67,'標準様式１シフト記号表（勤務時間帯）'!$D$6:$X$47,21,FALSE))</f>
        <v/>
      </c>
      <c r="AC68" s="321" t="str">
        <f>IF(AC67="","",VLOOKUP(AC67,'標準様式１シフト記号表（勤務時間帯）'!$D$6:$X$47,21,FALSE))</f>
        <v/>
      </c>
      <c r="AD68" s="321" t="str">
        <f>IF(AD67="","",VLOOKUP(AD67,'標準様式１シフト記号表（勤務時間帯）'!$D$6:$X$47,21,FALSE))</f>
        <v/>
      </c>
      <c r="AE68" s="321" t="str">
        <f>IF(AE67="","",VLOOKUP(AE67,'標準様式１シフト記号表（勤務時間帯）'!$D$6:$X$47,21,FALSE))</f>
        <v/>
      </c>
      <c r="AF68" s="321" t="str">
        <f>IF(AF67="","",VLOOKUP(AF67,'標準様式１シフト記号表（勤務時間帯）'!$D$6:$X$47,21,FALSE))</f>
        <v/>
      </c>
      <c r="AG68" s="321" t="str">
        <f>IF(AG67="","",VLOOKUP(AG67,'標準様式１シフト記号表（勤務時間帯）'!$D$6:$X$47,21,FALSE))</f>
        <v/>
      </c>
      <c r="AH68" s="323" t="str">
        <f>IF(AH67="","",VLOOKUP(AH67,'標準様式１シフト記号表（勤務時間帯）'!$D$6:$X$47,21,FALSE))</f>
        <v/>
      </c>
      <c r="AI68" s="322" t="str">
        <f>IF(AI67="","",VLOOKUP(AI67,'標準様式１シフト記号表（勤務時間帯）'!$D$6:$X$47,21,FALSE))</f>
        <v/>
      </c>
      <c r="AJ68" s="321" t="str">
        <f>IF(AJ67="","",VLOOKUP(AJ67,'標準様式１シフト記号表（勤務時間帯）'!$D$6:$X$47,21,FALSE))</f>
        <v/>
      </c>
      <c r="AK68" s="321" t="str">
        <f>IF(AK67="","",VLOOKUP(AK67,'標準様式１シフト記号表（勤務時間帯）'!$D$6:$X$47,21,FALSE))</f>
        <v/>
      </c>
      <c r="AL68" s="321" t="str">
        <f>IF(AL67="","",VLOOKUP(AL67,'標準様式１シフト記号表（勤務時間帯）'!$D$6:$X$47,21,FALSE))</f>
        <v/>
      </c>
      <c r="AM68" s="321" t="str">
        <f>IF(AM67="","",VLOOKUP(AM67,'標準様式１シフト記号表（勤務時間帯）'!$D$6:$X$47,21,FALSE))</f>
        <v/>
      </c>
      <c r="AN68" s="321" t="str">
        <f>IF(AN67="","",VLOOKUP(AN67,'標準様式１シフト記号表（勤務時間帯）'!$D$6:$X$47,21,FALSE))</f>
        <v/>
      </c>
      <c r="AO68" s="323" t="str">
        <f>IF(AO67="","",VLOOKUP(AO67,'標準様式１シフト記号表（勤務時間帯）'!$D$6:$X$47,21,FALSE))</f>
        <v/>
      </c>
      <c r="AP68" s="322" t="str">
        <f>IF(AP67="","",VLOOKUP(AP67,'標準様式１シフト記号表（勤務時間帯）'!$D$6:$X$47,21,FALSE))</f>
        <v/>
      </c>
      <c r="AQ68" s="321" t="str">
        <f>IF(AQ67="","",VLOOKUP(AQ67,'標準様式１シフト記号表（勤務時間帯）'!$D$6:$X$47,21,FALSE))</f>
        <v/>
      </c>
      <c r="AR68" s="321" t="str">
        <f>IF(AR67="","",VLOOKUP(AR67,'標準様式１シフト記号表（勤務時間帯）'!$D$6:$X$47,21,FALSE))</f>
        <v/>
      </c>
      <c r="AS68" s="321" t="str">
        <f>IF(AS67="","",VLOOKUP(AS67,'標準様式１シフト記号表（勤務時間帯）'!$D$6:$X$47,21,FALSE))</f>
        <v/>
      </c>
      <c r="AT68" s="321" t="str">
        <f>IF(AT67="","",VLOOKUP(AT67,'標準様式１シフト記号表（勤務時間帯）'!$D$6:$X$47,21,FALSE))</f>
        <v/>
      </c>
      <c r="AU68" s="321" t="str">
        <f>IF(AU67="","",VLOOKUP(AU67,'標準様式１シフト記号表（勤務時間帯）'!$D$6:$X$47,21,FALSE))</f>
        <v/>
      </c>
      <c r="AV68" s="323" t="str">
        <f>IF(AV67="","",VLOOKUP(AV67,'標準様式１シフト記号表（勤務時間帯）'!$D$6:$X$47,21,FALSE))</f>
        <v/>
      </c>
      <c r="AW68" s="322" t="str">
        <f>IF(AW67="","",VLOOKUP(AW67,'標準様式１シフト記号表（勤務時間帯）'!$D$6:$X$47,21,FALSE))</f>
        <v/>
      </c>
      <c r="AX68" s="321" t="str">
        <f>IF(AX67="","",VLOOKUP(AX67,'標準様式１シフト記号表（勤務時間帯）'!$D$6:$X$47,21,FALSE))</f>
        <v/>
      </c>
      <c r="AY68" s="321" t="str">
        <f>IF(AY67="","",VLOOKUP(AY67,'標準様式１シフト記号表（勤務時間帯）'!$D$6:$X$47,21,FALSE))</f>
        <v/>
      </c>
      <c r="AZ68" s="1474">
        <f>IF($BC$4="４週",SUM(U68:AV68),IF($BC$4="暦月",SUM(U68:AY68),""))</f>
        <v>0</v>
      </c>
      <c r="BA68" s="1475"/>
      <c r="BB68" s="1476">
        <f>IF($BC$4="４週",AZ68/4,IF($BC$4="暦月",(AZ68/($BC$9/7)),""))</f>
        <v>0</v>
      </c>
      <c r="BC68" s="1475"/>
      <c r="BD68" s="1468"/>
      <c r="BE68" s="1469"/>
      <c r="BF68" s="1469"/>
      <c r="BG68" s="1469"/>
      <c r="BH68" s="1470"/>
    </row>
    <row r="69" spans="2:60" ht="20.25" customHeight="1" x14ac:dyDescent="0.15">
      <c r="B69" s="346"/>
      <c r="C69" s="1427"/>
      <c r="D69" s="1428"/>
      <c r="E69" s="1429"/>
      <c r="F69" s="345"/>
      <c r="G69" s="344">
        <f>C67</f>
        <v>0</v>
      </c>
      <c r="H69" s="1432"/>
      <c r="I69" s="1439"/>
      <c r="J69" s="1440"/>
      <c r="K69" s="1440"/>
      <c r="L69" s="1441"/>
      <c r="M69" s="1448"/>
      <c r="N69" s="1449"/>
      <c r="O69" s="1450"/>
      <c r="P69" s="411" t="s">
        <v>634</v>
      </c>
      <c r="Q69" s="351"/>
      <c r="R69" s="351"/>
      <c r="S69" s="350"/>
      <c r="T69" s="349"/>
      <c r="U69" s="312" t="str">
        <f>IF(U67="","",VLOOKUP(U67,'標準様式１シフト記号表（勤務時間帯）'!$D$6:$Z$47,23,FALSE))</f>
        <v/>
      </c>
      <c r="V69" s="311" t="str">
        <f>IF(V67="","",VLOOKUP(V67,'標準様式１シフト記号表（勤務時間帯）'!$D$6:$Z$47,23,FALSE))</f>
        <v/>
      </c>
      <c r="W69" s="311" t="str">
        <f>IF(W67="","",VLOOKUP(W67,'標準様式１シフト記号表（勤務時間帯）'!$D$6:$Z$47,23,FALSE))</f>
        <v/>
      </c>
      <c r="X69" s="311" t="str">
        <f>IF(X67="","",VLOOKUP(X67,'標準様式１シフト記号表（勤務時間帯）'!$D$6:$Z$47,23,FALSE))</f>
        <v/>
      </c>
      <c r="Y69" s="311" t="str">
        <f>IF(Y67="","",VLOOKUP(Y67,'標準様式１シフト記号表（勤務時間帯）'!$D$6:$Z$47,23,FALSE))</f>
        <v/>
      </c>
      <c r="Z69" s="311" t="str">
        <f>IF(Z67="","",VLOOKUP(Z67,'標準様式１シフト記号表（勤務時間帯）'!$D$6:$Z$47,23,FALSE))</f>
        <v/>
      </c>
      <c r="AA69" s="313" t="str">
        <f>IF(AA67="","",VLOOKUP(AA67,'標準様式１シフト記号表（勤務時間帯）'!$D$6:$Z$47,23,FALSE))</f>
        <v/>
      </c>
      <c r="AB69" s="312" t="str">
        <f>IF(AB67="","",VLOOKUP(AB67,'標準様式１シフト記号表（勤務時間帯）'!$D$6:$Z$47,23,FALSE))</f>
        <v/>
      </c>
      <c r="AC69" s="311" t="str">
        <f>IF(AC67="","",VLOOKUP(AC67,'標準様式１シフト記号表（勤務時間帯）'!$D$6:$Z$47,23,FALSE))</f>
        <v/>
      </c>
      <c r="AD69" s="311" t="str">
        <f>IF(AD67="","",VLOOKUP(AD67,'標準様式１シフト記号表（勤務時間帯）'!$D$6:$Z$47,23,FALSE))</f>
        <v/>
      </c>
      <c r="AE69" s="311" t="str">
        <f>IF(AE67="","",VLOOKUP(AE67,'標準様式１シフト記号表（勤務時間帯）'!$D$6:$Z$47,23,FALSE))</f>
        <v/>
      </c>
      <c r="AF69" s="311" t="str">
        <f>IF(AF67="","",VLOOKUP(AF67,'標準様式１シフト記号表（勤務時間帯）'!$D$6:$Z$47,23,FALSE))</f>
        <v/>
      </c>
      <c r="AG69" s="311" t="str">
        <f>IF(AG67="","",VLOOKUP(AG67,'標準様式１シフト記号表（勤務時間帯）'!$D$6:$Z$47,23,FALSE))</f>
        <v/>
      </c>
      <c r="AH69" s="313" t="str">
        <f>IF(AH67="","",VLOOKUP(AH67,'標準様式１シフト記号表（勤務時間帯）'!$D$6:$Z$47,23,FALSE))</f>
        <v/>
      </c>
      <c r="AI69" s="312" t="str">
        <f>IF(AI67="","",VLOOKUP(AI67,'標準様式１シフト記号表（勤務時間帯）'!$D$6:$Z$47,23,FALSE))</f>
        <v/>
      </c>
      <c r="AJ69" s="311" t="str">
        <f>IF(AJ67="","",VLOOKUP(AJ67,'標準様式１シフト記号表（勤務時間帯）'!$D$6:$Z$47,23,FALSE))</f>
        <v/>
      </c>
      <c r="AK69" s="311" t="str">
        <f>IF(AK67="","",VLOOKUP(AK67,'標準様式１シフト記号表（勤務時間帯）'!$D$6:$Z$47,23,FALSE))</f>
        <v/>
      </c>
      <c r="AL69" s="311" t="str">
        <f>IF(AL67="","",VLOOKUP(AL67,'標準様式１シフト記号表（勤務時間帯）'!$D$6:$Z$47,23,FALSE))</f>
        <v/>
      </c>
      <c r="AM69" s="311" t="str">
        <f>IF(AM67="","",VLOOKUP(AM67,'標準様式１シフト記号表（勤務時間帯）'!$D$6:$Z$47,23,FALSE))</f>
        <v/>
      </c>
      <c r="AN69" s="311" t="str">
        <f>IF(AN67="","",VLOOKUP(AN67,'標準様式１シフト記号表（勤務時間帯）'!$D$6:$Z$47,23,FALSE))</f>
        <v/>
      </c>
      <c r="AO69" s="313" t="str">
        <f>IF(AO67="","",VLOOKUP(AO67,'標準様式１シフト記号表（勤務時間帯）'!$D$6:$Z$47,23,FALSE))</f>
        <v/>
      </c>
      <c r="AP69" s="312" t="str">
        <f>IF(AP67="","",VLOOKUP(AP67,'標準様式１シフト記号表（勤務時間帯）'!$D$6:$Z$47,23,FALSE))</f>
        <v/>
      </c>
      <c r="AQ69" s="311" t="str">
        <f>IF(AQ67="","",VLOOKUP(AQ67,'標準様式１シフト記号表（勤務時間帯）'!$D$6:$Z$47,23,FALSE))</f>
        <v/>
      </c>
      <c r="AR69" s="311" t="str">
        <f>IF(AR67="","",VLOOKUP(AR67,'標準様式１シフト記号表（勤務時間帯）'!$D$6:$Z$47,23,FALSE))</f>
        <v/>
      </c>
      <c r="AS69" s="311" t="str">
        <f>IF(AS67="","",VLOOKUP(AS67,'標準様式１シフト記号表（勤務時間帯）'!$D$6:$Z$47,23,FALSE))</f>
        <v/>
      </c>
      <c r="AT69" s="311" t="str">
        <f>IF(AT67="","",VLOOKUP(AT67,'標準様式１シフト記号表（勤務時間帯）'!$D$6:$Z$47,23,FALSE))</f>
        <v/>
      </c>
      <c r="AU69" s="311" t="str">
        <f>IF(AU67="","",VLOOKUP(AU67,'標準様式１シフト記号表（勤務時間帯）'!$D$6:$Z$47,23,FALSE))</f>
        <v/>
      </c>
      <c r="AV69" s="313" t="str">
        <f>IF(AV67="","",VLOOKUP(AV67,'標準様式１シフト記号表（勤務時間帯）'!$D$6:$Z$47,23,FALSE))</f>
        <v/>
      </c>
      <c r="AW69" s="312" t="str">
        <f>IF(AW67="","",VLOOKUP(AW67,'標準様式１シフト記号表（勤務時間帯）'!$D$6:$Z$47,23,FALSE))</f>
        <v/>
      </c>
      <c r="AX69" s="311" t="str">
        <f>IF(AX67="","",VLOOKUP(AX67,'標準様式１シフト記号表（勤務時間帯）'!$D$6:$Z$47,23,FALSE))</f>
        <v/>
      </c>
      <c r="AY69" s="311" t="str">
        <f>IF(AY67="","",VLOOKUP(AY67,'標準様式１シフト記号表（勤務時間帯）'!$D$6:$Z$47,23,FALSE))</f>
        <v/>
      </c>
      <c r="AZ69" s="1477">
        <f>IF($BC$4="４週",SUM(U69:AV69),IF($BC$4="暦月",SUM(U69:AY69),""))</f>
        <v>0</v>
      </c>
      <c r="BA69" s="1478"/>
      <c r="BB69" s="1479">
        <f>IF($BC$4="４週",AZ69/4,IF($BC$4="暦月",(AZ69/($BC$9/7)),""))</f>
        <v>0</v>
      </c>
      <c r="BC69" s="1478"/>
      <c r="BD69" s="1471"/>
      <c r="BE69" s="1472"/>
      <c r="BF69" s="1472"/>
      <c r="BG69" s="1472"/>
      <c r="BH69" s="1473"/>
    </row>
    <row r="70" spans="2:60" ht="20.25" customHeight="1" x14ac:dyDescent="0.15">
      <c r="B70" s="339"/>
      <c r="C70" s="1421"/>
      <c r="D70" s="1422"/>
      <c r="E70" s="1423"/>
      <c r="F70" s="338"/>
      <c r="G70" s="337"/>
      <c r="H70" s="1430"/>
      <c r="I70" s="1433"/>
      <c r="J70" s="1434"/>
      <c r="K70" s="1434"/>
      <c r="L70" s="1435"/>
      <c r="M70" s="1442"/>
      <c r="N70" s="1443"/>
      <c r="O70" s="1444"/>
      <c r="P70" s="336" t="s">
        <v>632</v>
      </c>
      <c r="Q70" s="335"/>
      <c r="R70" s="335"/>
      <c r="S70" s="334"/>
      <c r="T70" s="333"/>
      <c r="U70" s="331"/>
      <c r="V70" s="330"/>
      <c r="W70" s="330"/>
      <c r="X70" s="330"/>
      <c r="Y70" s="330"/>
      <c r="Z70" s="330"/>
      <c r="AA70" s="332"/>
      <c r="AB70" s="331"/>
      <c r="AC70" s="330"/>
      <c r="AD70" s="330"/>
      <c r="AE70" s="330"/>
      <c r="AF70" s="330"/>
      <c r="AG70" s="330"/>
      <c r="AH70" s="332"/>
      <c r="AI70" s="331"/>
      <c r="AJ70" s="330"/>
      <c r="AK70" s="330"/>
      <c r="AL70" s="330"/>
      <c r="AM70" s="330"/>
      <c r="AN70" s="330"/>
      <c r="AO70" s="332"/>
      <c r="AP70" s="331"/>
      <c r="AQ70" s="330"/>
      <c r="AR70" s="330"/>
      <c r="AS70" s="330"/>
      <c r="AT70" s="330"/>
      <c r="AU70" s="330"/>
      <c r="AV70" s="332"/>
      <c r="AW70" s="331"/>
      <c r="AX70" s="330"/>
      <c r="AY70" s="330"/>
      <c r="AZ70" s="1451"/>
      <c r="BA70" s="1452"/>
      <c r="BB70" s="1481"/>
      <c r="BC70" s="1452"/>
      <c r="BD70" s="1482"/>
      <c r="BE70" s="1483"/>
      <c r="BF70" s="1483"/>
      <c r="BG70" s="1483"/>
      <c r="BH70" s="1484"/>
    </row>
    <row r="71" spans="2:60" ht="20.25" customHeight="1" x14ac:dyDescent="0.15">
      <c r="B71" s="320">
        <f>B68+1</f>
        <v>17</v>
      </c>
      <c r="C71" s="1424"/>
      <c r="D71" s="1425"/>
      <c r="E71" s="1426"/>
      <c r="F71" s="329">
        <f>C70</f>
        <v>0</v>
      </c>
      <c r="G71" s="328"/>
      <c r="H71" s="1431"/>
      <c r="I71" s="1436"/>
      <c r="J71" s="1437"/>
      <c r="K71" s="1437"/>
      <c r="L71" s="1438"/>
      <c r="M71" s="1445"/>
      <c r="N71" s="1446"/>
      <c r="O71" s="1447"/>
      <c r="P71" s="327" t="s">
        <v>633</v>
      </c>
      <c r="Q71" s="326"/>
      <c r="R71" s="326"/>
      <c r="S71" s="325"/>
      <c r="T71" s="324"/>
      <c r="U71" s="322" t="str">
        <f>IF(U70="","",VLOOKUP(U70,'標準様式１シフト記号表（勤務時間帯）'!$D$6:$X$47,21,FALSE))</f>
        <v/>
      </c>
      <c r="V71" s="321" t="str">
        <f>IF(V70="","",VLOOKUP(V70,'標準様式１シフト記号表（勤務時間帯）'!$D$6:$X$47,21,FALSE))</f>
        <v/>
      </c>
      <c r="W71" s="321" t="str">
        <f>IF(W70="","",VLOOKUP(W70,'標準様式１シフト記号表（勤務時間帯）'!$D$6:$X$47,21,FALSE))</f>
        <v/>
      </c>
      <c r="X71" s="321" t="str">
        <f>IF(X70="","",VLOOKUP(X70,'標準様式１シフト記号表（勤務時間帯）'!$D$6:$X$47,21,FALSE))</f>
        <v/>
      </c>
      <c r="Y71" s="321" t="str">
        <f>IF(Y70="","",VLOOKUP(Y70,'標準様式１シフト記号表（勤務時間帯）'!$D$6:$X$47,21,FALSE))</f>
        <v/>
      </c>
      <c r="Z71" s="321" t="str">
        <f>IF(Z70="","",VLOOKUP(Z70,'標準様式１シフト記号表（勤務時間帯）'!$D$6:$X$47,21,FALSE))</f>
        <v/>
      </c>
      <c r="AA71" s="323" t="str">
        <f>IF(AA70="","",VLOOKUP(AA70,'標準様式１シフト記号表（勤務時間帯）'!$D$6:$X$47,21,FALSE))</f>
        <v/>
      </c>
      <c r="AB71" s="322" t="str">
        <f>IF(AB70="","",VLOOKUP(AB70,'標準様式１シフト記号表（勤務時間帯）'!$D$6:$X$47,21,FALSE))</f>
        <v/>
      </c>
      <c r="AC71" s="321" t="str">
        <f>IF(AC70="","",VLOOKUP(AC70,'標準様式１シフト記号表（勤務時間帯）'!$D$6:$X$47,21,FALSE))</f>
        <v/>
      </c>
      <c r="AD71" s="321" t="str">
        <f>IF(AD70="","",VLOOKUP(AD70,'標準様式１シフト記号表（勤務時間帯）'!$D$6:$X$47,21,FALSE))</f>
        <v/>
      </c>
      <c r="AE71" s="321" t="str">
        <f>IF(AE70="","",VLOOKUP(AE70,'標準様式１シフト記号表（勤務時間帯）'!$D$6:$X$47,21,FALSE))</f>
        <v/>
      </c>
      <c r="AF71" s="321" t="str">
        <f>IF(AF70="","",VLOOKUP(AF70,'標準様式１シフト記号表（勤務時間帯）'!$D$6:$X$47,21,FALSE))</f>
        <v/>
      </c>
      <c r="AG71" s="321" t="str">
        <f>IF(AG70="","",VLOOKUP(AG70,'標準様式１シフト記号表（勤務時間帯）'!$D$6:$X$47,21,FALSE))</f>
        <v/>
      </c>
      <c r="AH71" s="323" t="str">
        <f>IF(AH70="","",VLOOKUP(AH70,'標準様式１シフト記号表（勤務時間帯）'!$D$6:$X$47,21,FALSE))</f>
        <v/>
      </c>
      <c r="AI71" s="322" t="str">
        <f>IF(AI70="","",VLOOKUP(AI70,'標準様式１シフト記号表（勤務時間帯）'!$D$6:$X$47,21,FALSE))</f>
        <v/>
      </c>
      <c r="AJ71" s="321" t="str">
        <f>IF(AJ70="","",VLOOKUP(AJ70,'標準様式１シフト記号表（勤務時間帯）'!$D$6:$X$47,21,FALSE))</f>
        <v/>
      </c>
      <c r="AK71" s="321" t="str">
        <f>IF(AK70="","",VLOOKUP(AK70,'標準様式１シフト記号表（勤務時間帯）'!$D$6:$X$47,21,FALSE))</f>
        <v/>
      </c>
      <c r="AL71" s="321" t="str">
        <f>IF(AL70="","",VLOOKUP(AL70,'標準様式１シフト記号表（勤務時間帯）'!$D$6:$X$47,21,FALSE))</f>
        <v/>
      </c>
      <c r="AM71" s="321" t="str">
        <f>IF(AM70="","",VLOOKUP(AM70,'標準様式１シフト記号表（勤務時間帯）'!$D$6:$X$47,21,FALSE))</f>
        <v/>
      </c>
      <c r="AN71" s="321" t="str">
        <f>IF(AN70="","",VLOOKUP(AN70,'標準様式１シフト記号表（勤務時間帯）'!$D$6:$X$47,21,FALSE))</f>
        <v/>
      </c>
      <c r="AO71" s="323" t="str">
        <f>IF(AO70="","",VLOOKUP(AO70,'標準様式１シフト記号表（勤務時間帯）'!$D$6:$X$47,21,FALSE))</f>
        <v/>
      </c>
      <c r="AP71" s="322" t="str">
        <f>IF(AP70="","",VLOOKUP(AP70,'標準様式１シフト記号表（勤務時間帯）'!$D$6:$X$47,21,FALSE))</f>
        <v/>
      </c>
      <c r="AQ71" s="321" t="str">
        <f>IF(AQ70="","",VLOOKUP(AQ70,'標準様式１シフト記号表（勤務時間帯）'!$D$6:$X$47,21,FALSE))</f>
        <v/>
      </c>
      <c r="AR71" s="321" t="str">
        <f>IF(AR70="","",VLOOKUP(AR70,'標準様式１シフト記号表（勤務時間帯）'!$D$6:$X$47,21,FALSE))</f>
        <v/>
      </c>
      <c r="AS71" s="321" t="str">
        <f>IF(AS70="","",VLOOKUP(AS70,'標準様式１シフト記号表（勤務時間帯）'!$D$6:$X$47,21,FALSE))</f>
        <v/>
      </c>
      <c r="AT71" s="321" t="str">
        <f>IF(AT70="","",VLOOKUP(AT70,'標準様式１シフト記号表（勤務時間帯）'!$D$6:$X$47,21,FALSE))</f>
        <v/>
      </c>
      <c r="AU71" s="321" t="str">
        <f>IF(AU70="","",VLOOKUP(AU70,'標準様式１シフト記号表（勤務時間帯）'!$D$6:$X$47,21,FALSE))</f>
        <v/>
      </c>
      <c r="AV71" s="323" t="str">
        <f>IF(AV70="","",VLOOKUP(AV70,'標準様式１シフト記号表（勤務時間帯）'!$D$6:$X$47,21,FALSE))</f>
        <v/>
      </c>
      <c r="AW71" s="322" t="str">
        <f>IF(AW70="","",VLOOKUP(AW70,'標準様式１シフト記号表（勤務時間帯）'!$D$6:$X$47,21,FALSE))</f>
        <v/>
      </c>
      <c r="AX71" s="321" t="str">
        <f>IF(AX70="","",VLOOKUP(AX70,'標準様式１シフト記号表（勤務時間帯）'!$D$6:$X$47,21,FALSE))</f>
        <v/>
      </c>
      <c r="AY71" s="321" t="str">
        <f>IF(AY70="","",VLOOKUP(AY70,'標準様式１シフト記号表（勤務時間帯）'!$D$6:$X$47,21,FALSE))</f>
        <v/>
      </c>
      <c r="AZ71" s="1474">
        <f>IF($BC$4="４週",SUM(U71:AV71),IF($BC$4="暦月",SUM(U71:AY71),""))</f>
        <v>0</v>
      </c>
      <c r="BA71" s="1475"/>
      <c r="BB71" s="1476">
        <f>IF($BC$4="４週",AZ71/4,IF($BC$4="暦月",(AZ71/($BC$9/7)),""))</f>
        <v>0</v>
      </c>
      <c r="BC71" s="1475"/>
      <c r="BD71" s="1468"/>
      <c r="BE71" s="1469"/>
      <c r="BF71" s="1469"/>
      <c r="BG71" s="1469"/>
      <c r="BH71" s="1470"/>
    </row>
    <row r="72" spans="2:60" ht="20.25" customHeight="1" x14ac:dyDescent="0.15">
      <c r="B72" s="346"/>
      <c r="C72" s="1427"/>
      <c r="D72" s="1428"/>
      <c r="E72" s="1429"/>
      <c r="F72" s="345"/>
      <c r="G72" s="344">
        <f>C70</f>
        <v>0</v>
      </c>
      <c r="H72" s="1432"/>
      <c r="I72" s="1439"/>
      <c r="J72" s="1440"/>
      <c r="K72" s="1440"/>
      <c r="L72" s="1441"/>
      <c r="M72" s="1448"/>
      <c r="N72" s="1449"/>
      <c r="O72" s="1450"/>
      <c r="P72" s="411" t="s">
        <v>634</v>
      </c>
      <c r="Q72" s="351"/>
      <c r="R72" s="351"/>
      <c r="S72" s="350"/>
      <c r="T72" s="349"/>
      <c r="U72" s="312" t="str">
        <f>IF(U70="","",VLOOKUP(U70,'標準様式１シフト記号表（勤務時間帯）'!$D$6:$Z$47,23,FALSE))</f>
        <v/>
      </c>
      <c r="V72" s="311" t="str">
        <f>IF(V70="","",VLOOKUP(V70,'標準様式１シフト記号表（勤務時間帯）'!$D$6:$Z$47,23,FALSE))</f>
        <v/>
      </c>
      <c r="W72" s="311" t="str">
        <f>IF(W70="","",VLOOKUP(W70,'標準様式１シフト記号表（勤務時間帯）'!$D$6:$Z$47,23,FALSE))</f>
        <v/>
      </c>
      <c r="X72" s="311" t="str">
        <f>IF(X70="","",VLOOKUP(X70,'標準様式１シフト記号表（勤務時間帯）'!$D$6:$Z$47,23,FALSE))</f>
        <v/>
      </c>
      <c r="Y72" s="311" t="str">
        <f>IF(Y70="","",VLOOKUP(Y70,'標準様式１シフト記号表（勤務時間帯）'!$D$6:$Z$47,23,FALSE))</f>
        <v/>
      </c>
      <c r="Z72" s="311" t="str">
        <f>IF(Z70="","",VLOOKUP(Z70,'標準様式１シフト記号表（勤務時間帯）'!$D$6:$Z$47,23,FALSE))</f>
        <v/>
      </c>
      <c r="AA72" s="313" t="str">
        <f>IF(AA70="","",VLOOKUP(AA70,'標準様式１シフト記号表（勤務時間帯）'!$D$6:$Z$47,23,FALSE))</f>
        <v/>
      </c>
      <c r="AB72" s="312" t="str">
        <f>IF(AB70="","",VLOOKUP(AB70,'標準様式１シフト記号表（勤務時間帯）'!$D$6:$Z$47,23,FALSE))</f>
        <v/>
      </c>
      <c r="AC72" s="311" t="str">
        <f>IF(AC70="","",VLOOKUP(AC70,'標準様式１シフト記号表（勤務時間帯）'!$D$6:$Z$47,23,FALSE))</f>
        <v/>
      </c>
      <c r="AD72" s="311" t="str">
        <f>IF(AD70="","",VLOOKUP(AD70,'標準様式１シフト記号表（勤務時間帯）'!$D$6:$Z$47,23,FALSE))</f>
        <v/>
      </c>
      <c r="AE72" s="311" t="str">
        <f>IF(AE70="","",VLOOKUP(AE70,'標準様式１シフト記号表（勤務時間帯）'!$D$6:$Z$47,23,FALSE))</f>
        <v/>
      </c>
      <c r="AF72" s="311" t="str">
        <f>IF(AF70="","",VLOOKUP(AF70,'標準様式１シフト記号表（勤務時間帯）'!$D$6:$Z$47,23,FALSE))</f>
        <v/>
      </c>
      <c r="AG72" s="311" t="str">
        <f>IF(AG70="","",VLOOKUP(AG70,'標準様式１シフト記号表（勤務時間帯）'!$D$6:$Z$47,23,FALSE))</f>
        <v/>
      </c>
      <c r="AH72" s="313" t="str">
        <f>IF(AH70="","",VLOOKUP(AH70,'標準様式１シフト記号表（勤務時間帯）'!$D$6:$Z$47,23,FALSE))</f>
        <v/>
      </c>
      <c r="AI72" s="312" t="str">
        <f>IF(AI70="","",VLOOKUP(AI70,'標準様式１シフト記号表（勤務時間帯）'!$D$6:$Z$47,23,FALSE))</f>
        <v/>
      </c>
      <c r="AJ72" s="311" t="str">
        <f>IF(AJ70="","",VLOOKUP(AJ70,'標準様式１シフト記号表（勤務時間帯）'!$D$6:$Z$47,23,FALSE))</f>
        <v/>
      </c>
      <c r="AK72" s="311" t="str">
        <f>IF(AK70="","",VLOOKUP(AK70,'標準様式１シフト記号表（勤務時間帯）'!$D$6:$Z$47,23,FALSE))</f>
        <v/>
      </c>
      <c r="AL72" s="311" t="str">
        <f>IF(AL70="","",VLOOKUP(AL70,'標準様式１シフト記号表（勤務時間帯）'!$D$6:$Z$47,23,FALSE))</f>
        <v/>
      </c>
      <c r="AM72" s="311" t="str">
        <f>IF(AM70="","",VLOOKUP(AM70,'標準様式１シフト記号表（勤務時間帯）'!$D$6:$Z$47,23,FALSE))</f>
        <v/>
      </c>
      <c r="AN72" s="311" t="str">
        <f>IF(AN70="","",VLOOKUP(AN70,'標準様式１シフト記号表（勤務時間帯）'!$D$6:$Z$47,23,FALSE))</f>
        <v/>
      </c>
      <c r="AO72" s="313" t="str">
        <f>IF(AO70="","",VLOOKUP(AO70,'標準様式１シフト記号表（勤務時間帯）'!$D$6:$Z$47,23,FALSE))</f>
        <v/>
      </c>
      <c r="AP72" s="312" t="str">
        <f>IF(AP70="","",VLOOKUP(AP70,'標準様式１シフト記号表（勤務時間帯）'!$D$6:$Z$47,23,FALSE))</f>
        <v/>
      </c>
      <c r="AQ72" s="311" t="str">
        <f>IF(AQ70="","",VLOOKUP(AQ70,'標準様式１シフト記号表（勤務時間帯）'!$D$6:$Z$47,23,FALSE))</f>
        <v/>
      </c>
      <c r="AR72" s="311" t="str">
        <f>IF(AR70="","",VLOOKUP(AR70,'標準様式１シフト記号表（勤務時間帯）'!$D$6:$Z$47,23,FALSE))</f>
        <v/>
      </c>
      <c r="AS72" s="311" t="str">
        <f>IF(AS70="","",VLOOKUP(AS70,'標準様式１シフト記号表（勤務時間帯）'!$D$6:$Z$47,23,FALSE))</f>
        <v/>
      </c>
      <c r="AT72" s="311" t="str">
        <f>IF(AT70="","",VLOOKUP(AT70,'標準様式１シフト記号表（勤務時間帯）'!$D$6:$Z$47,23,FALSE))</f>
        <v/>
      </c>
      <c r="AU72" s="311" t="str">
        <f>IF(AU70="","",VLOOKUP(AU70,'標準様式１シフト記号表（勤務時間帯）'!$D$6:$Z$47,23,FALSE))</f>
        <v/>
      </c>
      <c r="AV72" s="313" t="str">
        <f>IF(AV70="","",VLOOKUP(AV70,'標準様式１シフト記号表（勤務時間帯）'!$D$6:$Z$47,23,FALSE))</f>
        <v/>
      </c>
      <c r="AW72" s="312" t="str">
        <f>IF(AW70="","",VLOOKUP(AW70,'標準様式１シフト記号表（勤務時間帯）'!$D$6:$Z$47,23,FALSE))</f>
        <v/>
      </c>
      <c r="AX72" s="311" t="str">
        <f>IF(AX70="","",VLOOKUP(AX70,'標準様式１シフト記号表（勤務時間帯）'!$D$6:$Z$47,23,FALSE))</f>
        <v/>
      </c>
      <c r="AY72" s="311" t="str">
        <f>IF(AY70="","",VLOOKUP(AY70,'標準様式１シフト記号表（勤務時間帯）'!$D$6:$Z$47,23,FALSE))</f>
        <v/>
      </c>
      <c r="AZ72" s="1477">
        <f>IF($BC$4="４週",SUM(U72:AV72),IF($BC$4="暦月",SUM(U72:AY72),""))</f>
        <v>0</v>
      </c>
      <c r="BA72" s="1478"/>
      <c r="BB72" s="1479">
        <f>IF($BC$4="４週",AZ72/4,IF($BC$4="暦月",(AZ72/($BC$9/7)),""))</f>
        <v>0</v>
      </c>
      <c r="BC72" s="1478"/>
      <c r="BD72" s="1471"/>
      <c r="BE72" s="1472"/>
      <c r="BF72" s="1472"/>
      <c r="BG72" s="1472"/>
      <c r="BH72" s="1473"/>
    </row>
    <row r="73" spans="2:60" ht="20.25" customHeight="1" x14ac:dyDescent="0.15">
      <c r="B73" s="339"/>
      <c r="C73" s="1421"/>
      <c r="D73" s="1422"/>
      <c r="E73" s="1423"/>
      <c r="F73" s="338"/>
      <c r="G73" s="337"/>
      <c r="H73" s="1430"/>
      <c r="I73" s="1433"/>
      <c r="J73" s="1434"/>
      <c r="K73" s="1434"/>
      <c r="L73" s="1435"/>
      <c r="M73" s="1442"/>
      <c r="N73" s="1443"/>
      <c r="O73" s="1444"/>
      <c r="P73" s="336" t="s">
        <v>632</v>
      </c>
      <c r="Q73" s="335"/>
      <c r="R73" s="335"/>
      <c r="S73" s="334"/>
      <c r="T73" s="333"/>
      <c r="U73" s="331"/>
      <c r="V73" s="330"/>
      <c r="W73" s="330"/>
      <c r="X73" s="330"/>
      <c r="Y73" s="330"/>
      <c r="Z73" s="330"/>
      <c r="AA73" s="332"/>
      <c r="AB73" s="331"/>
      <c r="AC73" s="330"/>
      <c r="AD73" s="330"/>
      <c r="AE73" s="330"/>
      <c r="AF73" s="330"/>
      <c r="AG73" s="330"/>
      <c r="AH73" s="332"/>
      <c r="AI73" s="331"/>
      <c r="AJ73" s="330"/>
      <c r="AK73" s="330"/>
      <c r="AL73" s="330"/>
      <c r="AM73" s="330"/>
      <c r="AN73" s="330"/>
      <c r="AO73" s="332"/>
      <c r="AP73" s="331"/>
      <c r="AQ73" s="330"/>
      <c r="AR73" s="330"/>
      <c r="AS73" s="330"/>
      <c r="AT73" s="330"/>
      <c r="AU73" s="330"/>
      <c r="AV73" s="332"/>
      <c r="AW73" s="331"/>
      <c r="AX73" s="330"/>
      <c r="AY73" s="330"/>
      <c r="AZ73" s="1451"/>
      <c r="BA73" s="1452"/>
      <c r="BB73" s="1481"/>
      <c r="BC73" s="1452"/>
      <c r="BD73" s="1482"/>
      <c r="BE73" s="1483"/>
      <c r="BF73" s="1483"/>
      <c r="BG73" s="1483"/>
      <c r="BH73" s="1484"/>
    </row>
    <row r="74" spans="2:60" ht="20.25" customHeight="1" x14ac:dyDescent="0.15">
      <c r="B74" s="320">
        <f>B71+1</f>
        <v>18</v>
      </c>
      <c r="C74" s="1424"/>
      <c r="D74" s="1425"/>
      <c r="E74" s="1426"/>
      <c r="F74" s="329">
        <f>C73</f>
        <v>0</v>
      </c>
      <c r="G74" s="328"/>
      <c r="H74" s="1431"/>
      <c r="I74" s="1436"/>
      <c r="J74" s="1437"/>
      <c r="K74" s="1437"/>
      <c r="L74" s="1438"/>
      <c r="M74" s="1445"/>
      <c r="N74" s="1446"/>
      <c r="O74" s="1447"/>
      <c r="P74" s="327" t="s">
        <v>633</v>
      </c>
      <c r="Q74" s="326"/>
      <c r="R74" s="326"/>
      <c r="S74" s="325"/>
      <c r="T74" s="324"/>
      <c r="U74" s="322" t="str">
        <f>IF(U73="","",VLOOKUP(U73,'標準様式１シフト記号表（勤務時間帯）'!$D$6:$X$47,21,FALSE))</f>
        <v/>
      </c>
      <c r="V74" s="321" t="str">
        <f>IF(V73="","",VLOOKUP(V73,'標準様式１シフト記号表（勤務時間帯）'!$D$6:$X$47,21,FALSE))</f>
        <v/>
      </c>
      <c r="W74" s="321" t="str">
        <f>IF(W73="","",VLOOKUP(W73,'標準様式１シフト記号表（勤務時間帯）'!$D$6:$X$47,21,FALSE))</f>
        <v/>
      </c>
      <c r="X74" s="321" t="str">
        <f>IF(X73="","",VLOOKUP(X73,'標準様式１シフト記号表（勤務時間帯）'!$D$6:$X$47,21,FALSE))</f>
        <v/>
      </c>
      <c r="Y74" s="321" t="str">
        <f>IF(Y73="","",VLOOKUP(Y73,'標準様式１シフト記号表（勤務時間帯）'!$D$6:$X$47,21,FALSE))</f>
        <v/>
      </c>
      <c r="Z74" s="321" t="str">
        <f>IF(Z73="","",VLOOKUP(Z73,'標準様式１シフト記号表（勤務時間帯）'!$D$6:$X$47,21,FALSE))</f>
        <v/>
      </c>
      <c r="AA74" s="323" t="str">
        <f>IF(AA73="","",VLOOKUP(AA73,'標準様式１シフト記号表（勤務時間帯）'!$D$6:$X$47,21,FALSE))</f>
        <v/>
      </c>
      <c r="AB74" s="322" t="str">
        <f>IF(AB73="","",VLOOKUP(AB73,'標準様式１シフト記号表（勤務時間帯）'!$D$6:$X$47,21,FALSE))</f>
        <v/>
      </c>
      <c r="AC74" s="321" t="str">
        <f>IF(AC73="","",VLOOKUP(AC73,'標準様式１シフト記号表（勤務時間帯）'!$D$6:$X$47,21,FALSE))</f>
        <v/>
      </c>
      <c r="AD74" s="321" t="str">
        <f>IF(AD73="","",VLOOKUP(AD73,'標準様式１シフト記号表（勤務時間帯）'!$D$6:$X$47,21,FALSE))</f>
        <v/>
      </c>
      <c r="AE74" s="321" t="str">
        <f>IF(AE73="","",VLOOKUP(AE73,'標準様式１シフト記号表（勤務時間帯）'!$D$6:$X$47,21,FALSE))</f>
        <v/>
      </c>
      <c r="AF74" s="321" t="str">
        <f>IF(AF73="","",VLOOKUP(AF73,'標準様式１シフト記号表（勤務時間帯）'!$D$6:$X$47,21,FALSE))</f>
        <v/>
      </c>
      <c r="AG74" s="321" t="str">
        <f>IF(AG73="","",VLOOKUP(AG73,'標準様式１シフト記号表（勤務時間帯）'!$D$6:$X$47,21,FALSE))</f>
        <v/>
      </c>
      <c r="AH74" s="323" t="str">
        <f>IF(AH73="","",VLOOKUP(AH73,'標準様式１シフト記号表（勤務時間帯）'!$D$6:$X$47,21,FALSE))</f>
        <v/>
      </c>
      <c r="AI74" s="322" t="str">
        <f>IF(AI73="","",VLOOKUP(AI73,'標準様式１シフト記号表（勤務時間帯）'!$D$6:$X$47,21,FALSE))</f>
        <v/>
      </c>
      <c r="AJ74" s="321" t="str">
        <f>IF(AJ73="","",VLOOKUP(AJ73,'標準様式１シフト記号表（勤務時間帯）'!$D$6:$X$47,21,FALSE))</f>
        <v/>
      </c>
      <c r="AK74" s="321" t="str">
        <f>IF(AK73="","",VLOOKUP(AK73,'標準様式１シフト記号表（勤務時間帯）'!$D$6:$X$47,21,FALSE))</f>
        <v/>
      </c>
      <c r="AL74" s="321" t="str">
        <f>IF(AL73="","",VLOOKUP(AL73,'標準様式１シフト記号表（勤務時間帯）'!$D$6:$X$47,21,FALSE))</f>
        <v/>
      </c>
      <c r="AM74" s="321" t="str">
        <f>IF(AM73="","",VLOOKUP(AM73,'標準様式１シフト記号表（勤務時間帯）'!$D$6:$X$47,21,FALSE))</f>
        <v/>
      </c>
      <c r="AN74" s="321" t="str">
        <f>IF(AN73="","",VLOOKUP(AN73,'標準様式１シフト記号表（勤務時間帯）'!$D$6:$X$47,21,FALSE))</f>
        <v/>
      </c>
      <c r="AO74" s="323" t="str">
        <f>IF(AO73="","",VLOOKUP(AO73,'標準様式１シフト記号表（勤務時間帯）'!$D$6:$X$47,21,FALSE))</f>
        <v/>
      </c>
      <c r="AP74" s="322" t="str">
        <f>IF(AP73="","",VLOOKUP(AP73,'標準様式１シフト記号表（勤務時間帯）'!$D$6:$X$47,21,FALSE))</f>
        <v/>
      </c>
      <c r="AQ74" s="321" t="str">
        <f>IF(AQ73="","",VLOOKUP(AQ73,'標準様式１シフト記号表（勤務時間帯）'!$D$6:$X$47,21,FALSE))</f>
        <v/>
      </c>
      <c r="AR74" s="321" t="str">
        <f>IF(AR73="","",VLOOKUP(AR73,'標準様式１シフト記号表（勤務時間帯）'!$D$6:$X$47,21,FALSE))</f>
        <v/>
      </c>
      <c r="AS74" s="321" t="str">
        <f>IF(AS73="","",VLOOKUP(AS73,'標準様式１シフト記号表（勤務時間帯）'!$D$6:$X$47,21,FALSE))</f>
        <v/>
      </c>
      <c r="AT74" s="321" t="str">
        <f>IF(AT73="","",VLOOKUP(AT73,'標準様式１シフト記号表（勤務時間帯）'!$D$6:$X$47,21,FALSE))</f>
        <v/>
      </c>
      <c r="AU74" s="321" t="str">
        <f>IF(AU73="","",VLOOKUP(AU73,'標準様式１シフト記号表（勤務時間帯）'!$D$6:$X$47,21,FALSE))</f>
        <v/>
      </c>
      <c r="AV74" s="323" t="str">
        <f>IF(AV73="","",VLOOKUP(AV73,'標準様式１シフト記号表（勤務時間帯）'!$D$6:$X$47,21,FALSE))</f>
        <v/>
      </c>
      <c r="AW74" s="322" t="str">
        <f>IF(AW73="","",VLOOKUP(AW73,'標準様式１シフト記号表（勤務時間帯）'!$D$6:$X$47,21,FALSE))</f>
        <v/>
      </c>
      <c r="AX74" s="321" t="str">
        <f>IF(AX73="","",VLOOKUP(AX73,'標準様式１シフト記号表（勤務時間帯）'!$D$6:$X$47,21,FALSE))</f>
        <v/>
      </c>
      <c r="AY74" s="321" t="str">
        <f>IF(AY73="","",VLOOKUP(AY73,'標準様式１シフト記号表（勤務時間帯）'!$D$6:$X$47,21,FALSE))</f>
        <v/>
      </c>
      <c r="AZ74" s="1474">
        <f>IF($BC$4="４週",SUM(U74:AV74),IF($BC$4="暦月",SUM(U74:AY74),""))</f>
        <v>0</v>
      </c>
      <c r="BA74" s="1475"/>
      <c r="BB74" s="1476">
        <f>IF($BC$4="４週",AZ74/4,IF($BC$4="暦月",(AZ74/($BC$9/7)),""))</f>
        <v>0</v>
      </c>
      <c r="BC74" s="1475"/>
      <c r="BD74" s="1468"/>
      <c r="BE74" s="1469"/>
      <c r="BF74" s="1469"/>
      <c r="BG74" s="1469"/>
      <c r="BH74" s="1470"/>
    </row>
    <row r="75" spans="2:60" ht="20.25" customHeight="1" x14ac:dyDescent="0.15">
      <c r="B75" s="346"/>
      <c r="C75" s="1427"/>
      <c r="D75" s="1428"/>
      <c r="E75" s="1429"/>
      <c r="F75" s="345"/>
      <c r="G75" s="344">
        <f>C73</f>
        <v>0</v>
      </c>
      <c r="H75" s="1432"/>
      <c r="I75" s="1439"/>
      <c r="J75" s="1440"/>
      <c r="K75" s="1440"/>
      <c r="L75" s="1441"/>
      <c r="M75" s="1448"/>
      <c r="N75" s="1449"/>
      <c r="O75" s="1450"/>
      <c r="P75" s="411" t="s">
        <v>634</v>
      </c>
      <c r="Q75" s="351"/>
      <c r="R75" s="351"/>
      <c r="S75" s="350"/>
      <c r="T75" s="349"/>
      <c r="U75" s="312" t="str">
        <f>IF(U73="","",VLOOKUP(U73,'標準様式１シフト記号表（勤務時間帯）'!$D$6:$Z$47,23,FALSE))</f>
        <v/>
      </c>
      <c r="V75" s="311" t="str">
        <f>IF(V73="","",VLOOKUP(V73,'標準様式１シフト記号表（勤務時間帯）'!$D$6:$Z$47,23,FALSE))</f>
        <v/>
      </c>
      <c r="W75" s="311" t="str">
        <f>IF(W73="","",VLOOKUP(W73,'標準様式１シフト記号表（勤務時間帯）'!$D$6:$Z$47,23,FALSE))</f>
        <v/>
      </c>
      <c r="X75" s="311" t="str">
        <f>IF(X73="","",VLOOKUP(X73,'標準様式１シフト記号表（勤務時間帯）'!$D$6:$Z$47,23,FALSE))</f>
        <v/>
      </c>
      <c r="Y75" s="311" t="str">
        <f>IF(Y73="","",VLOOKUP(Y73,'標準様式１シフト記号表（勤務時間帯）'!$D$6:$Z$47,23,FALSE))</f>
        <v/>
      </c>
      <c r="Z75" s="311" t="str">
        <f>IF(Z73="","",VLOOKUP(Z73,'標準様式１シフト記号表（勤務時間帯）'!$D$6:$Z$47,23,FALSE))</f>
        <v/>
      </c>
      <c r="AA75" s="313" t="str">
        <f>IF(AA73="","",VLOOKUP(AA73,'標準様式１シフト記号表（勤務時間帯）'!$D$6:$Z$47,23,FALSE))</f>
        <v/>
      </c>
      <c r="AB75" s="312" t="str">
        <f>IF(AB73="","",VLOOKUP(AB73,'標準様式１シフト記号表（勤務時間帯）'!$D$6:$Z$47,23,FALSE))</f>
        <v/>
      </c>
      <c r="AC75" s="311" t="str">
        <f>IF(AC73="","",VLOOKUP(AC73,'標準様式１シフト記号表（勤務時間帯）'!$D$6:$Z$47,23,FALSE))</f>
        <v/>
      </c>
      <c r="AD75" s="311" t="str">
        <f>IF(AD73="","",VLOOKUP(AD73,'標準様式１シフト記号表（勤務時間帯）'!$D$6:$Z$47,23,FALSE))</f>
        <v/>
      </c>
      <c r="AE75" s="311" t="str">
        <f>IF(AE73="","",VLOOKUP(AE73,'標準様式１シフト記号表（勤務時間帯）'!$D$6:$Z$47,23,FALSE))</f>
        <v/>
      </c>
      <c r="AF75" s="311" t="str">
        <f>IF(AF73="","",VLOOKUP(AF73,'標準様式１シフト記号表（勤務時間帯）'!$D$6:$Z$47,23,FALSE))</f>
        <v/>
      </c>
      <c r="AG75" s="311" t="str">
        <f>IF(AG73="","",VLOOKUP(AG73,'標準様式１シフト記号表（勤務時間帯）'!$D$6:$Z$47,23,FALSE))</f>
        <v/>
      </c>
      <c r="AH75" s="313" t="str">
        <f>IF(AH73="","",VLOOKUP(AH73,'標準様式１シフト記号表（勤務時間帯）'!$D$6:$Z$47,23,FALSE))</f>
        <v/>
      </c>
      <c r="AI75" s="312" t="str">
        <f>IF(AI73="","",VLOOKUP(AI73,'標準様式１シフト記号表（勤務時間帯）'!$D$6:$Z$47,23,FALSE))</f>
        <v/>
      </c>
      <c r="AJ75" s="311" t="str">
        <f>IF(AJ73="","",VLOOKUP(AJ73,'標準様式１シフト記号表（勤務時間帯）'!$D$6:$Z$47,23,FALSE))</f>
        <v/>
      </c>
      <c r="AK75" s="311" t="str">
        <f>IF(AK73="","",VLOOKUP(AK73,'標準様式１シフト記号表（勤務時間帯）'!$D$6:$Z$47,23,FALSE))</f>
        <v/>
      </c>
      <c r="AL75" s="311" t="str">
        <f>IF(AL73="","",VLOOKUP(AL73,'標準様式１シフト記号表（勤務時間帯）'!$D$6:$Z$47,23,FALSE))</f>
        <v/>
      </c>
      <c r="AM75" s="311" t="str">
        <f>IF(AM73="","",VLOOKUP(AM73,'標準様式１シフト記号表（勤務時間帯）'!$D$6:$Z$47,23,FALSE))</f>
        <v/>
      </c>
      <c r="AN75" s="311" t="str">
        <f>IF(AN73="","",VLOOKUP(AN73,'標準様式１シフト記号表（勤務時間帯）'!$D$6:$Z$47,23,FALSE))</f>
        <v/>
      </c>
      <c r="AO75" s="313" t="str">
        <f>IF(AO73="","",VLOOKUP(AO73,'標準様式１シフト記号表（勤務時間帯）'!$D$6:$Z$47,23,FALSE))</f>
        <v/>
      </c>
      <c r="AP75" s="312" t="str">
        <f>IF(AP73="","",VLOOKUP(AP73,'標準様式１シフト記号表（勤務時間帯）'!$D$6:$Z$47,23,FALSE))</f>
        <v/>
      </c>
      <c r="AQ75" s="311" t="str">
        <f>IF(AQ73="","",VLOOKUP(AQ73,'標準様式１シフト記号表（勤務時間帯）'!$D$6:$Z$47,23,FALSE))</f>
        <v/>
      </c>
      <c r="AR75" s="311" t="str">
        <f>IF(AR73="","",VLOOKUP(AR73,'標準様式１シフト記号表（勤務時間帯）'!$D$6:$Z$47,23,FALSE))</f>
        <v/>
      </c>
      <c r="AS75" s="311" t="str">
        <f>IF(AS73="","",VLOOKUP(AS73,'標準様式１シフト記号表（勤務時間帯）'!$D$6:$Z$47,23,FALSE))</f>
        <v/>
      </c>
      <c r="AT75" s="311" t="str">
        <f>IF(AT73="","",VLOOKUP(AT73,'標準様式１シフト記号表（勤務時間帯）'!$D$6:$Z$47,23,FALSE))</f>
        <v/>
      </c>
      <c r="AU75" s="311" t="str">
        <f>IF(AU73="","",VLOOKUP(AU73,'標準様式１シフト記号表（勤務時間帯）'!$D$6:$Z$47,23,FALSE))</f>
        <v/>
      </c>
      <c r="AV75" s="313" t="str">
        <f>IF(AV73="","",VLOOKUP(AV73,'標準様式１シフト記号表（勤務時間帯）'!$D$6:$Z$47,23,FALSE))</f>
        <v/>
      </c>
      <c r="AW75" s="312" t="str">
        <f>IF(AW73="","",VLOOKUP(AW73,'標準様式１シフト記号表（勤務時間帯）'!$D$6:$Z$47,23,FALSE))</f>
        <v/>
      </c>
      <c r="AX75" s="311" t="str">
        <f>IF(AX73="","",VLOOKUP(AX73,'標準様式１シフト記号表（勤務時間帯）'!$D$6:$Z$47,23,FALSE))</f>
        <v/>
      </c>
      <c r="AY75" s="311" t="str">
        <f>IF(AY73="","",VLOOKUP(AY73,'標準様式１シフト記号表（勤務時間帯）'!$D$6:$Z$47,23,FALSE))</f>
        <v/>
      </c>
      <c r="AZ75" s="1477">
        <f>IF($BC$4="４週",SUM(U75:AV75),IF($BC$4="暦月",SUM(U75:AY75),""))</f>
        <v>0</v>
      </c>
      <c r="BA75" s="1478"/>
      <c r="BB75" s="1479">
        <f>IF($BC$4="４週",AZ75/4,IF($BC$4="暦月",(AZ75/($BC$9/7)),""))</f>
        <v>0</v>
      </c>
      <c r="BC75" s="1478"/>
      <c r="BD75" s="1471"/>
      <c r="BE75" s="1472"/>
      <c r="BF75" s="1472"/>
      <c r="BG75" s="1472"/>
      <c r="BH75" s="1473"/>
    </row>
    <row r="76" spans="2:60" ht="20.25" customHeight="1" x14ac:dyDescent="0.15">
      <c r="B76" s="339"/>
      <c r="C76" s="1421"/>
      <c r="D76" s="1422"/>
      <c r="E76" s="1423"/>
      <c r="F76" s="338"/>
      <c r="G76" s="337"/>
      <c r="H76" s="1430"/>
      <c r="I76" s="1433"/>
      <c r="J76" s="1434"/>
      <c r="K76" s="1434"/>
      <c r="L76" s="1435"/>
      <c r="M76" s="1442"/>
      <c r="N76" s="1443"/>
      <c r="O76" s="1444"/>
      <c r="P76" s="336" t="s">
        <v>632</v>
      </c>
      <c r="Q76" s="335"/>
      <c r="R76" s="335"/>
      <c r="S76" s="334"/>
      <c r="T76" s="333"/>
      <c r="U76" s="331"/>
      <c r="V76" s="330"/>
      <c r="W76" s="330"/>
      <c r="X76" s="330"/>
      <c r="Y76" s="330"/>
      <c r="Z76" s="330"/>
      <c r="AA76" s="332"/>
      <c r="AB76" s="331"/>
      <c r="AC76" s="330"/>
      <c r="AD76" s="330"/>
      <c r="AE76" s="330"/>
      <c r="AF76" s="330"/>
      <c r="AG76" s="330"/>
      <c r="AH76" s="332"/>
      <c r="AI76" s="331"/>
      <c r="AJ76" s="330"/>
      <c r="AK76" s="330"/>
      <c r="AL76" s="330"/>
      <c r="AM76" s="330"/>
      <c r="AN76" s="330"/>
      <c r="AO76" s="332"/>
      <c r="AP76" s="331"/>
      <c r="AQ76" s="330"/>
      <c r="AR76" s="330"/>
      <c r="AS76" s="330"/>
      <c r="AT76" s="330"/>
      <c r="AU76" s="330"/>
      <c r="AV76" s="332"/>
      <c r="AW76" s="331"/>
      <c r="AX76" s="330"/>
      <c r="AY76" s="330"/>
      <c r="AZ76" s="1451"/>
      <c r="BA76" s="1452"/>
      <c r="BB76" s="1481"/>
      <c r="BC76" s="1452"/>
      <c r="BD76" s="1482"/>
      <c r="BE76" s="1483"/>
      <c r="BF76" s="1483"/>
      <c r="BG76" s="1483"/>
      <c r="BH76" s="1484"/>
    </row>
    <row r="77" spans="2:60" ht="20.25" customHeight="1" x14ac:dyDescent="0.15">
      <c r="B77" s="320">
        <f>B74+1</f>
        <v>19</v>
      </c>
      <c r="C77" s="1424"/>
      <c r="D77" s="1425"/>
      <c r="E77" s="1426"/>
      <c r="F77" s="329">
        <f>C76</f>
        <v>0</v>
      </c>
      <c r="G77" s="328"/>
      <c r="H77" s="1431"/>
      <c r="I77" s="1436"/>
      <c r="J77" s="1437"/>
      <c r="K77" s="1437"/>
      <c r="L77" s="1438"/>
      <c r="M77" s="1445"/>
      <c r="N77" s="1446"/>
      <c r="O77" s="1447"/>
      <c r="P77" s="327" t="s">
        <v>633</v>
      </c>
      <c r="Q77" s="326"/>
      <c r="R77" s="326"/>
      <c r="S77" s="325"/>
      <c r="T77" s="324"/>
      <c r="U77" s="322" t="str">
        <f>IF(U76="","",VLOOKUP(U76,'標準様式１シフト記号表（勤務時間帯）'!$D$6:$X$47,21,FALSE))</f>
        <v/>
      </c>
      <c r="V77" s="321" t="str">
        <f>IF(V76="","",VLOOKUP(V76,'標準様式１シフト記号表（勤務時間帯）'!$D$6:$X$47,21,FALSE))</f>
        <v/>
      </c>
      <c r="W77" s="321" t="str">
        <f>IF(W76="","",VLOOKUP(W76,'標準様式１シフト記号表（勤務時間帯）'!$D$6:$X$47,21,FALSE))</f>
        <v/>
      </c>
      <c r="X77" s="321" t="str">
        <f>IF(X76="","",VLOOKUP(X76,'標準様式１シフト記号表（勤務時間帯）'!$D$6:$X$47,21,FALSE))</f>
        <v/>
      </c>
      <c r="Y77" s="321" t="str">
        <f>IF(Y76="","",VLOOKUP(Y76,'標準様式１シフト記号表（勤務時間帯）'!$D$6:$X$47,21,FALSE))</f>
        <v/>
      </c>
      <c r="Z77" s="321" t="str">
        <f>IF(Z76="","",VLOOKUP(Z76,'標準様式１シフト記号表（勤務時間帯）'!$D$6:$X$47,21,FALSE))</f>
        <v/>
      </c>
      <c r="AA77" s="323" t="str">
        <f>IF(AA76="","",VLOOKUP(AA76,'標準様式１シフト記号表（勤務時間帯）'!$D$6:$X$47,21,FALSE))</f>
        <v/>
      </c>
      <c r="AB77" s="322" t="str">
        <f>IF(AB76="","",VLOOKUP(AB76,'標準様式１シフト記号表（勤務時間帯）'!$D$6:$X$47,21,FALSE))</f>
        <v/>
      </c>
      <c r="AC77" s="321" t="str">
        <f>IF(AC76="","",VLOOKUP(AC76,'標準様式１シフト記号表（勤務時間帯）'!$D$6:$X$47,21,FALSE))</f>
        <v/>
      </c>
      <c r="AD77" s="321" t="str">
        <f>IF(AD76="","",VLOOKUP(AD76,'標準様式１シフト記号表（勤務時間帯）'!$D$6:$X$47,21,FALSE))</f>
        <v/>
      </c>
      <c r="AE77" s="321" t="str">
        <f>IF(AE76="","",VLOOKUP(AE76,'標準様式１シフト記号表（勤務時間帯）'!$D$6:$X$47,21,FALSE))</f>
        <v/>
      </c>
      <c r="AF77" s="321" t="str">
        <f>IF(AF76="","",VLOOKUP(AF76,'標準様式１シフト記号表（勤務時間帯）'!$D$6:$X$47,21,FALSE))</f>
        <v/>
      </c>
      <c r="AG77" s="321" t="str">
        <f>IF(AG76="","",VLOOKUP(AG76,'標準様式１シフト記号表（勤務時間帯）'!$D$6:$X$47,21,FALSE))</f>
        <v/>
      </c>
      <c r="AH77" s="323" t="str">
        <f>IF(AH76="","",VLOOKUP(AH76,'標準様式１シフト記号表（勤務時間帯）'!$D$6:$X$47,21,FALSE))</f>
        <v/>
      </c>
      <c r="AI77" s="322" t="str">
        <f>IF(AI76="","",VLOOKUP(AI76,'標準様式１シフト記号表（勤務時間帯）'!$D$6:$X$47,21,FALSE))</f>
        <v/>
      </c>
      <c r="AJ77" s="321" t="str">
        <f>IF(AJ76="","",VLOOKUP(AJ76,'標準様式１シフト記号表（勤務時間帯）'!$D$6:$X$47,21,FALSE))</f>
        <v/>
      </c>
      <c r="AK77" s="321" t="str">
        <f>IF(AK76="","",VLOOKUP(AK76,'標準様式１シフト記号表（勤務時間帯）'!$D$6:$X$47,21,FALSE))</f>
        <v/>
      </c>
      <c r="AL77" s="321" t="str">
        <f>IF(AL76="","",VLOOKUP(AL76,'標準様式１シフト記号表（勤務時間帯）'!$D$6:$X$47,21,FALSE))</f>
        <v/>
      </c>
      <c r="AM77" s="321" t="str">
        <f>IF(AM76="","",VLOOKUP(AM76,'標準様式１シフト記号表（勤務時間帯）'!$D$6:$X$47,21,FALSE))</f>
        <v/>
      </c>
      <c r="AN77" s="321" t="str">
        <f>IF(AN76="","",VLOOKUP(AN76,'標準様式１シフト記号表（勤務時間帯）'!$D$6:$X$47,21,FALSE))</f>
        <v/>
      </c>
      <c r="AO77" s="323" t="str">
        <f>IF(AO76="","",VLOOKUP(AO76,'標準様式１シフト記号表（勤務時間帯）'!$D$6:$X$47,21,FALSE))</f>
        <v/>
      </c>
      <c r="AP77" s="322" t="str">
        <f>IF(AP76="","",VLOOKUP(AP76,'標準様式１シフト記号表（勤務時間帯）'!$D$6:$X$47,21,FALSE))</f>
        <v/>
      </c>
      <c r="AQ77" s="321" t="str">
        <f>IF(AQ76="","",VLOOKUP(AQ76,'標準様式１シフト記号表（勤務時間帯）'!$D$6:$X$47,21,FALSE))</f>
        <v/>
      </c>
      <c r="AR77" s="321" t="str">
        <f>IF(AR76="","",VLOOKUP(AR76,'標準様式１シフト記号表（勤務時間帯）'!$D$6:$X$47,21,FALSE))</f>
        <v/>
      </c>
      <c r="AS77" s="321" t="str">
        <f>IF(AS76="","",VLOOKUP(AS76,'標準様式１シフト記号表（勤務時間帯）'!$D$6:$X$47,21,FALSE))</f>
        <v/>
      </c>
      <c r="AT77" s="321" t="str">
        <f>IF(AT76="","",VLOOKUP(AT76,'標準様式１シフト記号表（勤務時間帯）'!$D$6:$X$47,21,FALSE))</f>
        <v/>
      </c>
      <c r="AU77" s="321" t="str">
        <f>IF(AU76="","",VLOOKUP(AU76,'標準様式１シフト記号表（勤務時間帯）'!$D$6:$X$47,21,FALSE))</f>
        <v/>
      </c>
      <c r="AV77" s="323" t="str">
        <f>IF(AV76="","",VLOOKUP(AV76,'標準様式１シフト記号表（勤務時間帯）'!$D$6:$X$47,21,FALSE))</f>
        <v/>
      </c>
      <c r="AW77" s="322" t="str">
        <f>IF(AW76="","",VLOOKUP(AW76,'標準様式１シフト記号表（勤務時間帯）'!$D$6:$X$47,21,FALSE))</f>
        <v/>
      </c>
      <c r="AX77" s="321" t="str">
        <f>IF(AX76="","",VLOOKUP(AX76,'標準様式１シフト記号表（勤務時間帯）'!$D$6:$X$47,21,FALSE))</f>
        <v/>
      </c>
      <c r="AY77" s="321" t="str">
        <f>IF(AY76="","",VLOOKUP(AY76,'標準様式１シフト記号表（勤務時間帯）'!$D$6:$X$47,21,FALSE))</f>
        <v/>
      </c>
      <c r="AZ77" s="1474">
        <f>IF($BC$4="４週",SUM(U77:AV77),IF($BC$4="暦月",SUM(U77:AY77),""))</f>
        <v>0</v>
      </c>
      <c r="BA77" s="1475"/>
      <c r="BB77" s="1476">
        <f>IF($BC$4="４週",AZ77/4,IF($BC$4="暦月",(AZ77/($BC$9/7)),""))</f>
        <v>0</v>
      </c>
      <c r="BC77" s="1475"/>
      <c r="BD77" s="1468"/>
      <c r="BE77" s="1469"/>
      <c r="BF77" s="1469"/>
      <c r="BG77" s="1469"/>
      <c r="BH77" s="1470"/>
    </row>
    <row r="78" spans="2:60" ht="20.25" customHeight="1" x14ac:dyDescent="0.15">
      <c r="B78" s="346"/>
      <c r="C78" s="1427"/>
      <c r="D78" s="1428"/>
      <c r="E78" s="1429"/>
      <c r="F78" s="345"/>
      <c r="G78" s="344">
        <f>C76</f>
        <v>0</v>
      </c>
      <c r="H78" s="1432"/>
      <c r="I78" s="1439"/>
      <c r="J78" s="1440"/>
      <c r="K78" s="1440"/>
      <c r="L78" s="1441"/>
      <c r="M78" s="1448"/>
      <c r="N78" s="1449"/>
      <c r="O78" s="1450"/>
      <c r="P78" s="411" t="s">
        <v>634</v>
      </c>
      <c r="Q78" s="351"/>
      <c r="R78" s="351"/>
      <c r="S78" s="350"/>
      <c r="T78" s="349"/>
      <c r="U78" s="312" t="str">
        <f>IF(U76="","",VLOOKUP(U76,'標準様式１シフト記号表（勤務時間帯）'!$D$6:$Z$47,23,FALSE))</f>
        <v/>
      </c>
      <c r="V78" s="311" t="str">
        <f>IF(V76="","",VLOOKUP(V76,'標準様式１シフト記号表（勤務時間帯）'!$D$6:$Z$47,23,FALSE))</f>
        <v/>
      </c>
      <c r="W78" s="311" t="str">
        <f>IF(W76="","",VLOOKUP(W76,'標準様式１シフト記号表（勤務時間帯）'!$D$6:$Z$47,23,FALSE))</f>
        <v/>
      </c>
      <c r="X78" s="311" t="str">
        <f>IF(X76="","",VLOOKUP(X76,'標準様式１シフト記号表（勤務時間帯）'!$D$6:$Z$47,23,FALSE))</f>
        <v/>
      </c>
      <c r="Y78" s="311" t="str">
        <f>IF(Y76="","",VLOOKUP(Y76,'標準様式１シフト記号表（勤務時間帯）'!$D$6:$Z$47,23,FALSE))</f>
        <v/>
      </c>
      <c r="Z78" s="311" t="str">
        <f>IF(Z76="","",VLOOKUP(Z76,'標準様式１シフト記号表（勤務時間帯）'!$D$6:$Z$47,23,FALSE))</f>
        <v/>
      </c>
      <c r="AA78" s="313" t="str">
        <f>IF(AA76="","",VLOOKUP(AA76,'標準様式１シフト記号表（勤務時間帯）'!$D$6:$Z$47,23,FALSE))</f>
        <v/>
      </c>
      <c r="AB78" s="312" t="str">
        <f>IF(AB76="","",VLOOKUP(AB76,'標準様式１シフト記号表（勤務時間帯）'!$D$6:$Z$47,23,FALSE))</f>
        <v/>
      </c>
      <c r="AC78" s="311" t="str">
        <f>IF(AC76="","",VLOOKUP(AC76,'標準様式１シフト記号表（勤務時間帯）'!$D$6:$Z$47,23,FALSE))</f>
        <v/>
      </c>
      <c r="AD78" s="311" t="str">
        <f>IF(AD76="","",VLOOKUP(AD76,'標準様式１シフト記号表（勤務時間帯）'!$D$6:$Z$47,23,FALSE))</f>
        <v/>
      </c>
      <c r="AE78" s="311" t="str">
        <f>IF(AE76="","",VLOOKUP(AE76,'標準様式１シフト記号表（勤務時間帯）'!$D$6:$Z$47,23,FALSE))</f>
        <v/>
      </c>
      <c r="AF78" s="311" t="str">
        <f>IF(AF76="","",VLOOKUP(AF76,'標準様式１シフト記号表（勤務時間帯）'!$D$6:$Z$47,23,FALSE))</f>
        <v/>
      </c>
      <c r="AG78" s="311" t="str">
        <f>IF(AG76="","",VLOOKUP(AG76,'標準様式１シフト記号表（勤務時間帯）'!$D$6:$Z$47,23,FALSE))</f>
        <v/>
      </c>
      <c r="AH78" s="313" t="str">
        <f>IF(AH76="","",VLOOKUP(AH76,'標準様式１シフト記号表（勤務時間帯）'!$D$6:$Z$47,23,FALSE))</f>
        <v/>
      </c>
      <c r="AI78" s="312" t="str">
        <f>IF(AI76="","",VLOOKUP(AI76,'標準様式１シフト記号表（勤務時間帯）'!$D$6:$Z$47,23,FALSE))</f>
        <v/>
      </c>
      <c r="AJ78" s="311" t="str">
        <f>IF(AJ76="","",VLOOKUP(AJ76,'標準様式１シフト記号表（勤務時間帯）'!$D$6:$Z$47,23,FALSE))</f>
        <v/>
      </c>
      <c r="AK78" s="311" t="str">
        <f>IF(AK76="","",VLOOKUP(AK76,'標準様式１シフト記号表（勤務時間帯）'!$D$6:$Z$47,23,FALSE))</f>
        <v/>
      </c>
      <c r="AL78" s="311" t="str">
        <f>IF(AL76="","",VLOOKUP(AL76,'標準様式１シフト記号表（勤務時間帯）'!$D$6:$Z$47,23,FALSE))</f>
        <v/>
      </c>
      <c r="AM78" s="311" t="str">
        <f>IF(AM76="","",VLOOKUP(AM76,'標準様式１シフト記号表（勤務時間帯）'!$D$6:$Z$47,23,FALSE))</f>
        <v/>
      </c>
      <c r="AN78" s="311" t="str">
        <f>IF(AN76="","",VLOOKUP(AN76,'標準様式１シフト記号表（勤務時間帯）'!$D$6:$Z$47,23,FALSE))</f>
        <v/>
      </c>
      <c r="AO78" s="313" t="str">
        <f>IF(AO76="","",VLOOKUP(AO76,'標準様式１シフト記号表（勤務時間帯）'!$D$6:$Z$47,23,FALSE))</f>
        <v/>
      </c>
      <c r="AP78" s="312" t="str">
        <f>IF(AP76="","",VLOOKUP(AP76,'標準様式１シフト記号表（勤務時間帯）'!$D$6:$Z$47,23,FALSE))</f>
        <v/>
      </c>
      <c r="AQ78" s="311" t="str">
        <f>IF(AQ76="","",VLOOKUP(AQ76,'標準様式１シフト記号表（勤務時間帯）'!$D$6:$Z$47,23,FALSE))</f>
        <v/>
      </c>
      <c r="AR78" s="311" t="str">
        <f>IF(AR76="","",VLOOKUP(AR76,'標準様式１シフト記号表（勤務時間帯）'!$D$6:$Z$47,23,FALSE))</f>
        <v/>
      </c>
      <c r="AS78" s="311" t="str">
        <f>IF(AS76="","",VLOOKUP(AS76,'標準様式１シフト記号表（勤務時間帯）'!$D$6:$Z$47,23,FALSE))</f>
        <v/>
      </c>
      <c r="AT78" s="311" t="str">
        <f>IF(AT76="","",VLOOKUP(AT76,'標準様式１シフト記号表（勤務時間帯）'!$D$6:$Z$47,23,FALSE))</f>
        <v/>
      </c>
      <c r="AU78" s="311" t="str">
        <f>IF(AU76="","",VLOOKUP(AU76,'標準様式１シフト記号表（勤務時間帯）'!$D$6:$Z$47,23,FALSE))</f>
        <v/>
      </c>
      <c r="AV78" s="313" t="str">
        <f>IF(AV76="","",VLOOKUP(AV76,'標準様式１シフト記号表（勤務時間帯）'!$D$6:$Z$47,23,FALSE))</f>
        <v/>
      </c>
      <c r="AW78" s="312" t="str">
        <f>IF(AW76="","",VLOOKUP(AW76,'標準様式１シフト記号表（勤務時間帯）'!$D$6:$Z$47,23,FALSE))</f>
        <v/>
      </c>
      <c r="AX78" s="311" t="str">
        <f>IF(AX76="","",VLOOKUP(AX76,'標準様式１シフト記号表（勤務時間帯）'!$D$6:$Z$47,23,FALSE))</f>
        <v/>
      </c>
      <c r="AY78" s="311" t="str">
        <f>IF(AY76="","",VLOOKUP(AY76,'標準様式１シフト記号表（勤務時間帯）'!$D$6:$Z$47,23,FALSE))</f>
        <v/>
      </c>
      <c r="AZ78" s="1477">
        <f>IF($BC$4="４週",SUM(U78:AV78),IF($BC$4="暦月",SUM(U78:AY78),""))</f>
        <v>0</v>
      </c>
      <c r="BA78" s="1478"/>
      <c r="BB78" s="1479">
        <f>IF($BC$4="４週",AZ78/4,IF($BC$4="暦月",(AZ78/($BC$9/7)),""))</f>
        <v>0</v>
      </c>
      <c r="BC78" s="1478"/>
      <c r="BD78" s="1471"/>
      <c r="BE78" s="1472"/>
      <c r="BF78" s="1472"/>
      <c r="BG78" s="1472"/>
      <c r="BH78" s="1473"/>
    </row>
    <row r="79" spans="2:60" ht="20.25" customHeight="1" x14ac:dyDescent="0.15">
      <c r="B79" s="339"/>
      <c r="C79" s="1421"/>
      <c r="D79" s="1422"/>
      <c r="E79" s="1423"/>
      <c r="F79" s="338"/>
      <c r="G79" s="337"/>
      <c r="H79" s="1430"/>
      <c r="I79" s="1433"/>
      <c r="J79" s="1434"/>
      <c r="K79" s="1434"/>
      <c r="L79" s="1435"/>
      <c r="M79" s="1442"/>
      <c r="N79" s="1443"/>
      <c r="O79" s="1444"/>
      <c r="P79" s="336" t="s">
        <v>632</v>
      </c>
      <c r="Q79" s="335"/>
      <c r="R79" s="335"/>
      <c r="S79" s="334"/>
      <c r="T79" s="333"/>
      <c r="U79" s="331"/>
      <c r="V79" s="330"/>
      <c r="W79" s="330"/>
      <c r="X79" s="330"/>
      <c r="Y79" s="330"/>
      <c r="Z79" s="330"/>
      <c r="AA79" s="332"/>
      <c r="AB79" s="331"/>
      <c r="AC79" s="330"/>
      <c r="AD79" s="330"/>
      <c r="AE79" s="330"/>
      <c r="AF79" s="330"/>
      <c r="AG79" s="330"/>
      <c r="AH79" s="332"/>
      <c r="AI79" s="331"/>
      <c r="AJ79" s="330"/>
      <c r="AK79" s="330"/>
      <c r="AL79" s="330"/>
      <c r="AM79" s="330"/>
      <c r="AN79" s="330"/>
      <c r="AO79" s="332"/>
      <c r="AP79" s="331"/>
      <c r="AQ79" s="330"/>
      <c r="AR79" s="330"/>
      <c r="AS79" s="330"/>
      <c r="AT79" s="330"/>
      <c r="AU79" s="330"/>
      <c r="AV79" s="332"/>
      <c r="AW79" s="331"/>
      <c r="AX79" s="330"/>
      <c r="AY79" s="330"/>
      <c r="AZ79" s="1451"/>
      <c r="BA79" s="1452"/>
      <c r="BB79" s="1481"/>
      <c r="BC79" s="1452"/>
      <c r="BD79" s="1482"/>
      <c r="BE79" s="1483"/>
      <c r="BF79" s="1483"/>
      <c r="BG79" s="1483"/>
      <c r="BH79" s="1484"/>
    </row>
    <row r="80" spans="2:60" ht="20.25" customHeight="1" x14ac:dyDescent="0.15">
      <c r="B80" s="320">
        <f>B77+1</f>
        <v>20</v>
      </c>
      <c r="C80" s="1424"/>
      <c r="D80" s="1425"/>
      <c r="E80" s="1426"/>
      <c r="F80" s="329">
        <f>C79</f>
        <v>0</v>
      </c>
      <c r="G80" s="328"/>
      <c r="H80" s="1431"/>
      <c r="I80" s="1436"/>
      <c r="J80" s="1437"/>
      <c r="K80" s="1437"/>
      <c r="L80" s="1438"/>
      <c r="M80" s="1445"/>
      <c r="N80" s="1446"/>
      <c r="O80" s="1447"/>
      <c r="P80" s="327" t="s">
        <v>633</v>
      </c>
      <c r="Q80" s="326"/>
      <c r="R80" s="326"/>
      <c r="S80" s="325"/>
      <c r="T80" s="324"/>
      <c r="U80" s="322" t="str">
        <f>IF(U79="","",VLOOKUP(U79,'標準様式１シフト記号表（勤務時間帯）'!$D$6:$X$47,21,FALSE))</f>
        <v/>
      </c>
      <c r="V80" s="321" t="str">
        <f>IF(V79="","",VLOOKUP(V79,'標準様式１シフト記号表（勤務時間帯）'!$D$6:$X$47,21,FALSE))</f>
        <v/>
      </c>
      <c r="W80" s="321" t="str">
        <f>IF(W79="","",VLOOKUP(W79,'標準様式１シフト記号表（勤務時間帯）'!$D$6:$X$47,21,FALSE))</f>
        <v/>
      </c>
      <c r="X80" s="321" t="str">
        <f>IF(X79="","",VLOOKUP(X79,'標準様式１シフト記号表（勤務時間帯）'!$D$6:$X$47,21,FALSE))</f>
        <v/>
      </c>
      <c r="Y80" s="321" t="str">
        <f>IF(Y79="","",VLOOKUP(Y79,'標準様式１シフト記号表（勤務時間帯）'!$D$6:$X$47,21,FALSE))</f>
        <v/>
      </c>
      <c r="Z80" s="321" t="str">
        <f>IF(Z79="","",VLOOKUP(Z79,'標準様式１シフト記号表（勤務時間帯）'!$D$6:$X$47,21,FALSE))</f>
        <v/>
      </c>
      <c r="AA80" s="323" t="str">
        <f>IF(AA79="","",VLOOKUP(AA79,'標準様式１シフト記号表（勤務時間帯）'!$D$6:$X$47,21,FALSE))</f>
        <v/>
      </c>
      <c r="AB80" s="322" t="str">
        <f>IF(AB79="","",VLOOKUP(AB79,'標準様式１シフト記号表（勤務時間帯）'!$D$6:$X$47,21,FALSE))</f>
        <v/>
      </c>
      <c r="AC80" s="321" t="str">
        <f>IF(AC79="","",VLOOKUP(AC79,'標準様式１シフト記号表（勤務時間帯）'!$D$6:$X$47,21,FALSE))</f>
        <v/>
      </c>
      <c r="AD80" s="321" t="str">
        <f>IF(AD79="","",VLOOKUP(AD79,'標準様式１シフト記号表（勤務時間帯）'!$D$6:$X$47,21,FALSE))</f>
        <v/>
      </c>
      <c r="AE80" s="321" t="str">
        <f>IF(AE79="","",VLOOKUP(AE79,'標準様式１シフト記号表（勤務時間帯）'!$D$6:$X$47,21,FALSE))</f>
        <v/>
      </c>
      <c r="AF80" s="321" t="str">
        <f>IF(AF79="","",VLOOKUP(AF79,'標準様式１シフト記号表（勤務時間帯）'!$D$6:$X$47,21,FALSE))</f>
        <v/>
      </c>
      <c r="AG80" s="321" t="str">
        <f>IF(AG79="","",VLOOKUP(AG79,'標準様式１シフト記号表（勤務時間帯）'!$D$6:$X$47,21,FALSE))</f>
        <v/>
      </c>
      <c r="AH80" s="323" t="str">
        <f>IF(AH79="","",VLOOKUP(AH79,'標準様式１シフト記号表（勤務時間帯）'!$D$6:$X$47,21,FALSE))</f>
        <v/>
      </c>
      <c r="AI80" s="322" t="str">
        <f>IF(AI79="","",VLOOKUP(AI79,'標準様式１シフト記号表（勤務時間帯）'!$D$6:$X$47,21,FALSE))</f>
        <v/>
      </c>
      <c r="AJ80" s="321" t="str">
        <f>IF(AJ79="","",VLOOKUP(AJ79,'標準様式１シフト記号表（勤務時間帯）'!$D$6:$X$47,21,FALSE))</f>
        <v/>
      </c>
      <c r="AK80" s="321" t="str">
        <f>IF(AK79="","",VLOOKUP(AK79,'標準様式１シフト記号表（勤務時間帯）'!$D$6:$X$47,21,FALSE))</f>
        <v/>
      </c>
      <c r="AL80" s="321" t="str">
        <f>IF(AL79="","",VLOOKUP(AL79,'標準様式１シフト記号表（勤務時間帯）'!$D$6:$X$47,21,FALSE))</f>
        <v/>
      </c>
      <c r="AM80" s="321" t="str">
        <f>IF(AM79="","",VLOOKUP(AM79,'標準様式１シフト記号表（勤務時間帯）'!$D$6:$X$47,21,FALSE))</f>
        <v/>
      </c>
      <c r="AN80" s="321" t="str">
        <f>IF(AN79="","",VLOOKUP(AN79,'標準様式１シフト記号表（勤務時間帯）'!$D$6:$X$47,21,FALSE))</f>
        <v/>
      </c>
      <c r="AO80" s="323" t="str">
        <f>IF(AO79="","",VLOOKUP(AO79,'標準様式１シフト記号表（勤務時間帯）'!$D$6:$X$47,21,FALSE))</f>
        <v/>
      </c>
      <c r="AP80" s="322" t="str">
        <f>IF(AP79="","",VLOOKUP(AP79,'標準様式１シフト記号表（勤務時間帯）'!$D$6:$X$47,21,FALSE))</f>
        <v/>
      </c>
      <c r="AQ80" s="321" t="str">
        <f>IF(AQ79="","",VLOOKUP(AQ79,'標準様式１シフト記号表（勤務時間帯）'!$D$6:$X$47,21,FALSE))</f>
        <v/>
      </c>
      <c r="AR80" s="321" t="str">
        <f>IF(AR79="","",VLOOKUP(AR79,'標準様式１シフト記号表（勤務時間帯）'!$D$6:$X$47,21,FALSE))</f>
        <v/>
      </c>
      <c r="AS80" s="321" t="str">
        <f>IF(AS79="","",VLOOKUP(AS79,'標準様式１シフト記号表（勤務時間帯）'!$D$6:$X$47,21,FALSE))</f>
        <v/>
      </c>
      <c r="AT80" s="321" t="str">
        <f>IF(AT79="","",VLOOKUP(AT79,'標準様式１シフト記号表（勤務時間帯）'!$D$6:$X$47,21,FALSE))</f>
        <v/>
      </c>
      <c r="AU80" s="321" t="str">
        <f>IF(AU79="","",VLOOKUP(AU79,'標準様式１シフト記号表（勤務時間帯）'!$D$6:$X$47,21,FALSE))</f>
        <v/>
      </c>
      <c r="AV80" s="323" t="str">
        <f>IF(AV79="","",VLOOKUP(AV79,'標準様式１シフト記号表（勤務時間帯）'!$D$6:$X$47,21,FALSE))</f>
        <v/>
      </c>
      <c r="AW80" s="322" t="str">
        <f>IF(AW79="","",VLOOKUP(AW79,'標準様式１シフト記号表（勤務時間帯）'!$D$6:$X$47,21,FALSE))</f>
        <v/>
      </c>
      <c r="AX80" s="321" t="str">
        <f>IF(AX79="","",VLOOKUP(AX79,'標準様式１シフト記号表（勤務時間帯）'!$D$6:$X$47,21,FALSE))</f>
        <v/>
      </c>
      <c r="AY80" s="321" t="str">
        <f>IF(AY79="","",VLOOKUP(AY79,'標準様式１シフト記号表（勤務時間帯）'!$D$6:$X$47,21,FALSE))</f>
        <v/>
      </c>
      <c r="AZ80" s="1474">
        <f>IF($BC$4="４週",SUM(U80:AV80),IF($BC$4="暦月",SUM(U80:AY80),""))</f>
        <v>0</v>
      </c>
      <c r="BA80" s="1475"/>
      <c r="BB80" s="1476">
        <f>IF($BC$4="４週",AZ80/4,IF($BC$4="暦月",(AZ80/($BC$9/7)),""))</f>
        <v>0</v>
      </c>
      <c r="BC80" s="1475"/>
      <c r="BD80" s="1468"/>
      <c r="BE80" s="1469"/>
      <c r="BF80" s="1469"/>
      <c r="BG80" s="1469"/>
      <c r="BH80" s="1470"/>
    </row>
    <row r="81" spans="2:60" ht="20.25" customHeight="1" x14ac:dyDescent="0.15">
      <c r="B81" s="346"/>
      <c r="C81" s="1427"/>
      <c r="D81" s="1428"/>
      <c r="E81" s="1429"/>
      <c r="F81" s="345"/>
      <c r="G81" s="344">
        <f>C79</f>
        <v>0</v>
      </c>
      <c r="H81" s="1432"/>
      <c r="I81" s="1439"/>
      <c r="J81" s="1440"/>
      <c r="K81" s="1440"/>
      <c r="L81" s="1441"/>
      <c r="M81" s="1448"/>
      <c r="N81" s="1449"/>
      <c r="O81" s="1450"/>
      <c r="P81" s="411" t="s">
        <v>634</v>
      </c>
      <c r="Q81" s="351"/>
      <c r="R81" s="351"/>
      <c r="S81" s="350"/>
      <c r="T81" s="349"/>
      <c r="U81" s="312" t="str">
        <f>IF(U79="","",VLOOKUP(U79,'標準様式１シフト記号表（勤務時間帯）'!$D$6:$Z$47,23,FALSE))</f>
        <v/>
      </c>
      <c r="V81" s="311" t="str">
        <f>IF(V79="","",VLOOKUP(V79,'標準様式１シフト記号表（勤務時間帯）'!$D$6:$Z$47,23,FALSE))</f>
        <v/>
      </c>
      <c r="W81" s="311" t="str">
        <f>IF(W79="","",VLOOKUP(W79,'標準様式１シフト記号表（勤務時間帯）'!$D$6:$Z$47,23,FALSE))</f>
        <v/>
      </c>
      <c r="X81" s="311" t="str">
        <f>IF(X79="","",VLOOKUP(X79,'標準様式１シフト記号表（勤務時間帯）'!$D$6:$Z$47,23,FALSE))</f>
        <v/>
      </c>
      <c r="Y81" s="311" t="str">
        <f>IF(Y79="","",VLOOKUP(Y79,'標準様式１シフト記号表（勤務時間帯）'!$D$6:$Z$47,23,FALSE))</f>
        <v/>
      </c>
      <c r="Z81" s="311" t="str">
        <f>IF(Z79="","",VLOOKUP(Z79,'標準様式１シフト記号表（勤務時間帯）'!$D$6:$Z$47,23,FALSE))</f>
        <v/>
      </c>
      <c r="AA81" s="313" t="str">
        <f>IF(AA79="","",VLOOKUP(AA79,'標準様式１シフト記号表（勤務時間帯）'!$D$6:$Z$47,23,FALSE))</f>
        <v/>
      </c>
      <c r="AB81" s="312" t="str">
        <f>IF(AB79="","",VLOOKUP(AB79,'標準様式１シフト記号表（勤務時間帯）'!$D$6:$Z$47,23,FALSE))</f>
        <v/>
      </c>
      <c r="AC81" s="311" t="str">
        <f>IF(AC79="","",VLOOKUP(AC79,'標準様式１シフト記号表（勤務時間帯）'!$D$6:$Z$47,23,FALSE))</f>
        <v/>
      </c>
      <c r="AD81" s="311" t="str">
        <f>IF(AD79="","",VLOOKUP(AD79,'標準様式１シフト記号表（勤務時間帯）'!$D$6:$Z$47,23,FALSE))</f>
        <v/>
      </c>
      <c r="AE81" s="311" t="str">
        <f>IF(AE79="","",VLOOKUP(AE79,'標準様式１シフト記号表（勤務時間帯）'!$D$6:$Z$47,23,FALSE))</f>
        <v/>
      </c>
      <c r="AF81" s="311" t="str">
        <f>IF(AF79="","",VLOOKUP(AF79,'標準様式１シフト記号表（勤務時間帯）'!$D$6:$Z$47,23,FALSE))</f>
        <v/>
      </c>
      <c r="AG81" s="311" t="str">
        <f>IF(AG79="","",VLOOKUP(AG79,'標準様式１シフト記号表（勤務時間帯）'!$D$6:$Z$47,23,FALSE))</f>
        <v/>
      </c>
      <c r="AH81" s="313" t="str">
        <f>IF(AH79="","",VLOOKUP(AH79,'標準様式１シフト記号表（勤務時間帯）'!$D$6:$Z$47,23,FALSE))</f>
        <v/>
      </c>
      <c r="AI81" s="312" t="str">
        <f>IF(AI79="","",VLOOKUP(AI79,'標準様式１シフト記号表（勤務時間帯）'!$D$6:$Z$47,23,FALSE))</f>
        <v/>
      </c>
      <c r="AJ81" s="311" t="str">
        <f>IF(AJ79="","",VLOOKUP(AJ79,'標準様式１シフト記号表（勤務時間帯）'!$D$6:$Z$47,23,FALSE))</f>
        <v/>
      </c>
      <c r="AK81" s="311" t="str">
        <f>IF(AK79="","",VLOOKUP(AK79,'標準様式１シフト記号表（勤務時間帯）'!$D$6:$Z$47,23,FALSE))</f>
        <v/>
      </c>
      <c r="AL81" s="311" t="str">
        <f>IF(AL79="","",VLOOKUP(AL79,'標準様式１シフト記号表（勤務時間帯）'!$D$6:$Z$47,23,FALSE))</f>
        <v/>
      </c>
      <c r="AM81" s="311" t="str">
        <f>IF(AM79="","",VLOOKUP(AM79,'標準様式１シフト記号表（勤務時間帯）'!$D$6:$Z$47,23,FALSE))</f>
        <v/>
      </c>
      <c r="AN81" s="311" t="str">
        <f>IF(AN79="","",VLOOKUP(AN79,'標準様式１シフト記号表（勤務時間帯）'!$D$6:$Z$47,23,FALSE))</f>
        <v/>
      </c>
      <c r="AO81" s="313" t="str">
        <f>IF(AO79="","",VLOOKUP(AO79,'標準様式１シフト記号表（勤務時間帯）'!$D$6:$Z$47,23,FALSE))</f>
        <v/>
      </c>
      <c r="AP81" s="312" t="str">
        <f>IF(AP79="","",VLOOKUP(AP79,'標準様式１シフト記号表（勤務時間帯）'!$D$6:$Z$47,23,FALSE))</f>
        <v/>
      </c>
      <c r="AQ81" s="311" t="str">
        <f>IF(AQ79="","",VLOOKUP(AQ79,'標準様式１シフト記号表（勤務時間帯）'!$D$6:$Z$47,23,FALSE))</f>
        <v/>
      </c>
      <c r="AR81" s="311" t="str">
        <f>IF(AR79="","",VLOOKUP(AR79,'標準様式１シフト記号表（勤務時間帯）'!$D$6:$Z$47,23,FALSE))</f>
        <v/>
      </c>
      <c r="AS81" s="311" t="str">
        <f>IF(AS79="","",VLOOKUP(AS79,'標準様式１シフト記号表（勤務時間帯）'!$D$6:$Z$47,23,FALSE))</f>
        <v/>
      </c>
      <c r="AT81" s="311" t="str">
        <f>IF(AT79="","",VLOOKUP(AT79,'標準様式１シフト記号表（勤務時間帯）'!$D$6:$Z$47,23,FALSE))</f>
        <v/>
      </c>
      <c r="AU81" s="311" t="str">
        <f>IF(AU79="","",VLOOKUP(AU79,'標準様式１シフト記号表（勤務時間帯）'!$D$6:$Z$47,23,FALSE))</f>
        <v/>
      </c>
      <c r="AV81" s="313" t="str">
        <f>IF(AV79="","",VLOOKUP(AV79,'標準様式１シフト記号表（勤務時間帯）'!$D$6:$Z$47,23,FALSE))</f>
        <v/>
      </c>
      <c r="AW81" s="312" t="str">
        <f>IF(AW79="","",VLOOKUP(AW79,'標準様式１シフト記号表（勤務時間帯）'!$D$6:$Z$47,23,FALSE))</f>
        <v/>
      </c>
      <c r="AX81" s="311" t="str">
        <f>IF(AX79="","",VLOOKUP(AX79,'標準様式１シフト記号表（勤務時間帯）'!$D$6:$Z$47,23,FALSE))</f>
        <v/>
      </c>
      <c r="AY81" s="311" t="str">
        <f>IF(AY79="","",VLOOKUP(AY79,'標準様式１シフト記号表（勤務時間帯）'!$D$6:$Z$47,23,FALSE))</f>
        <v/>
      </c>
      <c r="AZ81" s="1477">
        <f>IF($BC$4="４週",SUM(U81:AV81),IF($BC$4="暦月",SUM(U81:AY81),""))</f>
        <v>0</v>
      </c>
      <c r="BA81" s="1478"/>
      <c r="BB81" s="1479">
        <f>IF($BC$4="４週",AZ81/4,IF($BC$4="暦月",(AZ81/($BC$9/7)),""))</f>
        <v>0</v>
      </c>
      <c r="BC81" s="1478"/>
      <c r="BD81" s="1471"/>
      <c r="BE81" s="1472"/>
      <c r="BF81" s="1472"/>
      <c r="BG81" s="1472"/>
      <c r="BH81" s="1473"/>
    </row>
    <row r="82" spans="2:60" ht="20.25" customHeight="1" x14ac:dyDescent="0.15">
      <c r="B82" s="339"/>
      <c r="C82" s="1421"/>
      <c r="D82" s="1422"/>
      <c r="E82" s="1423"/>
      <c r="F82" s="338"/>
      <c r="G82" s="337"/>
      <c r="H82" s="1430"/>
      <c r="I82" s="1433"/>
      <c r="J82" s="1434"/>
      <c r="K82" s="1434"/>
      <c r="L82" s="1435"/>
      <c r="M82" s="1442"/>
      <c r="N82" s="1443"/>
      <c r="O82" s="1444"/>
      <c r="P82" s="336" t="s">
        <v>632</v>
      </c>
      <c r="Q82" s="335"/>
      <c r="R82" s="335"/>
      <c r="S82" s="334"/>
      <c r="T82" s="333"/>
      <c r="U82" s="331"/>
      <c r="V82" s="330"/>
      <c r="W82" s="330"/>
      <c r="X82" s="330"/>
      <c r="Y82" s="330"/>
      <c r="Z82" s="330"/>
      <c r="AA82" s="332"/>
      <c r="AB82" s="331"/>
      <c r="AC82" s="330"/>
      <c r="AD82" s="330"/>
      <c r="AE82" s="330"/>
      <c r="AF82" s="330"/>
      <c r="AG82" s="330"/>
      <c r="AH82" s="332"/>
      <c r="AI82" s="331"/>
      <c r="AJ82" s="330"/>
      <c r="AK82" s="330"/>
      <c r="AL82" s="330"/>
      <c r="AM82" s="330"/>
      <c r="AN82" s="330"/>
      <c r="AO82" s="332"/>
      <c r="AP82" s="331"/>
      <c r="AQ82" s="330"/>
      <c r="AR82" s="330"/>
      <c r="AS82" s="330"/>
      <c r="AT82" s="330"/>
      <c r="AU82" s="330"/>
      <c r="AV82" s="332"/>
      <c r="AW82" s="331"/>
      <c r="AX82" s="330"/>
      <c r="AY82" s="330"/>
      <c r="AZ82" s="1451"/>
      <c r="BA82" s="1452"/>
      <c r="BB82" s="1481"/>
      <c r="BC82" s="1452"/>
      <c r="BD82" s="1482"/>
      <c r="BE82" s="1483"/>
      <c r="BF82" s="1483"/>
      <c r="BG82" s="1483"/>
      <c r="BH82" s="1484"/>
    </row>
    <row r="83" spans="2:60" ht="20.25" customHeight="1" x14ac:dyDescent="0.15">
      <c r="B83" s="320">
        <f>B80+1</f>
        <v>21</v>
      </c>
      <c r="C83" s="1424"/>
      <c r="D83" s="1425"/>
      <c r="E83" s="1426"/>
      <c r="F83" s="329">
        <f>C82</f>
        <v>0</v>
      </c>
      <c r="G83" s="328"/>
      <c r="H83" s="1431"/>
      <c r="I83" s="1436"/>
      <c r="J83" s="1437"/>
      <c r="K83" s="1437"/>
      <c r="L83" s="1438"/>
      <c r="M83" s="1445"/>
      <c r="N83" s="1446"/>
      <c r="O83" s="1447"/>
      <c r="P83" s="327" t="s">
        <v>633</v>
      </c>
      <c r="Q83" s="326"/>
      <c r="R83" s="326"/>
      <c r="S83" s="325"/>
      <c r="T83" s="324"/>
      <c r="U83" s="322" t="str">
        <f>IF(U82="","",VLOOKUP(U82,'標準様式１シフト記号表（勤務時間帯）'!$D$6:$X$47,21,FALSE))</f>
        <v/>
      </c>
      <c r="V83" s="321" t="str">
        <f>IF(V82="","",VLOOKUP(V82,'標準様式１シフト記号表（勤務時間帯）'!$D$6:$X$47,21,FALSE))</f>
        <v/>
      </c>
      <c r="W83" s="321" t="str">
        <f>IF(W82="","",VLOOKUP(W82,'標準様式１シフト記号表（勤務時間帯）'!$D$6:$X$47,21,FALSE))</f>
        <v/>
      </c>
      <c r="X83" s="321" t="str">
        <f>IF(X82="","",VLOOKUP(X82,'標準様式１シフト記号表（勤務時間帯）'!$D$6:$X$47,21,FALSE))</f>
        <v/>
      </c>
      <c r="Y83" s="321" t="str">
        <f>IF(Y82="","",VLOOKUP(Y82,'標準様式１シフト記号表（勤務時間帯）'!$D$6:$X$47,21,FALSE))</f>
        <v/>
      </c>
      <c r="Z83" s="321" t="str">
        <f>IF(Z82="","",VLOOKUP(Z82,'標準様式１シフト記号表（勤務時間帯）'!$D$6:$X$47,21,FALSE))</f>
        <v/>
      </c>
      <c r="AA83" s="323" t="str">
        <f>IF(AA82="","",VLOOKUP(AA82,'標準様式１シフト記号表（勤務時間帯）'!$D$6:$X$47,21,FALSE))</f>
        <v/>
      </c>
      <c r="AB83" s="322" t="str">
        <f>IF(AB82="","",VLOOKUP(AB82,'標準様式１シフト記号表（勤務時間帯）'!$D$6:$X$47,21,FALSE))</f>
        <v/>
      </c>
      <c r="AC83" s="321" t="str">
        <f>IF(AC82="","",VLOOKUP(AC82,'標準様式１シフト記号表（勤務時間帯）'!$D$6:$X$47,21,FALSE))</f>
        <v/>
      </c>
      <c r="AD83" s="321" t="str">
        <f>IF(AD82="","",VLOOKUP(AD82,'標準様式１シフト記号表（勤務時間帯）'!$D$6:$X$47,21,FALSE))</f>
        <v/>
      </c>
      <c r="AE83" s="321" t="str">
        <f>IF(AE82="","",VLOOKUP(AE82,'標準様式１シフト記号表（勤務時間帯）'!$D$6:$X$47,21,FALSE))</f>
        <v/>
      </c>
      <c r="AF83" s="321" t="str">
        <f>IF(AF82="","",VLOOKUP(AF82,'標準様式１シフト記号表（勤務時間帯）'!$D$6:$X$47,21,FALSE))</f>
        <v/>
      </c>
      <c r="AG83" s="321" t="str">
        <f>IF(AG82="","",VLOOKUP(AG82,'標準様式１シフト記号表（勤務時間帯）'!$D$6:$X$47,21,FALSE))</f>
        <v/>
      </c>
      <c r="AH83" s="323" t="str">
        <f>IF(AH82="","",VLOOKUP(AH82,'標準様式１シフト記号表（勤務時間帯）'!$D$6:$X$47,21,FALSE))</f>
        <v/>
      </c>
      <c r="AI83" s="322" t="str">
        <f>IF(AI82="","",VLOOKUP(AI82,'標準様式１シフト記号表（勤務時間帯）'!$D$6:$X$47,21,FALSE))</f>
        <v/>
      </c>
      <c r="AJ83" s="321" t="str">
        <f>IF(AJ82="","",VLOOKUP(AJ82,'標準様式１シフト記号表（勤務時間帯）'!$D$6:$X$47,21,FALSE))</f>
        <v/>
      </c>
      <c r="AK83" s="321" t="str">
        <f>IF(AK82="","",VLOOKUP(AK82,'標準様式１シフト記号表（勤務時間帯）'!$D$6:$X$47,21,FALSE))</f>
        <v/>
      </c>
      <c r="AL83" s="321" t="str">
        <f>IF(AL82="","",VLOOKUP(AL82,'標準様式１シフト記号表（勤務時間帯）'!$D$6:$X$47,21,FALSE))</f>
        <v/>
      </c>
      <c r="AM83" s="321" t="str">
        <f>IF(AM82="","",VLOOKUP(AM82,'標準様式１シフト記号表（勤務時間帯）'!$D$6:$X$47,21,FALSE))</f>
        <v/>
      </c>
      <c r="AN83" s="321" t="str">
        <f>IF(AN82="","",VLOOKUP(AN82,'標準様式１シフト記号表（勤務時間帯）'!$D$6:$X$47,21,FALSE))</f>
        <v/>
      </c>
      <c r="AO83" s="323" t="str">
        <f>IF(AO82="","",VLOOKUP(AO82,'標準様式１シフト記号表（勤務時間帯）'!$D$6:$X$47,21,FALSE))</f>
        <v/>
      </c>
      <c r="AP83" s="322" t="str">
        <f>IF(AP82="","",VLOOKUP(AP82,'標準様式１シフト記号表（勤務時間帯）'!$D$6:$X$47,21,FALSE))</f>
        <v/>
      </c>
      <c r="AQ83" s="321" t="str">
        <f>IF(AQ82="","",VLOOKUP(AQ82,'標準様式１シフト記号表（勤務時間帯）'!$D$6:$X$47,21,FALSE))</f>
        <v/>
      </c>
      <c r="AR83" s="321" t="str">
        <f>IF(AR82="","",VLOOKUP(AR82,'標準様式１シフト記号表（勤務時間帯）'!$D$6:$X$47,21,FALSE))</f>
        <v/>
      </c>
      <c r="AS83" s="321" t="str">
        <f>IF(AS82="","",VLOOKUP(AS82,'標準様式１シフト記号表（勤務時間帯）'!$D$6:$X$47,21,FALSE))</f>
        <v/>
      </c>
      <c r="AT83" s="321" t="str">
        <f>IF(AT82="","",VLOOKUP(AT82,'標準様式１シフト記号表（勤務時間帯）'!$D$6:$X$47,21,FALSE))</f>
        <v/>
      </c>
      <c r="AU83" s="321" t="str">
        <f>IF(AU82="","",VLOOKUP(AU82,'標準様式１シフト記号表（勤務時間帯）'!$D$6:$X$47,21,FALSE))</f>
        <v/>
      </c>
      <c r="AV83" s="323" t="str">
        <f>IF(AV82="","",VLOOKUP(AV82,'標準様式１シフト記号表（勤務時間帯）'!$D$6:$X$47,21,FALSE))</f>
        <v/>
      </c>
      <c r="AW83" s="322" t="str">
        <f>IF(AW82="","",VLOOKUP(AW82,'標準様式１シフト記号表（勤務時間帯）'!$D$6:$X$47,21,FALSE))</f>
        <v/>
      </c>
      <c r="AX83" s="321" t="str">
        <f>IF(AX82="","",VLOOKUP(AX82,'標準様式１シフト記号表（勤務時間帯）'!$D$6:$X$47,21,FALSE))</f>
        <v/>
      </c>
      <c r="AY83" s="321" t="str">
        <f>IF(AY82="","",VLOOKUP(AY82,'標準様式１シフト記号表（勤務時間帯）'!$D$6:$X$47,21,FALSE))</f>
        <v/>
      </c>
      <c r="AZ83" s="1474">
        <f>IF($BC$4="４週",SUM(U83:AV83),IF($BC$4="暦月",SUM(U83:AY83),""))</f>
        <v>0</v>
      </c>
      <c r="BA83" s="1475"/>
      <c r="BB83" s="1476">
        <f>IF($BC$4="４週",AZ83/4,IF($BC$4="暦月",(AZ83/($BC$9/7)),""))</f>
        <v>0</v>
      </c>
      <c r="BC83" s="1475"/>
      <c r="BD83" s="1468"/>
      <c r="BE83" s="1469"/>
      <c r="BF83" s="1469"/>
      <c r="BG83" s="1469"/>
      <c r="BH83" s="1470"/>
    </row>
    <row r="84" spans="2:60" ht="20.25" customHeight="1" x14ac:dyDescent="0.15">
      <c r="B84" s="346"/>
      <c r="C84" s="1427"/>
      <c r="D84" s="1428"/>
      <c r="E84" s="1429"/>
      <c r="F84" s="345"/>
      <c r="G84" s="344">
        <f>C82</f>
        <v>0</v>
      </c>
      <c r="H84" s="1432"/>
      <c r="I84" s="1439"/>
      <c r="J84" s="1440"/>
      <c r="K84" s="1440"/>
      <c r="L84" s="1441"/>
      <c r="M84" s="1448"/>
      <c r="N84" s="1449"/>
      <c r="O84" s="1450"/>
      <c r="P84" s="411" t="s">
        <v>634</v>
      </c>
      <c r="Q84" s="351"/>
      <c r="R84" s="351"/>
      <c r="S84" s="350"/>
      <c r="T84" s="349"/>
      <c r="U84" s="312" t="str">
        <f>IF(U82="","",VLOOKUP(U82,'標準様式１シフト記号表（勤務時間帯）'!$D$6:$Z$47,23,FALSE))</f>
        <v/>
      </c>
      <c r="V84" s="311" t="str">
        <f>IF(V82="","",VLOOKUP(V82,'標準様式１シフト記号表（勤務時間帯）'!$D$6:$Z$47,23,FALSE))</f>
        <v/>
      </c>
      <c r="W84" s="311" t="str">
        <f>IF(W82="","",VLOOKUP(W82,'標準様式１シフト記号表（勤務時間帯）'!$D$6:$Z$47,23,FALSE))</f>
        <v/>
      </c>
      <c r="X84" s="311" t="str">
        <f>IF(X82="","",VLOOKUP(X82,'標準様式１シフト記号表（勤務時間帯）'!$D$6:$Z$47,23,FALSE))</f>
        <v/>
      </c>
      <c r="Y84" s="311" t="str">
        <f>IF(Y82="","",VLOOKUP(Y82,'標準様式１シフト記号表（勤務時間帯）'!$D$6:$Z$47,23,FALSE))</f>
        <v/>
      </c>
      <c r="Z84" s="311" t="str">
        <f>IF(Z82="","",VLOOKUP(Z82,'標準様式１シフト記号表（勤務時間帯）'!$D$6:$Z$47,23,FALSE))</f>
        <v/>
      </c>
      <c r="AA84" s="313" t="str">
        <f>IF(AA82="","",VLOOKUP(AA82,'標準様式１シフト記号表（勤務時間帯）'!$D$6:$Z$47,23,FALSE))</f>
        <v/>
      </c>
      <c r="AB84" s="312" t="str">
        <f>IF(AB82="","",VLOOKUP(AB82,'標準様式１シフト記号表（勤務時間帯）'!$D$6:$Z$47,23,FALSE))</f>
        <v/>
      </c>
      <c r="AC84" s="311" t="str">
        <f>IF(AC82="","",VLOOKUP(AC82,'標準様式１シフト記号表（勤務時間帯）'!$D$6:$Z$47,23,FALSE))</f>
        <v/>
      </c>
      <c r="AD84" s="311" t="str">
        <f>IF(AD82="","",VLOOKUP(AD82,'標準様式１シフト記号表（勤務時間帯）'!$D$6:$Z$47,23,FALSE))</f>
        <v/>
      </c>
      <c r="AE84" s="311" t="str">
        <f>IF(AE82="","",VLOOKUP(AE82,'標準様式１シフト記号表（勤務時間帯）'!$D$6:$Z$47,23,FALSE))</f>
        <v/>
      </c>
      <c r="AF84" s="311" t="str">
        <f>IF(AF82="","",VLOOKUP(AF82,'標準様式１シフト記号表（勤務時間帯）'!$D$6:$Z$47,23,FALSE))</f>
        <v/>
      </c>
      <c r="AG84" s="311" t="str">
        <f>IF(AG82="","",VLOOKUP(AG82,'標準様式１シフト記号表（勤務時間帯）'!$D$6:$Z$47,23,FALSE))</f>
        <v/>
      </c>
      <c r="AH84" s="313" t="str">
        <f>IF(AH82="","",VLOOKUP(AH82,'標準様式１シフト記号表（勤務時間帯）'!$D$6:$Z$47,23,FALSE))</f>
        <v/>
      </c>
      <c r="AI84" s="312" t="str">
        <f>IF(AI82="","",VLOOKUP(AI82,'標準様式１シフト記号表（勤務時間帯）'!$D$6:$Z$47,23,FALSE))</f>
        <v/>
      </c>
      <c r="AJ84" s="311" t="str">
        <f>IF(AJ82="","",VLOOKUP(AJ82,'標準様式１シフト記号表（勤務時間帯）'!$D$6:$Z$47,23,FALSE))</f>
        <v/>
      </c>
      <c r="AK84" s="311" t="str">
        <f>IF(AK82="","",VLOOKUP(AK82,'標準様式１シフト記号表（勤務時間帯）'!$D$6:$Z$47,23,FALSE))</f>
        <v/>
      </c>
      <c r="AL84" s="311" t="str">
        <f>IF(AL82="","",VLOOKUP(AL82,'標準様式１シフト記号表（勤務時間帯）'!$D$6:$Z$47,23,FALSE))</f>
        <v/>
      </c>
      <c r="AM84" s="311" t="str">
        <f>IF(AM82="","",VLOOKUP(AM82,'標準様式１シフト記号表（勤務時間帯）'!$D$6:$Z$47,23,FALSE))</f>
        <v/>
      </c>
      <c r="AN84" s="311" t="str">
        <f>IF(AN82="","",VLOOKUP(AN82,'標準様式１シフト記号表（勤務時間帯）'!$D$6:$Z$47,23,FALSE))</f>
        <v/>
      </c>
      <c r="AO84" s="313" t="str">
        <f>IF(AO82="","",VLOOKUP(AO82,'標準様式１シフト記号表（勤務時間帯）'!$D$6:$Z$47,23,FALSE))</f>
        <v/>
      </c>
      <c r="AP84" s="312" t="str">
        <f>IF(AP82="","",VLOOKUP(AP82,'標準様式１シフト記号表（勤務時間帯）'!$D$6:$Z$47,23,FALSE))</f>
        <v/>
      </c>
      <c r="AQ84" s="311" t="str">
        <f>IF(AQ82="","",VLOOKUP(AQ82,'標準様式１シフト記号表（勤務時間帯）'!$D$6:$Z$47,23,FALSE))</f>
        <v/>
      </c>
      <c r="AR84" s="311" t="str">
        <f>IF(AR82="","",VLOOKUP(AR82,'標準様式１シフト記号表（勤務時間帯）'!$D$6:$Z$47,23,FALSE))</f>
        <v/>
      </c>
      <c r="AS84" s="311" t="str">
        <f>IF(AS82="","",VLOOKUP(AS82,'標準様式１シフト記号表（勤務時間帯）'!$D$6:$Z$47,23,FALSE))</f>
        <v/>
      </c>
      <c r="AT84" s="311" t="str">
        <f>IF(AT82="","",VLOOKUP(AT82,'標準様式１シフト記号表（勤務時間帯）'!$D$6:$Z$47,23,FALSE))</f>
        <v/>
      </c>
      <c r="AU84" s="311" t="str">
        <f>IF(AU82="","",VLOOKUP(AU82,'標準様式１シフト記号表（勤務時間帯）'!$D$6:$Z$47,23,FALSE))</f>
        <v/>
      </c>
      <c r="AV84" s="313" t="str">
        <f>IF(AV82="","",VLOOKUP(AV82,'標準様式１シフト記号表（勤務時間帯）'!$D$6:$Z$47,23,FALSE))</f>
        <v/>
      </c>
      <c r="AW84" s="312" t="str">
        <f>IF(AW82="","",VLOOKUP(AW82,'標準様式１シフト記号表（勤務時間帯）'!$D$6:$Z$47,23,FALSE))</f>
        <v/>
      </c>
      <c r="AX84" s="311" t="str">
        <f>IF(AX82="","",VLOOKUP(AX82,'標準様式１シフト記号表（勤務時間帯）'!$D$6:$Z$47,23,FALSE))</f>
        <v/>
      </c>
      <c r="AY84" s="311" t="str">
        <f>IF(AY82="","",VLOOKUP(AY82,'標準様式１シフト記号表（勤務時間帯）'!$D$6:$Z$47,23,FALSE))</f>
        <v/>
      </c>
      <c r="AZ84" s="1477">
        <f>IF($BC$4="４週",SUM(U84:AV84),IF($BC$4="暦月",SUM(U84:AY84),""))</f>
        <v>0</v>
      </c>
      <c r="BA84" s="1478"/>
      <c r="BB84" s="1479">
        <f>IF($BC$4="４週",AZ84/4,IF($BC$4="暦月",(AZ84/($BC$9/7)),""))</f>
        <v>0</v>
      </c>
      <c r="BC84" s="1478"/>
      <c r="BD84" s="1471"/>
      <c r="BE84" s="1472"/>
      <c r="BF84" s="1472"/>
      <c r="BG84" s="1472"/>
      <c r="BH84" s="1473"/>
    </row>
    <row r="85" spans="2:60" ht="20.25" customHeight="1" x14ac:dyDescent="0.15">
      <c r="B85" s="339"/>
      <c r="C85" s="1421"/>
      <c r="D85" s="1422"/>
      <c r="E85" s="1423"/>
      <c r="F85" s="338"/>
      <c r="G85" s="337"/>
      <c r="H85" s="1430"/>
      <c r="I85" s="1433"/>
      <c r="J85" s="1434"/>
      <c r="K85" s="1434"/>
      <c r="L85" s="1435"/>
      <c r="M85" s="1442"/>
      <c r="N85" s="1443"/>
      <c r="O85" s="1444"/>
      <c r="P85" s="336" t="s">
        <v>632</v>
      </c>
      <c r="Q85" s="335"/>
      <c r="R85" s="335"/>
      <c r="S85" s="334"/>
      <c r="T85" s="333"/>
      <c r="U85" s="331"/>
      <c r="V85" s="330"/>
      <c r="W85" s="330"/>
      <c r="X85" s="330"/>
      <c r="Y85" s="330"/>
      <c r="Z85" s="330"/>
      <c r="AA85" s="332"/>
      <c r="AB85" s="331"/>
      <c r="AC85" s="330"/>
      <c r="AD85" s="330"/>
      <c r="AE85" s="330"/>
      <c r="AF85" s="330"/>
      <c r="AG85" s="330"/>
      <c r="AH85" s="332"/>
      <c r="AI85" s="331"/>
      <c r="AJ85" s="330"/>
      <c r="AK85" s="330"/>
      <c r="AL85" s="330"/>
      <c r="AM85" s="330"/>
      <c r="AN85" s="330"/>
      <c r="AO85" s="332"/>
      <c r="AP85" s="331"/>
      <c r="AQ85" s="330"/>
      <c r="AR85" s="330"/>
      <c r="AS85" s="330"/>
      <c r="AT85" s="330"/>
      <c r="AU85" s="330"/>
      <c r="AV85" s="332"/>
      <c r="AW85" s="331"/>
      <c r="AX85" s="330"/>
      <c r="AY85" s="330"/>
      <c r="AZ85" s="1451"/>
      <c r="BA85" s="1452"/>
      <c r="BB85" s="1481"/>
      <c r="BC85" s="1452"/>
      <c r="BD85" s="1482"/>
      <c r="BE85" s="1483"/>
      <c r="BF85" s="1483"/>
      <c r="BG85" s="1483"/>
      <c r="BH85" s="1484"/>
    </row>
    <row r="86" spans="2:60" ht="20.25" customHeight="1" x14ac:dyDescent="0.15">
      <c r="B86" s="320">
        <f>B83+1</f>
        <v>22</v>
      </c>
      <c r="C86" s="1424"/>
      <c r="D86" s="1425"/>
      <c r="E86" s="1426"/>
      <c r="F86" s="329">
        <f>C85</f>
        <v>0</v>
      </c>
      <c r="G86" s="328"/>
      <c r="H86" s="1431"/>
      <c r="I86" s="1436"/>
      <c r="J86" s="1437"/>
      <c r="K86" s="1437"/>
      <c r="L86" s="1438"/>
      <c r="M86" s="1445"/>
      <c r="N86" s="1446"/>
      <c r="O86" s="1447"/>
      <c r="P86" s="327" t="s">
        <v>633</v>
      </c>
      <c r="Q86" s="326"/>
      <c r="R86" s="326"/>
      <c r="S86" s="325"/>
      <c r="T86" s="324"/>
      <c r="U86" s="322" t="str">
        <f>IF(U85="","",VLOOKUP(U85,'標準様式１シフト記号表（勤務時間帯）'!$D$6:$X$47,21,FALSE))</f>
        <v/>
      </c>
      <c r="V86" s="321" t="str">
        <f>IF(V85="","",VLOOKUP(V85,'標準様式１シフト記号表（勤務時間帯）'!$D$6:$X$47,21,FALSE))</f>
        <v/>
      </c>
      <c r="W86" s="321" t="str">
        <f>IF(W85="","",VLOOKUP(W85,'標準様式１シフト記号表（勤務時間帯）'!$D$6:$X$47,21,FALSE))</f>
        <v/>
      </c>
      <c r="X86" s="321" t="str">
        <f>IF(X85="","",VLOOKUP(X85,'標準様式１シフト記号表（勤務時間帯）'!$D$6:$X$47,21,FALSE))</f>
        <v/>
      </c>
      <c r="Y86" s="321" t="str">
        <f>IF(Y85="","",VLOOKUP(Y85,'標準様式１シフト記号表（勤務時間帯）'!$D$6:$X$47,21,FALSE))</f>
        <v/>
      </c>
      <c r="Z86" s="321" t="str">
        <f>IF(Z85="","",VLOOKUP(Z85,'標準様式１シフト記号表（勤務時間帯）'!$D$6:$X$47,21,FALSE))</f>
        <v/>
      </c>
      <c r="AA86" s="323" t="str">
        <f>IF(AA85="","",VLOOKUP(AA85,'標準様式１シフト記号表（勤務時間帯）'!$D$6:$X$47,21,FALSE))</f>
        <v/>
      </c>
      <c r="AB86" s="322" t="str">
        <f>IF(AB85="","",VLOOKUP(AB85,'標準様式１シフト記号表（勤務時間帯）'!$D$6:$X$47,21,FALSE))</f>
        <v/>
      </c>
      <c r="AC86" s="321" t="str">
        <f>IF(AC85="","",VLOOKUP(AC85,'標準様式１シフト記号表（勤務時間帯）'!$D$6:$X$47,21,FALSE))</f>
        <v/>
      </c>
      <c r="AD86" s="321" t="str">
        <f>IF(AD85="","",VLOOKUP(AD85,'標準様式１シフト記号表（勤務時間帯）'!$D$6:$X$47,21,FALSE))</f>
        <v/>
      </c>
      <c r="AE86" s="321" t="str">
        <f>IF(AE85="","",VLOOKUP(AE85,'標準様式１シフト記号表（勤務時間帯）'!$D$6:$X$47,21,FALSE))</f>
        <v/>
      </c>
      <c r="AF86" s="321" t="str">
        <f>IF(AF85="","",VLOOKUP(AF85,'標準様式１シフト記号表（勤務時間帯）'!$D$6:$X$47,21,FALSE))</f>
        <v/>
      </c>
      <c r="AG86" s="321" t="str">
        <f>IF(AG85="","",VLOOKUP(AG85,'標準様式１シフト記号表（勤務時間帯）'!$D$6:$X$47,21,FALSE))</f>
        <v/>
      </c>
      <c r="AH86" s="323" t="str">
        <f>IF(AH85="","",VLOOKUP(AH85,'標準様式１シフト記号表（勤務時間帯）'!$D$6:$X$47,21,FALSE))</f>
        <v/>
      </c>
      <c r="AI86" s="322" t="str">
        <f>IF(AI85="","",VLOOKUP(AI85,'標準様式１シフト記号表（勤務時間帯）'!$D$6:$X$47,21,FALSE))</f>
        <v/>
      </c>
      <c r="AJ86" s="321" t="str">
        <f>IF(AJ85="","",VLOOKUP(AJ85,'標準様式１シフト記号表（勤務時間帯）'!$D$6:$X$47,21,FALSE))</f>
        <v/>
      </c>
      <c r="AK86" s="321" t="str">
        <f>IF(AK85="","",VLOOKUP(AK85,'標準様式１シフト記号表（勤務時間帯）'!$D$6:$X$47,21,FALSE))</f>
        <v/>
      </c>
      <c r="AL86" s="321" t="str">
        <f>IF(AL85="","",VLOOKUP(AL85,'標準様式１シフト記号表（勤務時間帯）'!$D$6:$X$47,21,FALSE))</f>
        <v/>
      </c>
      <c r="AM86" s="321" t="str">
        <f>IF(AM85="","",VLOOKUP(AM85,'標準様式１シフト記号表（勤務時間帯）'!$D$6:$X$47,21,FALSE))</f>
        <v/>
      </c>
      <c r="AN86" s="321" t="str">
        <f>IF(AN85="","",VLOOKUP(AN85,'標準様式１シフト記号表（勤務時間帯）'!$D$6:$X$47,21,FALSE))</f>
        <v/>
      </c>
      <c r="AO86" s="323" t="str">
        <f>IF(AO85="","",VLOOKUP(AO85,'標準様式１シフト記号表（勤務時間帯）'!$D$6:$X$47,21,FALSE))</f>
        <v/>
      </c>
      <c r="AP86" s="322" t="str">
        <f>IF(AP85="","",VLOOKUP(AP85,'標準様式１シフト記号表（勤務時間帯）'!$D$6:$X$47,21,FALSE))</f>
        <v/>
      </c>
      <c r="AQ86" s="321" t="str">
        <f>IF(AQ85="","",VLOOKUP(AQ85,'標準様式１シフト記号表（勤務時間帯）'!$D$6:$X$47,21,FALSE))</f>
        <v/>
      </c>
      <c r="AR86" s="321" t="str">
        <f>IF(AR85="","",VLOOKUP(AR85,'標準様式１シフト記号表（勤務時間帯）'!$D$6:$X$47,21,FALSE))</f>
        <v/>
      </c>
      <c r="AS86" s="321" t="str">
        <f>IF(AS85="","",VLOOKUP(AS85,'標準様式１シフト記号表（勤務時間帯）'!$D$6:$X$47,21,FALSE))</f>
        <v/>
      </c>
      <c r="AT86" s="321" t="str">
        <f>IF(AT85="","",VLOOKUP(AT85,'標準様式１シフト記号表（勤務時間帯）'!$D$6:$X$47,21,FALSE))</f>
        <v/>
      </c>
      <c r="AU86" s="321" t="str">
        <f>IF(AU85="","",VLOOKUP(AU85,'標準様式１シフト記号表（勤務時間帯）'!$D$6:$X$47,21,FALSE))</f>
        <v/>
      </c>
      <c r="AV86" s="323" t="str">
        <f>IF(AV85="","",VLOOKUP(AV85,'標準様式１シフト記号表（勤務時間帯）'!$D$6:$X$47,21,FALSE))</f>
        <v/>
      </c>
      <c r="AW86" s="322" t="str">
        <f>IF(AW85="","",VLOOKUP(AW85,'標準様式１シフト記号表（勤務時間帯）'!$D$6:$X$47,21,FALSE))</f>
        <v/>
      </c>
      <c r="AX86" s="321" t="str">
        <f>IF(AX85="","",VLOOKUP(AX85,'標準様式１シフト記号表（勤務時間帯）'!$D$6:$X$47,21,FALSE))</f>
        <v/>
      </c>
      <c r="AY86" s="321" t="str">
        <f>IF(AY85="","",VLOOKUP(AY85,'標準様式１シフト記号表（勤務時間帯）'!$D$6:$X$47,21,FALSE))</f>
        <v/>
      </c>
      <c r="AZ86" s="1474">
        <f>IF($BC$4="４週",SUM(U86:AV86),IF($BC$4="暦月",SUM(U86:AY86),""))</f>
        <v>0</v>
      </c>
      <c r="BA86" s="1475"/>
      <c r="BB86" s="1476">
        <f>IF($BC$4="４週",AZ86/4,IF($BC$4="暦月",(AZ86/($BC$9/7)),""))</f>
        <v>0</v>
      </c>
      <c r="BC86" s="1475"/>
      <c r="BD86" s="1468"/>
      <c r="BE86" s="1469"/>
      <c r="BF86" s="1469"/>
      <c r="BG86" s="1469"/>
      <c r="BH86" s="1470"/>
    </row>
    <row r="87" spans="2:60" ht="20.25" customHeight="1" x14ac:dyDescent="0.15">
      <c r="B87" s="346"/>
      <c r="C87" s="1427"/>
      <c r="D87" s="1428"/>
      <c r="E87" s="1429"/>
      <c r="F87" s="345"/>
      <c r="G87" s="344">
        <f>C85</f>
        <v>0</v>
      </c>
      <c r="H87" s="1432"/>
      <c r="I87" s="1439"/>
      <c r="J87" s="1440"/>
      <c r="K87" s="1440"/>
      <c r="L87" s="1441"/>
      <c r="M87" s="1448"/>
      <c r="N87" s="1449"/>
      <c r="O87" s="1450"/>
      <c r="P87" s="411" t="s">
        <v>634</v>
      </c>
      <c r="Q87" s="351"/>
      <c r="R87" s="351"/>
      <c r="S87" s="350"/>
      <c r="T87" s="349"/>
      <c r="U87" s="312" t="str">
        <f>IF(U85="","",VLOOKUP(U85,'標準様式１シフト記号表（勤務時間帯）'!$D$6:$Z$47,23,FALSE))</f>
        <v/>
      </c>
      <c r="V87" s="311" t="str">
        <f>IF(V85="","",VLOOKUP(V85,'標準様式１シフト記号表（勤務時間帯）'!$D$6:$Z$47,23,FALSE))</f>
        <v/>
      </c>
      <c r="W87" s="311" t="str">
        <f>IF(W85="","",VLOOKUP(W85,'標準様式１シフト記号表（勤務時間帯）'!$D$6:$Z$47,23,FALSE))</f>
        <v/>
      </c>
      <c r="X87" s="311" t="str">
        <f>IF(X85="","",VLOOKUP(X85,'標準様式１シフト記号表（勤務時間帯）'!$D$6:$Z$47,23,FALSE))</f>
        <v/>
      </c>
      <c r="Y87" s="311" t="str">
        <f>IF(Y85="","",VLOOKUP(Y85,'標準様式１シフト記号表（勤務時間帯）'!$D$6:$Z$47,23,FALSE))</f>
        <v/>
      </c>
      <c r="Z87" s="311" t="str">
        <f>IF(Z85="","",VLOOKUP(Z85,'標準様式１シフト記号表（勤務時間帯）'!$D$6:$Z$47,23,FALSE))</f>
        <v/>
      </c>
      <c r="AA87" s="313" t="str">
        <f>IF(AA85="","",VLOOKUP(AA85,'標準様式１シフト記号表（勤務時間帯）'!$D$6:$Z$47,23,FALSE))</f>
        <v/>
      </c>
      <c r="AB87" s="312" t="str">
        <f>IF(AB85="","",VLOOKUP(AB85,'標準様式１シフト記号表（勤務時間帯）'!$D$6:$Z$47,23,FALSE))</f>
        <v/>
      </c>
      <c r="AC87" s="311" t="str">
        <f>IF(AC85="","",VLOOKUP(AC85,'標準様式１シフト記号表（勤務時間帯）'!$D$6:$Z$47,23,FALSE))</f>
        <v/>
      </c>
      <c r="AD87" s="311" t="str">
        <f>IF(AD85="","",VLOOKUP(AD85,'標準様式１シフト記号表（勤務時間帯）'!$D$6:$Z$47,23,FALSE))</f>
        <v/>
      </c>
      <c r="AE87" s="311" t="str">
        <f>IF(AE85="","",VLOOKUP(AE85,'標準様式１シフト記号表（勤務時間帯）'!$D$6:$Z$47,23,FALSE))</f>
        <v/>
      </c>
      <c r="AF87" s="311" t="str">
        <f>IF(AF85="","",VLOOKUP(AF85,'標準様式１シフト記号表（勤務時間帯）'!$D$6:$Z$47,23,FALSE))</f>
        <v/>
      </c>
      <c r="AG87" s="311" t="str">
        <f>IF(AG85="","",VLOOKUP(AG85,'標準様式１シフト記号表（勤務時間帯）'!$D$6:$Z$47,23,FALSE))</f>
        <v/>
      </c>
      <c r="AH87" s="313" t="str">
        <f>IF(AH85="","",VLOOKUP(AH85,'標準様式１シフト記号表（勤務時間帯）'!$D$6:$Z$47,23,FALSE))</f>
        <v/>
      </c>
      <c r="AI87" s="312" t="str">
        <f>IF(AI85="","",VLOOKUP(AI85,'標準様式１シフト記号表（勤務時間帯）'!$D$6:$Z$47,23,FALSE))</f>
        <v/>
      </c>
      <c r="AJ87" s="311" t="str">
        <f>IF(AJ85="","",VLOOKUP(AJ85,'標準様式１シフト記号表（勤務時間帯）'!$D$6:$Z$47,23,FALSE))</f>
        <v/>
      </c>
      <c r="AK87" s="311" t="str">
        <f>IF(AK85="","",VLOOKUP(AK85,'標準様式１シフト記号表（勤務時間帯）'!$D$6:$Z$47,23,FALSE))</f>
        <v/>
      </c>
      <c r="AL87" s="311" t="str">
        <f>IF(AL85="","",VLOOKUP(AL85,'標準様式１シフト記号表（勤務時間帯）'!$D$6:$Z$47,23,FALSE))</f>
        <v/>
      </c>
      <c r="AM87" s="311" t="str">
        <f>IF(AM85="","",VLOOKUP(AM85,'標準様式１シフト記号表（勤務時間帯）'!$D$6:$Z$47,23,FALSE))</f>
        <v/>
      </c>
      <c r="AN87" s="311" t="str">
        <f>IF(AN85="","",VLOOKUP(AN85,'標準様式１シフト記号表（勤務時間帯）'!$D$6:$Z$47,23,FALSE))</f>
        <v/>
      </c>
      <c r="AO87" s="313" t="str">
        <f>IF(AO85="","",VLOOKUP(AO85,'標準様式１シフト記号表（勤務時間帯）'!$D$6:$Z$47,23,FALSE))</f>
        <v/>
      </c>
      <c r="AP87" s="312" t="str">
        <f>IF(AP85="","",VLOOKUP(AP85,'標準様式１シフト記号表（勤務時間帯）'!$D$6:$Z$47,23,FALSE))</f>
        <v/>
      </c>
      <c r="AQ87" s="311" t="str">
        <f>IF(AQ85="","",VLOOKUP(AQ85,'標準様式１シフト記号表（勤務時間帯）'!$D$6:$Z$47,23,FALSE))</f>
        <v/>
      </c>
      <c r="AR87" s="311" t="str">
        <f>IF(AR85="","",VLOOKUP(AR85,'標準様式１シフト記号表（勤務時間帯）'!$D$6:$Z$47,23,FALSE))</f>
        <v/>
      </c>
      <c r="AS87" s="311" t="str">
        <f>IF(AS85="","",VLOOKUP(AS85,'標準様式１シフト記号表（勤務時間帯）'!$D$6:$Z$47,23,FALSE))</f>
        <v/>
      </c>
      <c r="AT87" s="311" t="str">
        <f>IF(AT85="","",VLOOKUP(AT85,'標準様式１シフト記号表（勤務時間帯）'!$D$6:$Z$47,23,FALSE))</f>
        <v/>
      </c>
      <c r="AU87" s="311" t="str">
        <f>IF(AU85="","",VLOOKUP(AU85,'標準様式１シフト記号表（勤務時間帯）'!$D$6:$Z$47,23,FALSE))</f>
        <v/>
      </c>
      <c r="AV87" s="313" t="str">
        <f>IF(AV85="","",VLOOKUP(AV85,'標準様式１シフト記号表（勤務時間帯）'!$D$6:$Z$47,23,FALSE))</f>
        <v/>
      </c>
      <c r="AW87" s="312" t="str">
        <f>IF(AW85="","",VLOOKUP(AW85,'標準様式１シフト記号表（勤務時間帯）'!$D$6:$Z$47,23,FALSE))</f>
        <v/>
      </c>
      <c r="AX87" s="311" t="str">
        <f>IF(AX85="","",VLOOKUP(AX85,'標準様式１シフト記号表（勤務時間帯）'!$D$6:$Z$47,23,FALSE))</f>
        <v/>
      </c>
      <c r="AY87" s="311" t="str">
        <f>IF(AY85="","",VLOOKUP(AY85,'標準様式１シフト記号表（勤務時間帯）'!$D$6:$Z$47,23,FALSE))</f>
        <v/>
      </c>
      <c r="AZ87" s="1477">
        <f>IF($BC$4="４週",SUM(U87:AV87),IF($BC$4="暦月",SUM(U87:AY87),""))</f>
        <v>0</v>
      </c>
      <c r="BA87" s="1478"/>
      <c r="BB87" s="1479">
        <f>IF($BC$4="４週",AZ87/4,IF($BC$4="暦月",(AZ87/($BC$9/7)),""))</f>
        <v>0</v>
      </c>
      <c r="BC87" s="1478"/>
      <c r="BD87" s="1471"/>
      <c r="BE87" s="1472"/>
      <c r="BF87" s="1472"/>
      <c r="BG87" s="1472"/>
      <c r="BH87" s="1473"/>
    </row>
    <row r="88" spans="2:60" ht="20.25" customHeight="1" x14ac:dyDescent="0.15">
      <c r="B88" s="339"/>
      <c r="C88" s="1421"/>
      <c r="D88" s="1422"/>
      <c r="E88" s="1423"/>
      <c r="F88" s="338"/>
      <c r="G88" s="337"/>
      <c r="H88" s="1430"/>
      <c r="I88" s="1433"/>
      <c r="J88" s="1434"/>
      <c r="K88" s="1434"/>
      <c r="L88" s="1435"/>
      <c r="M88" s="1442"/>
      <c r="N88" s="1443"/>
      <c r="O88" s="1444"/>
      <c r="P88" s="336" t="s">
        <v>632</v>
      </c>
      <c r="Q88" s="335"/>
      <c r="R88" s="335"/>
      <c r="S88" s="334"/>
      <c r="T88" s="333"/>
      <c r="U88" s="331"/>
      <c r="V88" s="330"/>
      <c r="W88" s="330"/>
      <c r="X88" s="330"/>
      <c r="Y88" s="330"/>
      <c r="Z88" s="330"/>
      <c r="AA88" s="332"/>
      <c r="AB88" s="331"/>
      <c r="AC88" s="330"/>
      <c r="AD88" s="330"/>
      <c r="AE88" s="330"/>
      <c r="AF88" s="330"/>
      <c r="AG88" s="330"/>
      <c r="AH88" s="332"/>
      <c r="AI88" s="331"/>
      <c r="AJ88" s="330"/>
      <c r="AK88" s="330"/>
      <c r="AL88" s="330"/>
      <c r="AM88" s="330"/>
      <c r="AN88" s="330"/>
      <c r="AO88" s="332"/>
      <c r="AP88" s="331"/>
      <c r="AQ88" s="330"/>
      <c r="AR88" s="330"/>
      <c r="AS88" s="330"/>
      <c r="AT88" s="330"/>
      <c r="AU88" s="330"/>
      <c r="AV88" s="332"/>
      <c r="AW88" s="331"/>
      <c r="AX88" s="330"/>
      <c r="AY88" s="330"/>
      <c r="AZ88" s="1451"/>
      <c r="BA88" s="1452"/>
      <c r="BB88" s="1481"/>
      <c r="BC88" s="1452"/>
      <c r="BD88" s="1482"/>
      <c r="BE88" s="1483"/>
      <c r="BF88" s="1483"/>
      <c r="BG88" s="1483"/>
      <c r="BH88" s="1484"/>
    </row>
    <row r="89" spans="2:60" ht="20.25" customHeight="1" x14ac:dyDescent="0.15">
      <c r="B89" s="320">
        <f>B86+1</f>
        <v>23</v>
      </c>
      <c r="C89" s="1424"/>
      <c r="D89" s="1425"/>
      <c r="E89" s="1426"/>
      <c r="F89" s="329">
        <f>C88</f>
        <v>0</v>
      </c>
      <c r="G89" s="328"/>
      <c r="H89" s="1431"/>
      <c r="I89" s="1436"/>
      <c r="J89" s="1437"/>
      <c r="K89" s="1437"/>
      <c r="L89" s="1438"/>
      <c r="M89" s="1445"/>
      <c r="N89" s="1446"/>
      <c r="O89" s="1447"/>
      <c r="P89" s="327" t="s">
        <v>633</v>
      </c>
      <c r="Q89" s="326"/>
      <c r="R89" s="326"/>
      <c r="S89" s="325"/>
      <c r="T89" s="324"/>
      <c r="U89" s="322" t="str">
        <f>IF(U88="","",VLOOKUP(U88,'標準様式１シフト記号表（勤務時間帯）'!$D$6:$X$47,21,FALSE))</f>
        <v/>
      </c>
      <c r="V89" s="321" t="str">
        <f>IF(V88="","",VLOOKUP(V88,'標準様式１シフト記号表（勤務時間帯）'!$D$6:$X$47,21,FALSE))</f>
        <v/>
      </c>
      <c r="W89" s="321" t="str">
        <f>IF(W88="","",VLOOKUP(W88,'標準様式１シフト記号表（勤務時間帯）'!$D$6:$X$47,21,FALSE))</f>
        <v/>
      </c>
      <c r="X89" s="321" t="str">
        <f>IF(X88="","",VLOOKUP(X88,'標準様式１シフト記号表（勤務時間帯）'!$D$6:$X$47,21,FALSE))</f>
        <v/>
      </c>
      <c r="Y89" s="321" t="str">
        <f>IF(Y88="","",VLOOKUP(Y88,'標準様式１シフト記号表（勤務時間帯）'!$D$6:$X$47,21,FALSE))</f>
        <v/>
      </c>
      <c r="Z89" s="321" t="str">
        <f>IF(Z88="","",VLOOKUP(Z88,'標準様式１シフト記号表（勤務時間帯）'!$D$6:$X$47,21,FALSE))</f>
        <v/>
      </c>
      <c r="AA89" s="323" t="str">
        <f>IF(AA88="","",VLOOKUP(AA88,'標準様式１シフト記号表（勤務時間帯）'!$D$6:$X$47,21,FALSE))</f>
        <v/>
      </c>
      <c r="AB89" s="322" t="str">
        <f>IF(AB88="","",VLOOKUP(AB88,'標準様式１シフト記号表（勤務時間帯）'!$D$6:$X$47,21,FALSE))</f>
        <v/>
      </c>
      <c r="AC89" s="321" t="str">
        <f>IF(AC88="","",VLOOKUP(AC88,'標準様式１シフト記号表（勤務時間帯）'!$D$6:$X$47,21,FALSE))</f>
        <v/>
      </c>
      <c r="AD89" s="321" t="str">
        <f>IF(AD88="","",VLOOKUP(AD88,'標準様式１シフト記号表（勤務時間帯）'!$D$6:$X$47,21,FALSE))</f>
        <v/>
      </c>
      <c r="AE89" s="321" t="str">
        <f>IF(AE88="","",VLOOKUP(AE88,'標準様式１シフト記号表（勤務時間帯）'!$D$6:$X$47,21,FALSE))</f>
        <v/>
      </c>
      <c r="AF89" s="321" t="str">
        <f>IF(AF88="","",VLOOKUP(AF88,'標準様式１シフト記号表（勤務時間帯）'!$D$6:$X$47,21,FALSE))</f>
        <v/>
      </c>
      <c r="AG89" s="321" t="str">
        <f>IF(AG88="","",VLOOKUP(AG88,'標準様式１シフト記号表（勤務時間帯）'!$D$6:$X$47,21,FALSE))</f>
        <v/>
      </c>
      <c r="AH89" s="323" t="str">
        <f>IF(AH88="","",VLOOKUP(AH88,'標準様式１シフト記号表（勤務時間帯）'!$D$6:$X$47,21,FALSE))</f>
        <v/>
      </c>
      <c r="AI89" s="322" t="str">
        <f>IF(AI88="","",VLOOKUP(AI88,'標準様式１シフト記号表（勤務時間帯）'!$D$6:$X$47,21,FALSE))</f>
        <v/>
      </c>
      <c r="AJ89" s="321" t="str">
        <f>IF(AJ88="","",VLOOKUP(AJ88,'標準様式１シフト記号表（勤務時間帯）'!$D$6:$X$47,21,FALSE))</f>
        <v/>
      </c>
      <c r="AK89" s="321" t="str">
        <f>IF(AK88="","",VLOOKUP(AK88,'標準様式１シフト記号表（勤務時間帯）'!$D$6:$X$47,21,FALSE))</f>
        <v/>
      </c>
      <c r="AL89" s="321" t="str">
        <f>IF(AL88="","",VLOOKUP(AL88,'標準様式１シフト記号表（勤務時間帯）'!$D$6:$X$47,21,FALSE))</f>
        <v/>
      </c>
      <c r="AM89" s="321" t="str">
        <f>IF(AM88="","",VLOOKUP(AM88,'標準様式１シフト記号表（勤務時間帯）'!$D$6:$X$47,21,FALSE))</f>
        <v/>
      </c>
      <c r="AN89" s="321" t="str">
        <f>IF(AN88="","",VLOOKUP(AN88,'標準様式１シフト記号表（勤務時間帯）'!$D$6:$X$47,21,FALSE))</f>
        <v/>
      </c>
      <c r="AO89" s="323" t="str">
        <f>IF(AO88="","",VLOOKUP(AO88,'標準様式１シフト記号表（勤務時間帯）'!$D$6:$X$47,21,FALSE))</f>
        <v/>
      </c>
      <c r="AP89" s="322" t="str">
        <f>IF(AP88="","",VLOOKUP(AP88,'標準様式１シフト記号表（勤務時間帯）'!$D$6:$X$47,21,FALSE))</f>
        <v/>
      </c>
      <c r="AQ89" s="321" t="str">
        <f>IF(AQ88="","",VLOOKUP(AQ88,'標準様式１シフト記号表（勤務時間帯）'!$D$6:$X$47,21,FALSE))</f>
        <v/>
      </c>
      <c r="AR89" s="321" t="str">
        <f>IF(AR88="","",VLOOKUP(AR88,'標準様式１シフト記号表（勤務時間帯）'!$D$6:$X$47,21,FALSE))</f>
        <v/>
      </c>
      <c r="AS89" s="321" t="str">
        <f>IF(AS88="","",VLOOKUP(AS88,'標準様式１シフト記号表（勤務時間帯）'!$D$6:$X$47,21,FALSE))</f>
        <v/>
      </c>
      <c r="AT89" s="321" t="str">
        <f>IF(AT88="","",VLOOKUP(AT88,'標準様式１シフト記号表（勤務時間帯）'!$D$6:$X$47,21,FALSE))</f>
        <v/>
      </c>
      <c r="AU89" s="321" t="str">
        <f>IF(AU88="","",VLOOKUP(AU88,'標準様式１シフト記号表（勤務時間帯）'!$D$6:$X$47,21,FALSE))</f>
        <v/>
      </c>
      <c r="AV89" s="323" t="str">
        <f>IF(AV88="","",VLOOKUP(AV88,'標準様式１シフト記号表（勤務時間帯）'!$D$6:$X$47,21,FALSE))</f>
        <v/>
      </c>
      <c r="AW89" s="322" t="str">
        <f>IF(AW88="","",VLOOKUP(AW88,'標準様式１シフト記号表（勤務時間帯）'!$D$6:$X$47,21,FALSE))</f>
        <v/>
      </c>
      <c r="AX89" s="321" t="str">
        <f>IF(AX88="","",VLOOKUP(AX88,'標準様式１シフト記号表（勤務時間帯）'!$D$6:$X$47,21,FALSE))</f>
        <v/>
      </c>
      <c r="AY89" s="321" t="str">
        <f>IF(AY88="","",VLOOKUP(AY88,'標準様式１シフト記号表（勤務時間帯）'!$D$6:$X$47,21,FALSE))</f>
        <v/>
      </c>
      <c r="AZ89" s="1474">
        <f>IF($BC$4="４週",SUM(U89:AV89),IF($BC$4="暦月",SUM(U89:AY89),""))</f>
        <v>0</v>
      </c>
      <c r="BA89" s="1475"/>
      <c r="BB89" s="1476">
        <f>IF($BC$4="４週",AZ89/4,IF($BC$4="暦月",(AZ89/($BC$9/7)),""))</f>
        <v>0</v>
      </c>
      <c r="BC89" s="1475"/>
      <c r="BD89" s="1468"/>
      <c r="BE89" s="1469"/>
      <c r="BF89" s="1469"/>
      <c r="BG89" s="1469"/>
      <c r="BH89" s="1470"/>
    </row>
    <row r="90" spans="2:60" ht="20.25" customHeight="1" x14ac:dyDescent="0.15">
      <c r="B90" s="346"/>
      <c r="C90" s="1427"/>
      <c r="D90" s="1428"/>
      <c r="E90" s="1429"/>
      <c r="F90" s="345"/>
      <c r="G90" s="344">
        <f>C88</f>
        <v>0</v>
      </c>
      <c r="H90" s="1432"/>
      <c r="I90" s="1439"/>
      <c r="J90" s="1440"/>
      <c r="K90" s="1440"/>
      <c r="L90" s="1441"/>
      <c r="M90" s="1448"/>
      <c r="N90" s="1449"/>
      <c r="O90" s="1450"/>
      <c r="P90" s="411" t="s">
        <v>634</v>
      </c>
      <c r="Q90" s="351"/>
      <c r="R90" s="351"/>
      <c r="S90" s="350"/>
      <c r="T90" s="349"/>
      <c r="U90" s="312" t="str">
        <f>IF(U88="","",VLOOKUP(U88,'標準様式１シフト記号表（勤務時間帯）'!$D$6:$Z$47,23,FALSE))</f>
        <v/>
      </c>
      <c r="V90" s="311" t="str">
        <f>IF(V88="","",VLOOKUP(V88,'標準様式１シフト記号表（勤務時間帯）'!$D$6:$Z$47,23,FALSE))</f>
        <v/>
      </c>
      <c r="W90" s="311" t="str">
        <f>IF(W88="","",VLOOKUP(W88,'標準様式１シフト記号表（勤務時間帯）'!$D$6:$Z$47,23,FALSE))</f>
        <v/>
      </c>
      <c r="X90" s="311" t="str">
        <f>IF(X88="","",VLOOKUP(X88,'標準様式１シフト記号表（勤務時間帯）'!$D$6:$Z$47,23,FALSE))</f>
        <v/>
      </c>
      <c r="Y90" s="311" t="str">
        <f>IF(Y88="","",VLOOKUP(Y88,'標準様式１シフト記号表（勤務時間帯）'!$D$6:$Z$47,23,FALSE))</f>
        <v/>
      </c>
      <c r="Z90" s="311" t="str">
        <f>IF(Z88="","",VLOOKUP(Z88,'標準様式１シフト記号表（勤務時間帯）'!$D$6:$Z$47,23,FALSE))</f>
        <v/>
      </c>
      <c r="AA90" s="313" t="str">
        <f>IF(AA88="","",VLOOKUP(AA88,'標準様式１シフト記号表（勤務時間帯）'!$D$6:$Z$47,23,FALSE))</f>
        <v/>
      </c>
      <c r="AB90" s="312" t="str">
        <f>IF(AB88="","",VLOOKUP(AB88,'標準様式１シフト記号表（勤務時間帯）'!$D$6:$Z$47,23,FALSE))</f>
        <v/>
      </c>
      <c r="AC90" s="311" t="str">
        <f>IF(AC88="","",VLOOKUP(AC88,'標準様式１シフト記号表（勤務時間帯）'!$D$6:$Z$47,23,FALSE))</f>
        <v/>
      </c>
      <c r="AD90" s="311" t="str">
        <f>IF(AD88="","",VLOOKUP(AD88,'標準様式１シフト記号表（勤務時間帯）'!$D$6:$Z$47,23,FALSE))</f>
        <v/>
      </c>
      <c r="AE90" s="311" t="str">
        <f>IF(AE88="","",VLOOKUP(AE88,'標準様式１シフト記号表（勤務時間帯）'!$D$6:$Z$47,23,FALSE))</f>
        <v/>
      </c>
      <c r="AF90" s="311" t="str">
        <f>IF(AF88="","",VLOOKUP(AF88,'標準様式１シフト記号表（勤務時間帯）'!$D$6:$Z$47,23,FALSE))</f>
        <v/>
      </c>
      <c r="AG90" s="311" t="str">
        <f>IF(AG88="","",VLOOKUP(AG88,'標準様式１シフト記号表（勤務時間帯）'!$D$6:$Z$47,23,FALSE))</f>
        <v/>
      </c>
      <c r="AH90" s="313" t="str">
        <f>IF(AH88="","",VLOOKUP(AH88,'標準様式１シフト記号表（勤務時間帯）'!$D$6:$Z$47,23,FALSE))</f>
        <v/>
      </c>
      <c r="AI90" s="312" t="str">
        <f>IF(AI88="","",VLOOKUP(AI88,'標準様式１シフト記号表（勤務時間帯）'!$D$6:$Z$47,23,FALSE))</f>
        <v/>
      </c>
      <c r="AJ90" s="311" t="str">
        <f>IF(AJ88="","",VLOOKUP(AJ88,'標準様式１シフト記号表（勤務時間帯）'!$D$6:$Z$47,23,FALSE))</f>
        <v/>
      </c>
      <c r="AK90" s="311" t="str">
        <f>IF(AK88="","",VLOOKUP(AK88,'標準様式１シフト記号表（勤務時間帯）'!$D$6:$Z$47,23,FALSE))</f>
        <v/>
      </c>
      <c r="AL90" s="311" t="str">
        <f>IF(AL88="","",VLOOKUP(AL88,'標準様式１シフト記号表（勤務時間帯）'!$D$6:$Z$47,23,FALSE))</f>
        <v/>
      </c>
      <c r="AM90" s="311" t="str">
        <f>IF(AM88="","",VLOOKUP(AM88,'標準様式１シフト記号表（勤務時間帯）'!$D$6:$Z$47,23,FALSE))</f>
        <v/>
      </c>
      <c r="AN90" s="311" t="str">
        <f>IF(AN88="","",VLOOKUP(AN88,'標準様式１シフト記号表（勤務時間帯）'!$D$6:$Z$47,23,FALSE))</f>
        <v/>
      </c>
      <c r="AO90" s="313" t="str">
        <f>IF(AO88="","",VLOOKUP(AO88,'標準様式１シフト記号表（勤務時間帯）'!$D$6:$Z$47,23,FALSE))</f>
        <v/>
      </c>
      <c r="AP90" s="312" t="str">
        <f>IF(AP88="","",VLOOKUP(AP88,'標準様式１シフト記号表（勤務時間帯）'!$D$6:$Z$47,23,FALSE))</f>
        <v/>
      </c>
      <c r="AQ90" s="311" t="str">
        <f>IF(AQ88="","",VLOOKUP(AQ88,'標準様式１シフト記号表（勤務時間帯）'!$D$6:$Z$47,23,FALSE))</f>
        <v/>
      </c>
      <c r="AR90" s="311" t="str">
        <f>IF(AR88="","",VLOOKUP(AR88,'標準様式１シフト記号表（勤務時間帯）'!$D$6:$Z$47,23,FALSE))</f>
        <v/>
      </c>
      <c r="AS90" s="311" t="str">
        <f>IF(AS88="","",VLOOKUP(AS88,'標準様式１シフト記号表（勤務時間帯）'!$D$6:$Z$47,23,FALSE))</f>
        <v/>
      </c>
      <c r="AT90" s="311" t="str">
        <f>IF(AT88="","",VLOOKUP(AT88,'標準様式１シフト記号表（勤務時間帯）'!$D$6:$Z$47,23,FALSE))</f>
        <v/>
      </c>
      <c r="AU90" s="311" t="str">
        <f>IF(AU88="","",VLOOKUP(AU88,'標準様式１シフト記号表（勤務時間帯）'!$D$6:$Z$47,23,FALSE))</f>
        <v/>
      </c>
      <c r="AV90" s="313" t="str">
        <f>IF(AV88="","",VLOOKUP(AV88,'標準様式１シフト記号表（勤務時間帯）'!$D$6:$Z$47,23,FALSE))</f>
        <v/>
      </c>
      <c r="AW90" s="312" t="str">
        <f>IF(AW88="","",VLOOKUP(AW88,'標準様式１シフト記号表（勤務時間帯）'!$D$6:$Z$47,23,FALSE))</f>
        <v/>
      </c>
      <c r="AX90" s="311" t="str">
        <f>IF(AX88="","",VLOOKUP(AX88,'標準様式１シフト記号表（勤務時間帯）'!$D$6:$Z$47,23,FALSE))</f>
        <v/>
      </c>
      <c r="AY90" s="311" t="str">
        <f>IF(AY88="","",VLOOKUP(AY88,'標準様式１シフト記号表（勤務時間帯）'!$D$6:$Z$47,23,FALSE))</f>
        <v/>
      </c>
      <c r="AZ90" s="1477">
        <f>IF($BC$4="４週",SUM(U90:AV90),IF($BC$4="暦月",SUM(U90:AY90),""))</f>
        <v>0</v>
      </c>
      <c r="BA90" s="1478"/>
      <c r="BB90" s="1479">
        <f>IF($BC$4="４週",AZ90/4,IF($BC$4="暦月",(AZ90/($BC$9/7)),""))</f>
        <v>0</v>
      </c>
      <c r="BC90" s="1478"/>
      <c r="BD90" s="1471"/>
      <c r="BE90" s="1472"/>
      <c r="BF90" s="1472"/>
      <c r="BG90" s="1472"/>
      <c r="BH90" s="1473"/>
    </row>
    <row r="91" spans="2:60" ht="20.25" customHeight="1" x14ac:dyDescent="0.15">
      <c r="B91" s="339"/>
      <c r="C91" s="1421"/>
      <c r="D91" s="1422"/>
      <c r="E91" s="1423"/>
      <c r="F91" s="338"/>
      <c r="G91" s="337"/>
      <c r="H91" s="1430"/>
      <c r="I91" s="1433"/>
      <c r="J91" s="1434"/>
      <c r="K91" s="1434"/>
      <c r="L91" s="1435"/>
      <c r="M91" s="1442"/>
      <c r="N91" s="1443"/>
      <c r="O91" s="1444"/>
      <c r="P91" s="336" t="s">
        <v>632</v>
      </c>
      <c r="Q91" s="335"/>
      <c r="R91" s="335"/>
      <c r="S91" s="334"/>
      <c r="T91" s="333"/>
      <c r="U91" s="331"/>
      <c r="V91" s="330"/>
      <c r="W91" s="330"/>
      <c r="X91" s="330"/>
      <c r="Y91" s="330"/>
      <c r="Z91" s="330"/>
      <c r="AA91" s="332"/>
      <c r="AB91" s="331"/>
      <c r="AC91" s="330"/>
      <c r="AD91" s="330"/>
      <c r="AE91" s="330"/>
      <c r="AF91" s="330"/>
      <c r="AG91" s="330"/>
      <c r="AH91" s="332"/>
      <c r="AI91" s="331"/>
      <c r="AJ91" s="330"/>
      <c r="AK91" s="330"/>
      <c r="AL91" s="330"/>
      <c r="AM91" s="330"/>
      <c r="AN91" s="330"/>
      <c r="AO91" s="332"/>
      <c r="AP91" s="331"/>
      <c r="AQ91" s="330"/>
      <c r="AR91" s="330"/>
      <c r="AS91" s="330"/>
      <c r="AT91" s="330"/>
      <c r="AU91" s="330"/>
      <c r="AV91" s="332"/>
      <c r="AW91" s="331"/>
      <c r="AX91" s="330"/>
      <c r="AY91" s="330"/>
      <c r="AZ91" s="1451"/>
      <c r="BA91" s="1452"/>
      <c r="BB91" s="1481"/>
      <c r="BC91" s="1452"/>
      <c r="BD91" s="1482"/>
      <c r="BE91" s="1483"/>
      <c r="BF91" s="1483"/>
      <c r="BG91" s="1483"/>
      <c r="BH91" s="1484"/>
    </row>
    <row r="92" spans="2:60" ht="20.25" customHeight="1" x14ac:dyDescent="0.15">
      <c r="B92" s="320">
        <f>B89+1</f>
        <v>24</v>
      </c>
      <c r="C92" s="1424"/>
      <c r="D92" s="1425"/>
      <c r="E92" s="1426"/>
      <c r="F92" s="329">
        <f>C91</f>
        <v>0</v>
      </c>
      <c r="G92" s="328"/>
      <c r="H92" s="1431"/>
      <c r="I92" s="1436"/>
      <c r="J92" s="1437"/>
      <c r="K92" s="1437"/>
      <c r="L92" s="1438"/>
      <c r="M92" s="1445"/>
      <c r="N92" s="1446"/>
      <c r="O92" s="1447"/>
      <c r="P92" s="327" t="s">
        <v>633</v>
      </c>
      <c r="Q92" s="326"/>
      <c r="R92" s="326"/>
      <c r="S92" s="325"/>
      <c r="T92" s="324"/>
      <c r="U92" s="322" t="str">
        <f>IF(U91="","",VLOOKUP(U91,'標準様式１シフト記号表（勤務時間帯）'!$D$6:$X$47,21,FALSE))</f>
        <v/>
      </c>
      <c r="V92" s="321" t="str">
        <f>IF(V91="","",VLOOKUP(V91,'標準様式１シフト記号表（勤務時間帯）'!$D$6:$X$47,21,FALSE))</f>
        <v/>
      </c>
      <c r="W92" s="321" t="str">
        <f>IF(W91="","",VLOOKUP(W91,'標準様式１シフト記号表（勤務時間帯）'!$D$6:$X$47,21,FALSE))</f>
        <v/>
      </c>
      <c r="X92" s="321" t="str">
        <f>IF(X91="","",VLOOKUP(X91,'標準様式１シフト記号表（勤務時間帯）'!$D$6:$X$47,21,FALSE))</f>
        <v/>
      </c>
      <c r="Y92" s="321" t="str">
        <f>IF(Y91="","",VLOOKUP(Y91,'標準様式１シフト記号表（勤務時間帯）'!$D$6:$X$47,21,FALSE))</f>
        <v/>
      </c>
      <c r="Z92" s="321" t="str">
        <f>IF(Z91="","",VLOOKUP(Z91,'標準様式１シフト記号表（勤務時間帯）'!$D$6:$X$47,21,FALSE))</f>
        <v/>
      </c>
      <c r="AA92" s="323" t="str">
        <f>IF(AA91="","",VLOOKUP(AA91,'標準様式１シフト記号表（勤務時間帯）'!$D$6:$X$47,21,FALSE))</f>
        <v/>
      </c>
      <c r="AB92" s="322" t="str">
        <f>IF(AB91="","",VLOOKUP(AB91,'標準様式１シフト記号表（勤務時間帯）'!$D$6:$X$47,21,FALSE))</f>
        <v/>
      </c>
      <c r="AC92" s="321" t="str">
        <f>IF(AC91="","",VLOOKUP(AC91,'標準様式１シフト記号表（勤務時間帯）'!$D$6:$X$47,21,FALSE))</f>
        <v/>
      </c>
      <c r="AD92" s="321" t="str">
        <f>IF(AD91="","",VLOOKUP(AD91,'標準様式１シフト記号表（勤務時間帯）'!$D$6:$X$47,21,FALSE))</f>
        <v/>
      </c>
      <c r="AE92" s="321" t="str">
        <f>IF(AE91="","",VLOOKUP(AE91,'標準様式１シフト記号表（勤務時間帯）'!$D$6:$X$47,21,FALSE))</f>
        <v/>
      </c>
      <c r="AF92" s="321" t="str">
        <f>IF(AF91="","",VLOOKUP(AF91,'標準様式１シフト記号表（勤務時間帯）'!$D$6:$X$47,21,FALSE))</f>
        <v/>
      </c>
      <c r="AG92" s="321" t="str">
        <f>IF(AG91="","",VLOOKUP(AG91,'標準様式１シフト記号表（勤務時間帯）'!$D$6:$X$47,21,FALSE))</f>
        <v/>
      </c>
      <c r="AH92" s="323" t="str">
        <f>IF(AH91="","",VLOOKUP(AH91,'標準様式１シフト記号表（勤務時間帯）'!$D$6:$X$47,21,FALSE))</f>
        <v/>
      </c>
      <c r="AI92" s="322" t="str">
        <f>IF(AI91="","",VLOOKUP(AI91,'標準様式１シフト記号表（勤務時間帯）'!$D$6:$X$47,21,FALSE))</f>
        <v/>
      </c>
      <c r="AJ92" s="321" t="str">
        <f>IF(AJ91="","",VLOOKUP(AJ91,'標準様式１シフト記号表（勤務時間帯）'!$D$6:$X$47,21,FALSE))</f>
        <v/>
      </c>
      <c r="AK92" s="321" t="str">
        <f>IF(AK91="","",VLOOKUP(AK91,'標準様式１シフト記号表（勤務時間帯）'!$D$6:$X$47,21,FALSE))</f>
        <v/>
      </c>
      <c r="AL92" s="321" t="str">
        <f>IF(AL91="","",VLOOKUP(AL91,'標準様式１シフト記号表（勤務時間帯）'!$D$6:$X$47,21,FALSE))</f>
        <v/>
      </c>
      <c r="AM92" s="321" t="str">
        <f>IF(AM91="","",VLOOKUP(AM91,'標準様式１シフト記号表（勤務時間帯）'!$D$6:$X$47,21,FALSE))</f>
        <v/>
      </c>
      <c r="AN92" s="321" t="str">
        <f>IF(AN91="","",VLOOKUP(AN91,'標準様式１シフト記号表（勤務時間帯）'!$D$6:$X$47,21,FALSE))</f>
        <v/>
      </c>
      <c r="AO92" s="323" t="str">
        <f>IF(AO91="","",VLOOKUP(AO91,'標準様式１シフト記号表（勤務時間帯）'!$D$6:$X$47,21,FALSE))</f>
        <v/>
      </c>
      <c r="AP92" s="322" t="str">
        <f>IF(AP91="","",VLOOKUP(AP91,'標準様式１シフト記号表（勤務時間帯）'!$D$6:$X$47,21,FALSE))</f>
        <v/>
      </c>
      <c r="AQ92" s="321" t="str">
        <f>IF(AQ91="","",VLOOKUP(AQ91,'標準様式１シフト記号表（勤務時間帯）'!$D$6:$X$47,21,FALSE))</f>
        <v/>
      </c>
      <c r="AR92" s="321" t="str">
        <f>IF(AR91="","",VLOOKUP(AR91,'標準様式１シフト記号表（勤務時間帯）'!$D$6:$X$47,21,FALSE))</f>
        <v/>
      </c>
      <c r="AS92" s="321" t="str">
        <f>IF(AS91="","",VLOOKUP(AS91,'標準様式１シフト記号表（勤務時間帯）'!$D$6:$X$47,21,FALSE))</f>
        <v/>
      </c>
      <c r="AT92" s="321" t="str">
        <f>IF(AT91="","",VLOOKUP(AT91,'標準様式１シフト記号表（勤務時間帯）'!$D$6:$X$47,21,FALSE))</f>
        <v/>
      </c>
      <c r="AU92" s="321" t="str">
        <f>IF(AU91="","",VLOOKUP(AU91,'標準様式１シフト記号表（勤務時間帯）'!$D$6:$X$47,21,FALSE))</f>
        <v/>
      </c>
      <c r="AV92" s="323" t="str">
        <f>IF(AV91="","",VLOOKUP(AV91,'標準様式１シフト記号表（勤務時間帯）'!$D$6:$X$47,21,FALSE))</f>
        <v/>
      </c>
      <c r="AW92" s="322" t="str">
        <f>IF(AW91="","",VLOOKUP(AW91,'標準様式１シフト記号表（勤務時間帯）'!$D$6:$X$47,21,FALSE))</f>
        <v/>
      </c>
      <c r="AX92" s="321" t="str">
        <f>IF(AX91="","",VLOOKUP(AX91,'標準様式１シフト記号表（勤務時間帯）'!$D$6:$X$47,21,FALSE))</f>
        <v/>
      </c>
      <c r="AY92" s="321" t="str">
        <f>IF(AY91="","",VLOOKUP(AY91,'標準様式１シフト記号表（勤務時間帯）'!$D$6:$X$47,21,FALSE))</f>
        <v/>
      </c>
      <c r="AZ92" s="1474">
        <f>IF($BC$4="４週",SUM(U92:AV92),IF($BC$4="暦月",SUM(U92:AY92),""))</f>
        <v>0</v>
      </c>
      <c r="BA92" s="1475"/>
      <c r="BB92" s="1476">
        <f>IF($BC$4="４週",AZ92/4,IF($BC$4="暦月",(AZ92/($BC$9/7)),""))</f>
        <v>0</v>
      </c>
      <c r="BC92" s="1475"/>
      <c r="BD92" s="1468"/>
      <c r="BE92" s="1469"/>
      <c r="BF92" s="1469"/>
      <c r="BG92" s="1469"/>
      <c r="BH92" s="1470"/>
    </row>
    <row r="93" spans="2:60" ht="20.25" customHeight="1" x14ac:dyDescent="0.15">
      <c r="B93" s="346"/>
      <c r="C93" s="1427"/>
      <c r="D93" s="1428"/>
      <c r="E93" s="1429"/>
      <c r="F93" s="345"/>
      <c r="G93" s="344">
        <f>C91</f>
        <v>0</v>
      </c>
      <c r="H93" s="1432"/>
      <c r="I93" s="1439"/>
      <c r="J93" s="1440"/>
      <c r="K93" s="1440"/>
      <c r="L93" s="1441"/>
      <c r="M93" s="1448"/>
      <c r="N93" s="1449"/>
      <c r="O93" s="1450"/>
      <c r="P93" s="411" t="s">
        <v>634</v>
      </c>
      <c r="Q93" s="351"/>
      <c r="R93" s="351"/>
      <c r="S93" s="350"/>
      <c r="T93" s="349"/>
      <c r="U93" s="312" t="str">
        <f>IF(U91="","",VLOOKUP(U91,'標準様式１シフト記号表（勤務時間帯）'!$D$6:$Z$47,23,FALSE))</f>
        <v/>
      </c>
      <c r="V93" s="311" t="str">
        <f>IF(V91="","",VLOOKUP(V91,'標準様式１シフト記号表（勤務時間帯）'!$D$6:$Z$47,23,FALSE))</f>
        <v/>
      </c>
      <c r="W93" s="311" t="str">
        <f>IF(W91="","",VLOOKUP(W91,'標準様式１シフト記号表（勤務時間帯）'!$D$6:$Z$47,23,FALSE))</f>
        <v/>
      </c>
      <c r="X93" s="311" t="str">
        <f>IF(X91="","",VLOOKUP(X91,'標準様式１シフト記号表（勤務時間帯）'!$D$6:$Z$47,23,FALSE))</f>
        <v/>
      </c>
      <c r="Y93" s="311" t="str">
        <f>IF(Y91="","",VLOOKUP(Y91,'標準様式１シフト記号表（勤務時間帯）'!$D$6:$Z$47,23,FALSE))</f>
        <v/>
      </c>
      <c r="Z93" s="311" t="str">
        <f>IF(Z91="","",VLOOKUP(Z91,'標準様式１シフト記号表（勤務時間帯）'!$D$6:$Z$47,23,FALSE))</f>
        <v/>
      </c>
      <c r="AA93" s="313" t="str">
        <f>IF(AA91="","",VLOOKUP(AA91,'標準様式１シフト記号表（勤務時間帯）'!$D$6:$Z$47,23,FALSE))</f>
        <v/>
      </c>
      <c r="AB93" s="312" t="str">
        <f>IF(AB91="","",VLOOKUP(AB91,'標準様式１シフト記号表（勤務時間帯）'!$D$6:$Z$47,23,FALSE))</f>
        <v/>
      </c>
      <c r="AC93" s="311" t="str">
        <f>IF(AC91="","",VLOOKUP(AC91,'標準様式１シフト記号表（勤務時間帯）'!$D$6:$Z$47,23,FALSE))</f>
        <v/>
      </c>
      <c r="AD93" s="311" t="str">
        <f>IF(AD91="","",VLOOKUP(AD91,'標準様式１シフト記号表（勤務時間帯）'!$D$6:$Z$47,23,FALSE))</f>
        <v/>
      </c>
      <c r="AE93" s="311" t="str">
        <f>IF(AE91="","",VLOOKUP(AE91,'標準様式１シフト記号表（勤務時間帯）'!$D$6:$Z$47,23,FALSE))</f>
        <v/>
      </c>
      <c r="AF93" s="311" t="str">
        <f>IF(AF91="","",VLOOKUP(AF91,'標準様式１シフト記号表（勤務時間帯）'!$D$6:$Z$47,23,FALSE))</f>
        <v/>
      </c>
      <c r="AG93" s="311" t="str">
        <f>IF(AG91="","",VLOOKUP(AG91,'標準様式１シフト記号表（勤務時間帯）'!$D$6:$Z$47,23,FALSE))</f>
        <v/>
      </c>
      <c r="AH93" s="313" t="str">
        <f>IF(AH91="","",VLOOKUP(AH91,'標準様式１シフト記号表（勤務時間帯）'!$D$6:$Z$47,23,FALSE))</f>
        <v/>
      </c>
      <c r="AI93" s="312" t="str">
        <f>IF(AI91="","",VLOOKUP(AI91,'標準様式１シフト記号表（勤務時間帯）'!$D$6:$Z$47,23,FALSE))</f>
        <v/>
      </c>
      <c r="AJ93" s="311" t="str">
        <f>IF(AJ91="","",VLOOKUP(AJ91,'標準様式１シフト記号表（勤務時間帯）'!$D$6:$Z$47,23,FALSE))</f>
        <v/>
      </c>
      <c r="AK93" s="311" t="str">
        <f>IF(AK91="","",VLOOKUP(AK91,'標準様式１シフト記号表（勤務時間帯）'!$D$6:$Z$47,23,FALSE))</f>
        <v/>
      </c>
      <c r="AL93" s="311" t="str">
        <f>IF(AL91="","",VLOOKUP(AL91,'標準様式１シフト記号表（勤務時間帯）'!$D$6:$Z$47,23,FALSE))</f>
        <v/>
      </c>
      <c r="AM93" s="311" t="str">
        <f>IF(AM91="","",VLOOKUP(AM91,'標準様式１シフト記号表（勤務時間帯）'!$D$6:$Z$47,23,FALSE))</f>
        <v/>
      </c>
      <c r="AN93" s="311" t="str">
        <f>IF(AN91="","",VLOOKUP(AN91,'標準様式１シフト記号表（勤務時間帯）'!$D$6:$Z$47,23,FALSE))</f>
        <v/>
      </c>
      <c r="AO93" s="313" t="str">
        <f>IF(AO91="","",VLOOKUP(AO91,'標準様式１シフト記号表（勤務時間帯）'!$D$6:$Z$47,23,FALSE))</f>
        <v/>
      </c>
      <c r="AP93" s="312" t="str">
        <f>IF(AP91="","",VLOOKUP(AP91,'標準様式１シフト記号表（勤務時間帯）'!$D$6:$Z$47,23,FALSE))</f>
        <v/>
      </c>
      <c r="AQ93" s="311" t="str">
        <f>IF(AQ91="","",VLOOKUP(AQ91,'標準様式１シフト記号表（勤務時間帯）'!$D$6:$Z$47,23,FALSE))</f>
        <v/>
      </c>
      <c r="AR93" s="311" t="str">
        <f>IF(AR91="","",VLOOKUP(AR91,'標準様式１シフト記号表（勤務時間帯）'!$D$6:$Z$47,23,FALSE))</f>
        <v/>
      </c>
      <c r="AS93" s="311" t="str">
        <f>IF(AS91="","",VLOOKUP(AS91,'標準様式１シフト記号表（勤務時間帯）'!$D$6:$Z$47,23,FALSE))</f>
        <v/>
      </c>
      <c r="AT93" s="311" t="str">
        <f>IF(AT91="","",VLOOKUP(AT91,'標準様式１シフト記号表（勤務時間帯）'!$D$6:$Z$47,23,FALSE))</f>
        <v/>
      </c>
      <c r="AU93" s="311" t="str">
        <f>IF(AU91="","",VLOOKUP(AU91,'標準様式１シフト記号表（勤務時間帯）'!$D$6:$Z$47,23,FALSE))</f>
        <v/>
      </c>
      <c r="AV93" s="313" t="str">
        <f>IF(AV91="","",VLOOKUP(AV91,'標準様式１シフト記号表（勤務時間帯）'!$D$6:$Z$47,23,FALSE))</f>
        <v/>
      </c>
      <c r="AW93" s="312" t="str">
        <f>IF(AW91="","",VLOOKUP(AW91,'標準様式１シフト記号表（勤務時間帯）'!$D$6:$Z$47,23,FALSE))</f>
        <v/>
      </c>
      <c r="AX93" s="311" t="str">
        <f>IF(AX91="","",VLOOKUP(AX91,'標準様式１シフト記号表（勤務時間帯）'!$D$6:$Z$47,23,FALSE))</f>
        <v/>
      </c>
      <c r="AY93" s="311" t="str">
        <f>IF(AY91="","",VLOOKUP(AY91,'標準様式１シフト記号表（勤務時間帯）'!$D$6:$Z$47,23,FALSE))</f>
        <v/>
      </c>
      <c r="AZ93" s="1477">
        <f>IF($BC$4="４週",SUM(U93:AV93),IF($BC$4="暦月",SUM(U93:AY93),""))</f>
        <v>0</v>
      </c>
      <c r="BA93" s="1478"/>
      <c r="BB93" s="1479">
        <f>IF($BC$4="４週",AZ93/4,IF($BC$4="暦月",(AZ93/($BC$9/7)),""))</f>
        <v>0</v>
      </c>
      <c r="BC93" s="1478"/>
      <c r="BD93" s="1471"/>
      <c r="BE93" s="1472"/>
      <c r="BF93" s="1472"/>
      <c r="BG93" s="1472"/>
      <c r="BH93" s="1473"/>
    </row>
    <row r="94" spans="2:60" ht="20.25" customHeight="1" x14ac:dyDescent="0.15">
      <c r="B94" s="339"/>
      <c r="C94" s="1421"/>
      <c r="D94" s="1422"/>
      <c r="E94" s="1423"/>
      <c r="F94" s="338"/>
      <c r="G94" s="337"/>
      <c r="H94" s="1430"/>
      <c r="I94" s="1433"/>
      <c r="J94" s="1434"/>
      <c r="K94" s="1434"/>
      <c r="L94" s="1435"/>
      <c r="M94" s="1442"/>
      <c r="N94" s="1443"/>
      <c r="O94" s="1444"/>
      <c r="P94" s="336" t="s">
        <v>632</v>
      </c>
      <c r="Q94" s="335"/>
      <c r="R94" s="335"/>
      <c r="S94" s="334"/>
      <c r="T94" s="333"/>
      <c r="U94" s="331"/>
      <c r="V94" s="330"/>
      <c r="W94" s="330"/>
      <c r="X94" s="330"/>
      <c r="Y94" s="330"/>
      <c r="Z94" s="330"/>
      <c r="AA94" s="332"/>
      <c r="AB94" s="331"/>
      <c r="AC94" s="330"/>
      <c r="AD94" s="330"/>
      <c r="AE94" s="330"/>
      <c r="AF94" s="330"/>
      <c r="AG94" s="330"/>
      <c r="AH94" s="332"/>
      <c r="AI94" s="331"/>
      <c r="AJ94" s="330"/>
      <c r="AK94" s="330"/>
      <c r="AL94" s="330"/>
      <c r="AM94" s="330"/>
      <c r="AN94" s="330"/>
      <c r="AO94" s="332"/>
      <c r="AP94" s="331"/>
      <c r="AQ94" s="330"/>
      <c r="AR94" s="330"/>
      <c r="AS94" s="330"/>
      <c r="AT94" s="330"/>
      <c r="AU94" s="330"/>
      <c r="AV94" s="332"/>
      <c r="AW94" s="331"/>
      <c r="AX94" s="330"/>
      <c r="AY94" s="330"/>
      <c r="AZ94" s="1451"/>
      <c r="BA94" s="1452"/>
      <c r="BB94" s="1481"/>
      <c r="BC94" s="1452"/>
      <c r="BD94" s="1482"/>
      <c r="BE94" s="1483"/>
      <c r="BF94" s="1483"/>
      <c r="BG94" s="1483"/>
      <c r="BH94" s="1484"/>
    </row>
    <row r="95" spans="2:60" ht="20.25" customHeight="1" x14ac:dyDescent="0.15">
      <c r="B95" s="320">
        <f>B92+1</f>
        <v>25</v>
      </c>
      <c r="C95" s="1424"/>
      <c r="D95" s="1425"/>
      <c r="E95" s="1426"/>
      <c r="F95" s="329">
        <f>C94</f>
        <v>0</v>
      </c>
      <c r="G95" s="328"/>
      <c r="H95" s="1431"/>
      <c r="I95" s="1436"/>
      <c r="J95" s="1437"/>
      <c r="K95" s="1437"/>
      <c r="L95" s="1438"/>
      <c r="M95" s="1445"/>
      <c r="N95" s="1446"/>
      <c r="O95" s="1447"/>
      <c r="P95" s="327" t="s">
        <v>633</v>
      </c>
      <c r="Q95" s="326"/>
      <c r="R95" s="326"/>
      <c r="S95" s="325"/>
      <c r="T95" s="324"/>
      <c r="U95" s="322" t="str">
        <f>IF(U94="","",VLOOKUP(U94,'標準様式１シフト記号表（勤務時間帯）'!$D$6:$X$47,21,FALSE))</f>
        <v/>
      </c>
      <c r="V95" s="321" t="str">
        <f>IF(V94="","",VLOOKUP(V94,'標準様式１シフト記号表（勤務時間帯）'!$D$6:$X$47,21,FALSE))</f>
        <v/>
      </c>
      <c r="W95" s="321" t="str">
        <f>IF(W94="","",VLOOKUP(W94,'標準様式１シフト記号表（勤務時間帯）'!$D$6:$X$47,21,FALSE))</f>
        <v/>
      </c>
      <c r="X95" s="321" t="str">
        <f>IF(X94="","",VLOOKUP(X94,'標準様式１シフト記号表（勤務時間帯）'!$D$6:$X$47,21,FALSE))</f>
        <v/>
      </c>
      <c r="Y95" s="321" t="str">
        <f>IF(Y94="","",VLOOKUP(Y94,'標準様式１シフト記号表（勤務時間帯）'!$D$6:$X$47,21,FALSE))</f>
        <v/>
      </c>
      <c r="Z95" s="321" t="str">
        <f>IF(Z94="","",VLOOKUP(Z94,'標準様式１シフト記号表（勤務時間帯）'!$D$6:$X$47,21,FALSE))</f>
        <v/>
      </c>
      <c r="AA95" s="323" t="str">
        <f>IF(AA94="","",VLOOKUP(AA94,'標準様式１シフト記号表（勤務時間帯）'!$D$6:$X$47,21,FALSE))</f>
        <v/>
      </c>
      <c r="AB95" s="322" t="str">
        <f>IF(AB94="","",VLOOKUP(AB94,'標準様式１シフト記号表（勤務時間帯）'!$D$6:$X$47,21,FALSE))</f>
        <v/>
      </c>
      <c r="AC95" s="321" t="str">
        <f>IF(AC94="","",VLOOKUP(AC94,'標準様式１シフト記号表（勤務時間帯）'!$D$6:$X$47,21,FALSE))</f>
        <v/>
      </c>
      <c r="AD95" s="321" t="str">
        <f>IF(AD94="","",VLOOKUP(AD94,'標準様式１シフト記号表（勤務時間帯）'!$D$6:$X$47,21,FALSE))</f>
        <v/>
      </c>
      <c r="AE95" s="321" t="str">
        <f>IF(AE94="","",VLOOKUP(AE94,'標準様式１シフト記号表（勤務時間帯）'!$D$6:$X$47,21,FALSE))</f>
        <v/>
      </c>
      <c r="AF95" s="321" t="str">
        <f>IF(AF94="","",VLOOKUP(AF94,'標準様式１シフト記号表（勤務時間帯）'!$D$6:$X$47,21,FALSE))</f>
        <v/>
      </c>
      <c r="AG95" s="321" t="str">
        <f>IF(AG94="","",VLOOKUP(AG94,'標準様式１シフト記号表（勤務時間帯）'!$D$6:$X$47,21,FALSE))</f>
        <v/>
      </c>
      <c r="AH95" s="323" t="str">
        <f>IF(AH94="","",VLOOKUP(AH94,'標準様式１シフト記号表（勤務時間帯）'!$D$6:$X$47,21,FALSE))</f>
        <v/>
      </c>
      <c r="AI95" s="322" t="str">
        <f>IF(AI94="","",VLOOKUP(AI94,'標準様式１シフト記号表（勤務時間帯）'!$D$6:$X$47,21,FALSE))</f>
        <v/>
      </c>
      <c r="AJ95" s="321" t="str">
        <f>IF(AJ94="","",VLOOKUP(AJ94,'標準様式１シフト記号表（勤務時間帯）'!$D$6:$X$47,21,FALSE))</f>
        <v/>
      </c>
      <c r="AK95" s="321" t="str">
        <f>IF(AK94="","",VLOOKUP(AK94,'標準様式１シフト記号表（勤務時間帯）'!$D$6:$X$47,21,FALSE))</f>
        <v/>
      </c>
      <c r="AL95" s="321" t="str">
        <f>IF(AL94="","",VLOOKUP(AL94,'標準様式１シフト記号表（勤務時間帯）'!$D$6:$X$47,21,FALSE))</f>
        <v/>
      </c>
      <c r="AM95" s="321" t="str">
        <f>IF(AM94="","",VLOOKUP(AM94,'標準様式１シフト記号表（勤務時間帯）'!$D$6:$X$47,21,FALSE))</f>
        <v/>
      </c>
      <c r="AN95" s="321" t="str">
        <f>IF(AN94="","",VLOOKUP(AN94,'標準様式１シフト記号表（勤務時間帯）'!$D$6:$X$47,21,FALSE))</f>
        <v/>
      </c>
      <c r="AO95" s="323" t="str">
        <f>IF(AO94="","",VLOOKUP(AO94,'標準様式１シフト記号表（勤務時間帯）'!$D$6:$X$47,21,FALSE))</f>
        <v/>
      </c>
      <c r="AP95" s="322" t="str">
        <f>IF(AP94="","",VLOOKUP(AP94,'標準様式１シフト記号表（勤務時間帯）'!$D$6:$X$47,21,FALSE))</f>
        <v/>
      </c>
      <c r="AQ95" s="321" t="str">
        <f>IF(AQ94="","",VLOOKUP(AQ94,'標準様式１シフト記号表（勤務時間帯）'!$D$6:$X$47,21,FALSE))</f>
        <v/>
      </c>
      <c r="AR95" s="321" t="str">
        <f>IF(AR94="","",VLOOKUP(AR94,'標準様式１シフト記号表（勤務時間帯）'!$D$6:$X$47,21,FALSE))</f>
        <v/>
      </c>
      <c r="AS95" s="321" t="str">
        <f>IF(AS94="","",VLOOKUP(AS94,'標準様式１シフト記号表（勤務時間帯）'!$D$6:$X$47,21,FALSE))</f>
        <v/>
      </c>
      <c r="AT95" s="321" t="str">
        <f>IF(AT94="","",VLOOKUP(AT94,'標準様式１シフト記号表（勤務時間帯）'!$D$6:$X$47,21,FALSE))</f>
        <v/>
      </c>
      <c r="AU95" s="321" t="str">
        <f>IF(AU94="","",VLOOKUP(AU94,'標準様式１シフト記号表（勤務時間帯）'!$D$6:$X$47,21,FALSE))</f>
        <v/>
      </c>
      <c r="AV95" s="323" t="str">
        <f>IF(AV94="","",VLOOKUP(AV94,'標準様式１シフト記号表（勤務時間帯）'!$D$6:$X$47,21,FALSE))</f>
        <v/>
      </c>
      <c r="AW95" s="322" t="str">
        <f>IF(AW94="","",VLOOKUP(AW94,'標準様式１シフト記号表（勤務時間帯）'!$D$6:$X$47,21,FALSE))</f>
        <v/>
      </c>
      <c r="AX95" s="321" t="str">
        <f>IF(AX94="","",VLOOKUP(AX94,'標準様式１シフト記号表（勤務時間帯）'!$D$6:$X$47,21,FALSE))</f>
        <v/>
      </c>
      <c r="AY95" s="321" t="str">
        <f>IF(AY94="","",VLOOKUP(AY94,'標準様式１シフト記号表（勤務時間帯）'!$D$6:$X$47,21,FALSE))</f>
        <v/>
      </c>
      <c r="AZ95" s="1474">
        <f>IF($BC$4="４週",SUM(U95:AV95),IF($BC$4="暦月",SUM(U95:AY95),""))</f>
        <v>0</v>
      </c>
      <c r="BA95" s="1475"/>
      <c r="BB95" s="1476">
        <f>IF($BC$4="４週",AZ95/4,IF($BC$4="暦月",(AZ95/($BC$9/7)),""))</f>
        <v>0</v>
      </c>
      <c r="BC95" s="1475"/>
      <c r="BD95" s="1468"/>
      <c r="BE95" s="1469"/>
      <c r="BF95" s="1469"/>
      <c r="BG95" s="1469"/>
      <c r="BH95" s="1470"/>
    </row>
    <row r="96" spans="2:60" ht="20.25" customHeight="1" x14ac:dyDescent="0.15">
      <c r="B96" s="346"/>
      <c r="C96" s="1427"/>
      <c r="D96" s="1428"/>
      <c r="E96" s="1429"/>
      <c r="F96" s="345"/>
      <c r="G96" s="344">
        <f>C94</f>
        <v>0</v>
      </c>
      <c r="H96" s="1432"/>
      <c r="I96" s="1439"/>
      <c r="J96" s="1440"/>
      <c r="K96" s="1440"/>
      <c r="L96" s="1441"/>
      <c r="M96" s="1448"/>
      <c r="N96" s="1449"/>
      <c r="O96" s="1450"/>
      <c r="P96" s="411" t="s">
        <v>634</v>
      </c>
      <c r="Q96" s="351"/>
      <c r="R96" s="351"/>
      <c r="S96" s="350"/>
      <c r="T96" s="349"/>
      <c r="U96" s="312" t="str">
        <f>IF(U94="","",VLOOKUP(U94,'標準様式１シフト記号表（勤務時間帯）'!$D$6:$Z$47,23,FALSE))</f>
        <v/>
      </c>
      <c r="V96" s="311" t="str">
        <f>IF(V94="","",VLOOKUP(V94,'標準様式１シフト記号表（勤務時間帯）'!$D$6:$Z$47,23,FALSE))</f>
        <v/>
      </c>
      <c r="W96" s="311" t="str">
        <f>IF(W94="","",VLOOKUP(W94,'標準様式１シフト記号表（勤務時間帯）'!$D$6:$Z$47,23,FALSE))</f>
        <v/>
      </c>
      <c r="X96" s="311" t="str">
        <f>IF(X94="","",VLOOKUP(X94,'標準様式１シフト記号表（勤務時間帯）'!$D$6:$Z$47,23,FALSE))</f>
        <v/>
      </c>
      <c r="Y96" s="311" t="str">
        <f>IF(Y94="","",VLOOKUP(Y94,'標準様式１シフト記号表（勤務時間帯）'!$D$6:$Z$47,23,FALSE))</f>
        <v/>
      </c>
      <c r="Z96" s="311" t="str">
        <f>IF(Z94="","",VLOOKUP(Z94,'標準様式１シフト記号表（勤務時間帯）'!$D$6:$Z$47,23,FALSE))</f>
        <v/>
      </c>
      <c r="AA96" s="313" t="str">
        <f>IF(AA94="","",VLOOKUP(AA94,'標準様式１シフト記号表（勤務時間帯）'!$D$6:$Z$47,23,FALSE))</f>
        <v/>
      </c>
      <c r="AB96" s="312" t="str">
        <f>IF(AB94="","",VLOOKUP(AB94,'標準様式１シフト記号表（勤務時間帯）'!$D$6:$Z$47,23,FALSE))</f>
        <v/>
      </c>
      <c r="AC96" s="311" t="str">
        <f>IF(AC94="","",VLOOKUP(AC94,'標準様式１シフト記号表（勤務時間帯）'!$D$6:$Z$47,23,FALSE))</f>
        <v/>
      </c>
      <c r="AD96" s="311" t="str">
        <f>IF(AD94="","",VLOOKUP(AD94,'標準様式１シフト記号表（勤務時間帯）'!$D$6:$Z$47,23,FALSE))</f>
        <v/>
      </c>
      <c r="AE96" s="311" t="str">
        <f>IF(AE94="","",VLOOKUP(AE94,'標準様式１シフト記号表（勤務時間帯）'!$D$6:$Z$47,23,FALSE))</f>
        <v/>
      </c>
      <c r="AF96" s="311" t="str">
        <f>IF(AF94="","",VLOOKUP(AF94,'標準様式１シフト記号表（勤務時間帯）'!$D$6:$Z$47,23,FALSE))</f>
        <v/>
      </c>
      <c r="AG96" s="311" t="str">
        <f>IF(AG94="","",VLOOKUP(AG94,'標準様式１シフト記号表（勤務時間帯）'!$D$6:$Z$47,23,FALSE))</f>
        <v/>
      </c>
      <c r="AH96" s="313" t="str">
        <f>IF(AH94="","",VLOOKUP(AH94,'標準様式１シフト記号表（勤務時間帯）'!$D$6:$Z$47,23,FALSE))</f>
        <v/>
      </c>
      <c r="AI96" s="312" t="str">
        <f>IF(AI94="","",VLOOKUP(AI94,'標準様式１シフト記号表（勤務時間帯）'!$D$6:$Z$47,23,FALSE))</f>
        <v/>
      </c>
      <c r="AJ96" s="311" t="str">
        <f>IF(AJ94="","",VLOOKUP(AJ94,'標準様式１シフト記号表（勤務時間帯）'!$D$6:$Z$47,23,FALSE))</f>
        <v/>
      </c>
      <c r="AK96" s="311" t="str">
        <f>IF(AK94="","",VLOOKUP(AK94,'標準様式１シフト記号表（勤務時間帯）'!$D$6:$Z$47,23,FALSE))</f>
        <v/>
      </c>
      <c r="AL96" s="311" t="str">
        <f>IF(AL94="","",VLOOKUP(AL94,'標準様式１シフト記号表（勤務時間帯）'!$D$6:$Z$47,23,FALSE))</f>
        <v/>
      </c>
      <c r="AM96" s="311" t="str">
        <f>IF(AM94="","",VLOOKUP(AM94,'標準様式１シフト記号表（勤務時間帯）'!$D$6:$Z$47,23,FALSE))</f>
        <v/>
      </c>
      <c r="AN96" s="311" t="str">
        <f>IF(AN94="","",VLOOKUP(AN94,'標準様式１シフト記号表（勤務時間帯）'!$D$6:$Z$47,23,FALSE))</f>
        <v/>
      </c>
      <c r="AO96" s="313" t="str">
        <f>IF(AO94="","",VLOOKUP(AO94,'標準様式１シフト記号表（勤務時間帯）'!$D$6:$Z$47,23,FALSE))</f>
        <v/>
      </c>
      <c r="AP96" s="312" t="str">
        <f>IF(AP94="","",VLOOKUP(AP94,'標準様式１シフト記号表（勤務時間帯）'!$D$6:$Z$47,23,FALSE))</f>
        <v/>
      </c>
      <c r="AQ96" s="311" t="str">
        <f>IF(AQ94="","",VLOOKUP(AQ94,'標準様式１シフト記号表（勤務時間帯）'!$D$6:$Z$47,23,FALSE))</f>
        <v/>
      </c>
      <c r="AR96" s="311" t="str">
        <f>IF(AR94="","",VLOOKUP(AR94,'標準様式１シフト記号表（勤務時間帯）'!$D$6:$Z$47,23,FALSE))</f>
        <v/>
      </c>
      <c r="AS96" s="311" t="str">
        <f>IF(AS94="","",VLOOKUP(AS94,'標準様式１シフト記号表（勤務時間帯）'!$D$6:$Z$47,23,FALSE))</f>
        <v/>
      </c>
      <c r="AT96" s="311" t="str">
        <f>IF(AT94="","",VLOOKUP(AT94,'標準様式１シフト記号表（勤務時間帯）'!$D$6:$Z$47,23,FALSE))</f>
        <v/>
      </c>
      <c r="AU96" s="311" t="str">
        <f>IF(AU94="","",VLOOKUP(AU94,'標準様式１シフト記号表（勤務時間帯）'!$D$6:$Z$47,23,FALSE))</f>
        <v/>
      </c>
      <c r="AV96" s="313" t="str">
        <f>IF(AV94="","",VLOOKUP(AV94,'標準様式１シフト記号表（勤務時間帯）'!$D$6:$Z$47,23,FALSE))</f>
        <v/>
      </c>
      <c r="AW96" s="312" t="str">
        <f>IF(AW94="","",VLOOKUP(AW94,'標準様式１シフト記号表（勤務時間帯）'!$D$6:$Z$47,23,FALSE))</f>
        <v/>
      </c>
      <c r="AX96" s="311" t="str">
        <f>IF(AX94="","",VLOOKUP(AX94,'標準様式１シフト記号表（勤務時間帯）'!$D$6:$Z$47,23,FALSE))</f>
        <v/>
      </c>
      <c r="AY96" s="311" t="str">
        <f>IF(AY94="","",VLOOKUP(AY94,'標準様式１シフト記号表（勤務時間帯）'!$D$6:$Z$47,23,FALSE))</f>
        <v/>
      </c>
      <c r="AZ96" s="1477">
        <f>IF($BC$4="４週",SUM(U96:AV96),IF($BC$4="暦月",SUM(U96:AY96),""))</f>
        <v>0</v>
      </c>
      <c r="BA96" s="1478"/>
      <c r="BB96" s="1479">
        <f>IF($BC$4="４週",AZ96/4,IF($BC$4="暦月",(AZ96/($BC$9/7)),""))</f>
        <v>0</v>
      </c>
      <c r="BC96" s="1478"/>
      <c r="BD96" s="1471"/>
      <c r="BE96" s="1472"/>
      <c r="BF96" s="1472"/>
      <c r="BG96" s="1472"/>
      <c r="BH96" s="1473"/>
    </row>
    <row r="97" spans="2:60" ht="20.25" customHeight="1" x14ac:dyDescent="0.15">
      <c r="B97" s="339"/>
      <c r="C97" s="1421"/>
      <c r="D97" s="1422"/>
      <c r="E97" s="1423"/>
      <c r="F97" s="338"/>
      <c r="G97" s="337"/>
      <c r="H97" s="1430"/>
      <c r="I97" s="1433"/>
      <c r="J97" s="1434"/>
      <c r="K97" s="1434"/>
      <c r="L97" s="1435"/>
      <c r="M97" s="1442"/>
      <c r="N97" s="1443"/>
      <c r="O97" s="1444"/>
      <c r="P97" s="336" t="s">
        <v>632</v>
      </c>
      <c r="Q97" s="335"/>
      <c r="R97" s="335"/>
      <c r="S97" s="334"/>
      <c r="T97" s="333"/>
      <c r="U97" s="331"/>
      <c r="V97" s="330"/>
      <c r="W97" s="330"/>
      <c r="X97" s="330"/>
      <c r="Y97" s="330"/>
      <c r="Z97" s="330"/>
      <c r="AA97" s="332"/>
      <c r="AB97" s="331"/>
      <c r="AC97" s="330"/>
      <c r="AD97" s="330"/>
      <c r="AE97" s="330"/>
      <c r="AF97" s="330"/>
      <c r="AG97" s="330"/>
      <c r="AH97" s="332"/>
      <c r="AI97" s="331"/>
      <c r="AJ97" s="330"/>
      <c r="AK97" s="330"/>
      <c r="AL97" s="330"/>
      <c r="AM97" s="330"/>
      <c r="AN97" s="330"/>
      <c r="AO97" s="332"/>
      <c r="AP97" s="331"/>
      <c r="AQ97" s="330"/>
      <c r="AR97" s="330"/>
      <c r="AS97" s="330"/>
      <c r="AT97" s="330"/>
      <c r="AU97" s="330"/>
      <c r="AV97" s="332"/>
      <c r="AW97" s="331"/>
      <c r="AX97" s="330"/>
      <c r="AY97" s="330"/>
      <c r="AZ97" s="1451"/>
      <c r="BA97" s="1452"/>
      <c r="BB97" s="1481"/>
      <c r="BC97" s="1452"/>
      <c r="BD97" s="1482"/>
      <c r="BE97" s="1483"/>
      <c r="BF97" s="1483"/>
      <c r="BG97" s="1483"/>
      <c r="BH97" s="1484"/>
    </row>
    <row r="98" spans="2:60" ht="20.25" customHeight="1" x14ac:dyDescent="0.15">
      <c r="B98" s="320">
        <f>B95+1</f>
        <v>26</v>
      </c>
      <c r="C98" s="1424"/>
      <c r="D98" s="1425"/>
      <c r="E98" s="1426"/>
      <c r="F98" s="329">
        <f>C97</f>
        <v>0</v>
      </c>
      <c r="G98" s="328"/>
      <c r="H98" s="1431"/>
      <c r="I98" s="1436"/>
      <c r="J98" s="1437"/>
      <c r="K98" s="1437"/>
      <c r="L98" s="1438"/>
      <c r="M98" s="1445"/>
      <c r="N98" s="1446"/>
      <c r="O98" s="1447"/>
      <c r="P98" s="327" t="s">
        <v>633</v>
      </c>
      <c r="Q98" s="326"/>
      <c r="R98" s="326"/>
      <c r="S98" s="325"/>
      <c r="T98" s="324"/>
      <c r="U98" s="322" t="str">
        <f>IF(U97="","",VLOOKUP(U97,'標準様式１シフト記号表（勤務時間帯）'!$D$6:$X$47,21,FALSE))</f>
        <v/>
      </c>
      <c r="V98" s="321" t="str">
        <f>IF(V97="","",VLOOKUP(V97,'標準様式１シフト記号表（勤務時間帯）'!$D$6:$X$47,21,FALSE))</f>
        <v/>
      </c>
      <c r="W98" s="321" t="str">
        <f>IF(W97="","",VLOOKUP(W97,'標準様式１シフト記号表（勤務時間帯）'!$D$6:$X$47,21,FALSE))</f>
        <v/>
      </c>
      <c r="X98" s="321" t="str">
        <f>IF(X97="","",VLOOKUP(X97,'標準様式１シフト記号表（勤務時間帯）'!$D$6:$X$47,21,FALSE))</f>
        <v/>
      </c>
      <c r="Y98" s="321" t="str">
        <f>IF(Y97="","",VLOOKUP(Y97,'標準様式１シフト記号表（勤務時間帯）'!$D$6:$X$47,21,FALSE))</f>
        <v/>
      </c>
      <c r="Z98" s="321" t="str">
        <f>IF(Z97="","",VLOOKUP(Z97,'標準様式１シフト記号表（勤務時間帯）'!$D$6:$X$47,21,FALSE))</f>
        <v/>
      </c>
      <c r="AA98" s="323" t="str">
        <f>IF(AA97="","",VLOOKUP(AA97,'標準様式１シフト記号表（勤務時間帯）'!$D$6:$X$47,21,FALSE))</f>
        <v/>
      </c>
      <c r="AB98" s="322" t="str">
        <f>IF(AB97="","",VLOOKUP(AB97,'標準様式１シフト記号表（勤務時間帯）'!$D$6:$X$47,21,FALSE))</f>
        <v/>
      </c>
      <c r="AC98" s="321" t="str">
        <f>IF(AC97="","",VLOOKUP(AC97,'標準様式１シフト記号表（勤務時間帯）'!$D$6:$X$47,21,FALSE))</f>
        <v/>
      </c>
      <c r="AD98" s="321" t="str">
        <f>IF(AD97="","",VLOOKUP(AD97,'標準様式１シフト記号表（勤務時間帯）'!$D$6:$X$47,21,FALSE))</f>
        <v/>
      </c>
      <c r="AE98" s="321" t="str">
        <f>IF(AE97="","",VLOOKUP(AE97,'標準様式１シフト記号表（勤務時間帯）'!$D$6:$X$47,21,FALSE))</f>
        <v/>
      </c>
      <c r="AF98" s="321" t="str">
        <f>IF(AF97="","",VLOOKUP(AF97,'標準様式１シフト記号表（勤務時間帯）'!$D$6:$X$47,21,FALSE))</f>
        <v/>
      </c>
      <c r="AG98" s="321" t="str">
        <f>IF(AG97="","",VLOOKUP(AG97,'標準様式１シフト記号表（勤務時間帯）'!$D$6:$X$47,21,FALSE))</f>
        <v/>
      </c>
      <c r="AH98" s="323" t="str">
        <f>IF(AH97="","",VLOOKUP(AH97,'標準様式１シフト記号表（勤務時間帯）'!$D$6:$X$47,21,FALSE))</f>
        <v/>
      </c>
      <c r="AI98" s="322" t="str">
        <f>IF(AI97="","",VLOOKUP(AI97,'標準様式１シフト記号表（勤務時間帯）'!$D$6:$X$47,21,FALSE))</f>
        <v/>
      </c>
      <c r="AJ98" s="321" t="str">
        <f>IF(AJ97="","",VLOOKUP(AJ97,'標準様式１シフト記号表（勤務時間帯）'!$D$6:$X$47,21,FALSE))</f>
        <v/>
      </c>
      <c r="AK98" s="321" t="str">
        <f>IF(AK97="","",VLOOKUP(AK97,'標準様式１シフト記号表（勤務時間帯）'!$D$6:$X$47,21,FALSE))</f>
        <v/>
      </c>
      <c r="AL98" s="321" t="str">
        <f>IF(AL97="","",VLOOKUP(AL97,'標準様式１シフト記号表（勤務時間帯）'!$D$6:$X$47,21,FALSE))</f>
        <v/>
      </c>
      <c r="AM98" s="321" t="str">
        <f>IF(AM97="","",VLOOKUP(AM97,'標準様式１シフト記号表（勤務時間帯）'!$D$6:$X$47,21,FALSE))</f>
        <v/>
      </c>
      <c r="AN98" s="321" t="str">
        <f>IF(AN97="","",VLOOKUP(AN97,'標準様式１シフト記号表（勤務時間帯）'!$D$6:$X$47,21,FALSE))</f>
        <v/>
      </c>
      <c r="AO98" s="323" t="str">
        <f>IF(AO97="","",VLOOKUP(AO97,'標準様式１シフト記号表（勤務時間帯）'!$D$6:$X$47,21,FALSE))</f>
        <v/>
      </c>
      <c r="AP98" s="322" t="str">
        <f>IF(AP97="","",VLOOKUP(AP97,'標準様式１シフト記号表（勤務時間帯）'!$D$6:$X$47,21,FALSE))</f>
        <v/>
      </c>
      <c r="AQ98" s="321" t="str">
        <f>IF(AQ97="","",VLOOKUP(AQ97,'標準様式１シフト記号表（勤務時間帯）'!$D$6:$X$47,21,FALSE))</f>
        <v/>
      </c>
      <c r="AR98" s="321" t="str">
        <f>IF(AR97="","",VLOOKUP(AR97,'標準様式１シフト記号表（勤務時間帯）'!$D$6:$X$47,21,FALSE))</f>
        <v/>
      </c>
      <c r="AS98" s="321" t="str">
        <f>IF(AS97="","",VLOOKUP(AS97,'標準様式１シフト記号表（勤務時間帯）'!$D$6:$X$47,21,FALSE))</f>
        <v/>
      </c>
      <c r="AT98" s="321" t="str">
        <f>IF(AT97="","",VLOOKUP(AT97,'標準様式１シフト記号表（勤務時間帯）'!$D$6:$X$47,21,FALSE))</f>
        <v/>
      </c>
      <c r="AU98" s="321" t="str">
        <f>IF(AU97="","",VLOOKUP(AU97,'標準様式１シフト記号表（勤務時間帯）'!$D$6:$X$47,21,FALSE))</f>
        <v/>
      </c>
      <c r="AV98" s="323" t="str">
        <f>IF(AV97="","",VLOOKUP(AV97,'標準様式１シフト記号表（勤務時間帯）'!$D$6:$X$47,21,FALSE))</f>
        <v/>
      </c>
      <c r="AW98" s="322" t="str">
        <f>IF(AW97="","",VLOOKUP(AW97,'標準様式１シフト記号表（勤務時間帯）'!$D$6:$X$47,21,FALSE))</f>
        <v/>
      </c>
      <c r="AX98" s="321" t="str">
        <f>IF(AX97="","",VLOOKUP(AX97,'標準様式１シフト記号表（勤務時間帯）'!$D$6:$X$47,21,FALSE))</f>
        <v/>
      </c>
      <c r="AY98" s="321" t="str">
        <f>IF(AY97="","",VLOOKUP(AY97,'標準様式１シフト記号表（勤務時間帯）'!$D$6:$X$47,21,FALSE))</f>
        <v/>
      </c>
      <c r="AZ98" s="1474">
        <f>IF($BC$4="４週",SUM(U98:AV98),IF($BC$4="暦月",SUM(U98:AY98),""))</f>
        <v>0</v>
      </c>
      <c r="BA98" s="1475"/>
      <c r="BB98" s="1476">
        <f>IF($BC$4="４週",AZ98/4,IF($BC$4="暦月",(AZ98/($BC$9/7)),""))</f>
        <v>0</v>
      </c>
      <c r="BC98" s="1475"/>
      <c r="BD98" s="1468"/>
      <c r="BE98" s="1469"/>
      <c r="BF98" s="1469"/>
      <c r="BG98" s="1469"/>
      <c r="BH98" s="1470"/>
    </row>
    <row r="99" spans="2:60" ht="20.25" customHeight="1" x14ac:dyDescent="0.15">
      <c r="B99" s="346"/>
      <c r="C99" s="1427"/>
      <c r="D99" s="1428"/>
      <c r="E99" s="1429"/>
      <c r="F99" s="345"/>
      <c r="G99" s="344">
        <f>C97</f>
        <v>0</v>
      </c>
      <c r="H99" s="1432"/>
      <c r="I99" s="1439"/>
      <c r="J99" s="1440"/>
      <c r="K99" s="1440"/>
      <c r="L99" s="1441"/>
      <c r="M99" s="1448"/>
      <c r="N99" s="1449"/>
      <c r="O99" s="1450"/>
      <c r="P99" s="411" t="s">
        <v>634</v>
      </c>
      <c r="Q99" s="351"/>
      <c r="R99" s="351"/>
      <c r="S99" s="350"/>
      <c r="T99" s="349"/>
      <c r="U99" s="312" t="str">
        <f>IF(U97="","",VLOOKUP(U97,'標準様式１シフト記号表（勤務時間帯）'!$D$6:$Z$47,23,FALSE))</f>
        <v/>
      </c>
      <c r="V99" s="311" t="str">
        <f>IF(V97="","",VLOOKUP(V97,'標準様式１シフト記号表（勤務時間帯）'!$D$6:$Z$47,23,FALSE))</f>
        <v/>
      </c>
      <c r="W99" s="311" t="str">
        <f>IF(W97="","",VLOOKUP(W97,'標準様式１シフト記号表（勤務時間帯）'!$D$6:$Z$47,23,FALSE))</f>
        <v/>
      </c>
      <c r="X99" s="311" t="str">
        <f>IF(X97="","",VLOOKUP(X97,'標準様式１シフト記号表（勤務時間帯）'!$D$6:$Z$47,23,FALSE))</f>
        <v/>
      </c>
      <c r="Y99" s="311" t="str">
        <f>IF(Y97="","",VLOOKUP(Y97,'標準様式１シフト記号表（勤務時間帯）'!$D$6:$Z$47,23,FALSE))</f>
        <v/>
      </c>
      <c r="Z99" s="311" t="str">
        <f>IF(Z97="","",VLOOKUP(Z97,'標準様式１シフト記号表（勤務時間帯）'!$D$6:$Z$47,23,FALSE))</f>
        <v/>
      </c>
      <c r="AA99" s="313" t="str">
        <f>IF(AA97="","",VLOOKUP(AA97,'標準様式１シフト記号表（勤務時間帯）'!$D$6:$Z$47,23,FALSE))</f>
        <v/>
      </c>
      <c r="AB99" s="312" t="str">
        <f>IF(AB97="","",VLOOKUP(AB97,'標準様式１シフト記号表（勤務時間帯）'!$D$6:$Z$47,23,FALSE))</f>
        <v/>
      </c>
      <c r="AC99" s="311" t="str">
        <f>IF(AC97="","",VLOOKUP(AC97,'標準様式１シフト記号表（勤務時間帯）'!$D$6:$Z$47,23,FALSE))</f>
        <v/>
      </c>
      <c r="AD99" s="311" t="str">
        <f>IF(AD97="","",VLOOKUP(AD97,'標準様式１シフト記号表（勤務時間帯）'!$D$6:$Z$47,23,FALSE))</f>
        <v/>
      </c>
      <c r="AE99" s="311" t="str">
        <f>IF(AE97="","",VLOOKUP(AE97,'標準様式１シフト記号表（勤務時間帯）'!$D$6:$Z$47,23,FALSE))</f>
        <v/>
      </c>
      <c r="AF99" s="311" t="str">
        <f>IF(AF97="","",VLOOKUP(AF97,'標準様式１シフト記号表（勤務時間帯）'!$D$6:$Z$47,23,FALSE))</f>
        <v/>
      </c>
      <c r="AG99" s="311" t="str">
        <f>IF(AG97="","",VLOOKUP(AG97,'標準様式１シフト記号表（勤務時間帯）'!$D$6:$Z$47,23,FALSE))</f>
        <v/>
      </c>
      <c r="AH99" s="313" t="str">
        <f>IF(AH97="","",VLOOKUP(AH97,'標準様式１シフト記号表（勤務時間帯）'!$D$6:$Z$47,23,FALSE))</f>
        <v/>
      </c>
      <c r="AI99" s="312" t="str">
        <f>IF(AI97="","",VLOOKUP(AI97,'標準様式１シフト記号表（勤務時間帯）'!$D$6:$Z$47,23,FALSE))</f>
        <v/>
      </c>
      <c r="AJ99" s="311" t="str">
        <f>IF(AJ97="","",VLOOKUP(AJ97,'標準様式１シフト記号表（勤務時間帯）'!$D$6:$Z$47,23,FALSE))</f>
        <v/>
      </c>
      <c r="AK99" s="311" t="str">
        <f>IF(AK97="","",VLOOKUP(AK97,'標準様式１シフト記号表（勤務時間帯）'!$D$6:$Z$47,23,FALSE))</f>
        <v/>
      </c>
      <c r="AL99" s="311" t="str">
        <f>IF(AL97="","",VLOOKUP(AL97,'標準様式１シフト記号表（勤務時間帯）'!$D$6:$Z$47,23,FALSE))</f>
        <v/>
      </c>
      <c r="AM99" s="311" t="str">
        <f>IF(AM97="","",VLOOKUP(AM97,'標準様式１シフト記号表（勤務時間帯）'!$D$6:$Z$47,23,FALSE))</f>
        <v/>
      </c>
      <c r="AN99" s="311" t="str">
        <f>IF(AN97="","",VLOOKUP(AN97,'標準様式１シフト記号表（勤務時間帯）'!$D$6:$Z$47,23,FALSE))</f>
        <v/>
      </c>
      <c r="AO99" s="313" t="str">
        <f>IF(AO97="","",VLOOKUP(AO97,'標準様式１シフト記号表（勤務時間帯）'!$D$6:$Z$47,23,FALSE))</f>
        <v/>
      </c>
      <c r="AP99" s="312" t="str">
        <f>IF(AP97="","",VLOOKUP(AP97,'標準様式１シフト記号表（勤務時間帯）'!$D$6:$Z$47,23,FALSE))</f>
        <v/>
      </c>
      <c r="AQ99" s="311" t="str">
        <f>IF(AQ97="","",VLOOKUP(AQ97,'標準様式１シフト記号表（勤務時間帯）'!$D$6:$Z$47,23,FALSE))</f>
        <v/>
      </c>
      <c r="AR99" s="311" t="str">
        <f>IF(AR97="","",VLOOKUP(AR97,'標準様式１シフト記号表（勤務時間帯）'!$D$6:$Z$47,23,FALSE))</f>
        <v/>
      </c>
      <c r="AS99" s="311" t="str">
        <f>IF(AS97="","",VLOOKUP(AS97,'標準様式１シフト記号表（勤務時間帯）'!$D$6:$Z$47,23,FALSE))</f>
        <v/>
      </c>
      <c r="AT99" s="311" t="str">
        <f>IF(AT97="","",VLOOKUP(AT97,'標準様式１シフト記号表（勤務時間帯）'!$D$6:$Z$47,23,FALSE))</f>
        <v/>
      </c>
      <c r="AU99" s="311" t="str">
        <f>IF(AU97="","",VLOOKUP(AU97,'標準様式１シフト記号表（勤務時間帯）'!$D$6:$Z$47,23,FALSE))</f>
        <v/>
      </c>
      <c r="AV99" s="313" t="str">
        <f>IF(AV97="","",VLOOKUP(AV97,'標準様式１シフト記号表（勤務時間帯）'!$D$6:$Z$47,23,FALSE))</f>
        <v/>
      </c>
      <c r="AW99" s="312" t="str">
        <f>IF(AW97="","",VLOOKUP(AW97,'標準様式１シフト記号表（勤務時間帯）'!$D$6:$Z$47,23,FALSE))</f>
        <v/>
      </c>
      <c r="AX99" s="311" t="str">
        <f>IF(AX97="","",VLOOKUP(AX97,'標準様式１シフト記号表（勤務時間帯）'!$D$6:$Z$47,23,FALSE))</f>
        <v/>
      </c>
      <c r="AY99" s="311" t="str">
        <f>IF(AY97="","",VLOOKUP(AY97,'標準様式１シフト記号表（勤務時間帯）'!$D$6:$Z$47,23,FALSE))</f>
        <v/>
      </c>
      <c r="AZ99" s="1477">
        <f>IF($BC$4="４週",SUM(U99:AV99),IF($BC$4="暦月",SUM(U99:AY99),""))</f>
        <v>0</v>
      </c>
      <c r="BA99" s="1478"/>
      <c r="BB99" s="1479">
        <f>IF($BC$4="４週",AZ99/4,IF($BC$4="暦月",(AZ99/($BC$9/7)),""))</f>
        <v>0</v>
      </c>
      <c r="BC99" s="1478"/>
      <c r="BD99" s="1471"/>
      <c r="BE99" s="1472"/>
      <c r="BF99" s="1472"/>
      <c r="BG99" s="1472"/>
      <c r="BH99" s="1473"/>
    </row>
    <row r="100" spans="2:60" ht="20.25" customHeight="1" x14ac:dyDescent="0.15">
      <c r="B100" s="339"/>
      <c r="C100" s="1421"/>
      <c r="D100" s="1422"/>
      <c r="E100" s="1423"/>
      <c r="F100" s="338"/>
      <c r="G100" s="337"/>
      <c r="H100" s="1430"/>
      <c r="I100" s="1433"/>
      <c r="J100" s="1434"/>
      <c r="K100" s="1434"/>
      <c r="L100" s="1435"/>
      <c r="M100" s="1442"/>
      <c r="N100" s="1443"/>
      <c r="O100" s="1444"/>
      <c r="P100" s="336" t="s">
        <v>632</v>
      </c>
      <c r="Q100" s="335"/>
      <c r="R100" s="335"/>
      <c r="S100" s="334"/>
      <c r="T100" s="333"/>
      <c r="U100" s="331"/>
      <c r="V100" s="330"/>
      <c r="W100" s="330"/>
      <c r="X100" s="330"/>
      <c r="Y100" s="330"/>
      <c r="Z100" s="330"/>
      <c r="AA100" s="332"/>
      <c r="AB100" s="331"/>
      <c r="AC100" s="330"/>
      <c r="AD100" s="330"/>
      <c r="AE100" s="330"/>
      <c r="AF100" s="330"/>
      <c r="AG100" s="330"/>
      <c r="AH100" s="332"/>
      <c r="AI100" s="331"/>
      <c r="AJ100" s="330"/>
      <c r="AK100" s="330"/>
      <c r="AL100" s="330"/>
      <c r="AM100" s="330"/>
      <c r="AN100" s="330"/>
      <c r="AO100" s="332"/>
      <c r="AP100" s="331"/>
      <c r="AQ100" s="330"/>
      <c r="AR100" s="330"/>
      <c r="AS100" s="330"/>
      <c r="AT100" s="330"/>
      <c r="AU100" s="330"/>
      <c r="AV100" s="332"/>
      <c r="AW100" s="331"/>
      <c r="AX100" s="330"/>
      <c r="AY100" s="330"/>
      <c r="AZ100" s="1451"/>
      <c r="BA100" s="1452"/>
      <c r="BB100" s="1481"/>
      <c r="BC100" s="1452"/>
      <c r="BD100" s="1482"/>
      <c r="BE100" s="1483"/>
      <c r="BF100" s="1483"/>
      <c r="BG100" s="1483"/>
      <c r="BH100" s="1484"/>
    </row>
    <row r="101" spans="2:60" ht="20.25" customHeight="1" x14ac:dyDescent="0.15">
      <c r="B101" s="320">
        <f>B98+1</f>
        <v>27</v>
      </c>
      <c r="C101" s="1424"/>
      <c r="D101" s="1425"/>
      <c r="E101" s="1426"/>
      <c r="F101" s="329">
        <f>C100</f>
        <v>0</v>
      </c>
      <c r="G101" s="328"/>
      <c r="H101" s="1431"/>
      <c r="I101" s="1436"/>
      <c r="J101" s="1437"/>
      <c r="K101" s="1437"/>
      <c r="L101" s="1438"/>
      <c r="M101" s="1445"/>
      <c r="N101" s="1446"/>
      <c r="O101" s="1447"/>
      <c r="P101" s="327" t="s">
        <v>633</v>
      </c>
      <c r="Q101" s="326"/>
      <c r="R101" s="326"/>
      <c r="S101" s="325"/>
      <c r="T101" s="324"/>
      <c r="U101" s="322" t="str">
        <f>IF(U100="","",VLOOKUP(U100,'標準様式１シフト記号表（勤務時間帯）'!$D$6:$X$47,21,FALSE))</f>
        <v/>
      </c>
      <c r="V101" s="321" t="str">
        <f>IF(V100="","",VLOOKUP(V100,'標準様式１シフト記号表（勤務時間帯）'!$D$6:$X$47,21,FALSE))</f>
        <v/>
      </c>
      <c r="W101" s="321" t="str">
        <f>IF(W100="","",VLOOKUP(W100,'標準様式１シフト記号表（勤務時間帯）'!$D$6:$X$47,21,FALSE))</f>
        <v/>
      </c>
      <c r="X101" s="321" t="str">
        <f>IF(X100="","",VLOOKUP(X100,'標準様式１シフト記号表（勤務時間帯）'!$D$6:$X$47,21,FALSE))</f>
        <v/>
      </c>
      <c r="Y101" s="321" t="str">
        <f>IF(Y100="","",VLOOKUP(Y100,'標準様式１シフト記号表（勤務時間帯）'!$D$6:$X$47,21,FALSE))</f>
        <v/>
      </c>
      <c r="Z101" s="321" t="str">
        <f>IF(Z100="","",VLOOKUP(Z100,'標準様式１シフト記号表（勤務時間帯）'!$D$6:$X$47,21,FALSE))</f>
        <v/>
      </c>
      <c r="AA101" s="323" t="str">
        <f>IF(AA100="","",VLOOKUP(AA100,'標準様式１シフト記号表（勤務時間帯）'!$D$6:$X$47,21,FALSE))</f>
        <v/>
      </c>
      <c r="AB101" s="322" t="str">
        <f>IF(AB100="","",VLOOKUP(AB100,'標準様式１シフト記号表（勤務時間帯）'!$D$6:$X$47,21,FALSE))</f>
        <v/>
      </c>
      <c r="AC101" s="321" t="str">
        <f>IF(AC100="","",VLOOKUP(AC100,'標準様式１シフト記号表（勤務時間帯）'!$D$6:$X$47,21,FALSE))</f>
        <v/>
      </c>
      <c r="AD101" s="321" t="str">
        <f>IF(AD100="","",VLOOKUP(AD100,'標準様式１シフト記号表（勤務時間帯）'!$D$6:$X$47,21,FALSE))</f>
        <v/>
      </c>
      <c r="AE101" s="321" t="str">
        <f>IF(AE100="","",VLOOKUP(AE100,'標準様式１シフト記号表（勤務時間帯）'!$D$6:$X$47,21,FALSE))</f>
        <v/>
      </c>
      <c r="AF101" s="321" t="str">
        <f>IF(AF100="","",VLOOKUP(AF100,'標準様式１シフト記号表（勤務時間帯）'!$D$6:$X$47,21,FALSE))</f>
        <v/>
      </c>
      <c r="AG101" s="321" t="str">
        <f>IF(AG100="","",VLOOKUP(AG100,'標準様式１シフト記号表（勤務時間帯）'!$D$6:$X$47,21,FALSE))</f>
        <v/>
      </c>
      <c r="AH101" s="323" t="str">
        <f>IF(AH100="","",VLOOKUP(AH100,'標準様式１シフト記号表（勤務時間帯）'!$D$6:$X$47,21,FALSE))</f>
        <v/>
      </c>
      <c r="AI101" s="322" t="str">
        <f>IF(AI100="","",VLOOKUP(AI100,'標準様式１シフト記号表（勤務時間帯）'!$D$6:$X$47,21,FALSE))</f>
        <v/>
      </c>
      <c r="AJ101" s="321" t="str">
        <f>IF(AJ100="","",VLOOKUP(AJ100,'標準様式１シフト記号表（勤務時間帯）'!$D$6:$X$47,21,FALSE))</f>
        <v/>
      </c>
      <c r="AK101" s="321" t="str">
        <f>IF(AK100="","",VLOOKUP(AK100,'標準様式１シフト記号表（勤務時間帯）'!$D$6:$X$47,21,FALSE))</f>
        <v/>
      </c>
      <c r="AL101" s="321" t="str">
        <f>IF(AL100="","",VLOOKUP(AL100,'標準様式１シフト記号表（勤務時間帯）'!$D$6:$X$47,21,FALSE))</f>
        <v/>
      </c>
      <c r="AM101" s="321" t="str">
        <f>IF(AM100="","",VLOOKUP(AM100,'標準様式１シフト記号表（勤務時間帯）'!$D$6:$X$47,21,FALSE))</f>
        <v/>
      </c>
      <c r="AN101" s="321" t="str">
        <f>IF(AN100="","",VLOOKUP(AN100,'標準様式１シフト記号表（勤務時間帯）'!$D$6:$X$47,21,FALSE))</f>
        <v/>
      </c>
      <c r="AO101" s="323" t="str">
        <f>IF(AO100="","",VLOOKUP(AO100,'標準様式１シフト記号表（勤務時間帯）'!$D$6:$X$47,21,FALSE))</f>
        <v/>
      </c>
      <c r="AP101" s="322" t="str">
        <f>IF(AP100="","",VLOOKUP(AP100,'標準様式１シフト記号表（勤務時間帯）'!$D$6:$X$47,21,FALSE))</f>
        <v/>
      </c>
      <c r="AQ101" s="321" t="str">
        <f>IF(AQ100="","",VLOOKUP(AQ100,'標準様式１シフト記号表（勤務時間帯）'!$D$6:$X$47,21,FALSE))</f>
        <v/>
      </c>
      <c r="AR101" s="321" t="str">
        <f>IF(AR100="","",VLOOKUP(AR100,'標準様式１シフト記号表（勤務時間帯）'!$D$6:$X$47,21,FALSE))</f>
        <v/>
      </c>
      <c r="AS101" s="321" t="str">
        <f>IF(AS100="","",VLOOKUP(AS100,'標準様式１シフト記号表（勤務時間帯）'!$D$6:$X$47,21,FALSE))</f>
        <v/>
      </c>
      <c r="AT101" s="321" t="str">
        <f>IF(AT100="","",VLOOKUP(AT100,'標準様式１シフト記号表（勤務時間帯）'!$D$6:$X$47,21,FALSE))</f>
        <v/>
      </c>
      <c r="AU101" s="321" t="str">
        <f>IF(AU100="","",VLOOKUP(AU100,'標準様式１シフト記号表（勤務時間帯）'!$D$6:$X$47,21,FALSE))</f>
        <v/>
      </c>
      <c r="AV101" s="323" t="str">
        <f>IF(AV100="","",VLOOKUP(AV100,'標準様式１シフト記号表（勤務時間帯）'!$D$6:$X$47,21,FALSE))</f>
        <v/>
      </c>
      <c r="AW101" s="322" t="str">
        <f>IF(AW100="","",VLOOKUP(AW100,'標準様式１シフト記号表（勤務時間帯）'!$D$6:$X$47,21,FALSE))</f>
        <v/>
      </c>
      <c r="AX101" s="321" t="str">
        <f>IF(AX100="","",VLOOKUP(AX100,'標準様式１シフト記号表（勤務時間帯）'!$D$6:$X$47,21,FALSE))</f>
        <v/>
      </c>
      <c r="AY101" s="321" t="str">
        <f>IF(AY100="","",VLOOKUP(AY100,'標準様式１シフト記号表（勤務時間帯）'!$D$6:$X$47,21,FALSE))</f>
        <v/>
      </c>
      <c r="AZ101" s="1474">
        <f>IF($BC$4="４週",SUM(U101:AV101),IF($BC$4="暦月",SUM(U101:AY101),""))</f>
        <v>0</v>
      </c>
      <c r="BA101" s="1475"/>
      <c r="BB101" s="1476">
        <f>IF($BC$4="４週",AZ101/4,IF($BC$4="暦月",(AZ101/($BC$9/7)),""))</f>
        <v>0</v>
      </c>
      <c r="BC101" s="1475"/>
      <c r="BD101" s="1468"/>
      <c r="BE101" s="1469"/>
      <c r="BF101" s="1469"/>
      <c r="BG101" s="1469"/>
      <c r="BH101" s="1470"/>
    </row>
    <row r="102" spans="2:60" ht="20.25" customHeight="1" x14ac:dyDescent="0.15">
      <c r="B102" s="346"/>
      <c r="C102" s="1427"/>
      <c r="D102" s="1428"/>
      <c r="E102" s="1429"/>
      <c r="F102" s="345"/>
      <c r="G102" s="344">
        <f>C100</f>
        <v>0</v>
      </c>
      <c r="H102" s="1432"/>
      <c r="I102" s="1439"/>
      <c r="J102" s="1440"/>
      <c r="K102" s="1440"/>
      <c r="L102" s="1441"/>
      <c r="M102" s="1448"/>
      <c r="N102" s="1449"/>
      <c r="O102" s="1450"/>
      <c r="P102" s="411" t="s">
        <v>634</v>
      </c>
      <c r="Q102" s="351"/>
      <c r="R102" s="351"/>
      <c r="S102" s="350"/>
      <c r="T102" s="349"/>
      <c r="U102" s="312" t="str">
        <f>IF(U100="","",VLOOKUP(U100,'標準様式１シフト記号表（勤務時間帯）'!$D$6:$Z$47,23,FALSE))</f>
        <v/>
      </c>
      <c r="V102" s="311" t="str">
        <f>IF(V100="","",VLOOKUP(V100,'標準様式１シフト記号表（勤務時間帯）'!$D$6:$Z$47,23,FALSE))</f>
        <v/>
      </c>
      <c r="W102" s="311" t="str">
        <f>IF(W100="","",VLOOKUP(W100,'標準様式１シフト記号表（勤務時間帯）'!$D$6:$Z$47,23,FALSE))</f>
        <v/>
      </c>
      <c r="X102" s="311" t="str">
        <f>IF(X100="","",VLOOKUP(X100,'標準様式１シフト記号表（勤務時間帯）'!$D$6:$Z$47,23,FALSE))</f>
        <v/>
      </c>
      <c r="Y102" s="311" t="str">
        <f>IF(Y100="","",VLOOKUP(Y100,'標準様式１シフト記号表（勤務時間帯）'!$D$6:$Z$47,23,FALSE))</f>
        <v/>
      </c>
      <c r="Z102" s="311" t="str">
        <f>IF(Z100="","",VLOOKUP(Z100,'標準様式１シフト記号表（勤務時間帯）'!$D$6:$Z$47,23,FALSE))</f>
        <v/>
      </c>
      <c r="AA102" s="313" t="str">
        <f>IF(AA100="","",VLOOKUP(AA100,'標準様式１シフト記号表（勤務時間帯）'!$D$6:$Z$47,23,FALSE))</f>
        <v/>
      </c>
      <c r="AB102" s="312" t="str">
        <f>IF(AB100="","",VLOOKUP(AB100,'標準様式１シフト記号表（勤務時間帯）'!$D$6:$Z$47,23,FALSE))</f>
        <v/>
      </c>
      <c r="AC102" s="311" t="str">
        <f>IF(AC100="","",VLOOKUP(AC100,'標準様式１シフト記号表（勤務時間帯）'!$D$6:$Z$47,23,FALSE))</f>
        <v/>
      </c>
      <c r="AD102" s="311" t="str">
        <f>IF(AD100="","",VLOOKUP(AD100,'標準様式１シフト記号表（勤務時間帯）'!$D$6:$Z$47,23,FALSE))</f>
        <v/>
      </c>
      <c r="AE102" s="311" t="str">
        <f>IF(AE100="","",VLOOKUP(AE100,'標準様式１シフト記号表（勤務時間帯）'!$D$6:$Z$47,23,FALSE))</f>
        <v/>
      </c>
      <c r="AF102" s="311" t="str">
        <f>IF(AF100="","",VLOOKUP(AF100,'標準様式１シフト記号表（勤務時間帯）'!$D$6:$Z$47,23,FALSE))</f>
        <v/>
      </c>
      <c r="AG102" s="311" t="str">
        <f>IF(AG100="","",VLOOKUP(AG100,'標準様式１シフト記号表（勤務時間帯）'!$D$6:$Z$47,23,FALSE))</f>
        <v/>
      </c>
      <c r="AH102" s="313" t="str">
        <f>IF(AH100="","",VLOOKUP(AH100,'標準様式１シフト記号表（勤務時間帯）'!$D$6:$Z$47,23,FALSE))</f>
        <v/>
      </c>
      <c r="AI102" s="312" t="str">
        <f>IF(AI100="","",VLOOKUP(AI100,'標準様式１シフト記号表（勤務時間帯）'!$D$6:$Z$47,23,FALSE))</f>
        <v/>
      </c>
      <c r="AJ102" s="311" t="str">
        <f>IF(AJ100="","",VLOOKUP(AJ100,'標準様式１シフト記号表（勤務時間帯）'!$D$6:$Z$47,23,FALSE))</f>
        <v/>
      </c>
      <c r="AK102" s="311" t="str">
        <f>IF(AK100="","",VLOOKUP(AK100,'標準様式１シフト記号表（勤務時間帯）'!$D$6:$Z$47,23,FALSE))</f>
        <v/>
      </c>
      <c r="AL102" s="311" t="str">
        <f>IF(AL100="","",VLOOKUP(AL100,'標準様式１シフト記号表（勤務時間帯）'!$D$6:$Z$47,23,FALSE))</f>
        <v/>
      </c>
      <c r="AM102" s="311" t="str">
        <f>IF(AM100="","",VLOOKUP(AM100,'標準様式１シフト記号表（勤務時間帯）'!$D$6:$Z$47,23,FALSE))</f>
        <v/>
      </c>
      <c r="AN102" s="311" t="str">
        <f>IF(AN100="","",VLOOKUP(AN100,'標準様式１シフト記号表（勤務時間帯）'!$D$6:$Z$47,23,FALSE))</f>
        <v/>
      </c>
      <c r="AO102" s="313" t="str">
        <f>IF(AO100="","",VLOOKUP(AO100,'標準様式１シフト記号表（勤務時間帯）'!$D$6:$Z$47,23,FALSE))</f>
        <v/>
      </c>
      <c r="AP102" s="312" t="str">
        <f>IF(AP100="","",VLOOKUP(AP100,'標準様式１シフト記号表（勤務時間帯）'!$D$6:$Z$47,23,FALSE))</f>
        <v/>
      </c>
      <c r="AQ102" s="311" t="str">
        <f>IF(AQ100="","",VLOOKUP(AQ100,'標準様式１シフト記号表（勤務時間帯）'!$D$6:$Z$47,23,FALSE))</f>
        <v/>
      </c>
      <c r="AR102" s="311" t="str">
        <f>IF(AR100="","",VLOOKUP(AR100,'標準様式１シフト記号表（勤務時間帯）'!$D$6:$Z$47,23,FALSE))</f>
        <v/>
      </c>
      <c r="AS102" s="311" t="str">
        <f>IF(AS100="","",VLOOKUP(AS100,'標準様式１シフト記号表（勤務時間帯）'!$D$6:$Z$47,23,FALSE))</f>
        <v/>
      </c>
      <c r="AT102" s="311" t="str">
        <f>IF(AT100="","",VLOOKUP(AT100,'標準様式１シフト記号表（勤務時間帯）'!$D$6:$Z$47,23,FALSE))</f>
        <v/>
      </c>
      <c r="AU102" s="311" t="str">
        <f>IF(AU100="","",VLOOKUP(AU100,'標準様式１シフト記号表（勤務時間帯）'!$D$6:$Z$47,23,FALSE))</f>
        <v/>
      </c>
      <c r="AV102" s="313" t="str">
        <f>IF(AV100="","",VLOOKUP(AV100,'標準様式１シフト記号表（勤務時間帯）'!$D$6:$Z$47,23,FALSE))</f>
        <v/>
      </c>
      <c r="AW102" s="312" t="str">
        <f>IF(AW100="","",VLOOKUP(AW100,'標準様式１シフト記号表（勤務時間帯）'!$D$6:$Z$47,23,FALSE))</f>
        <v/>
      </c>
      <c r="AX102" s="311" t="str">
        <f>IF(AX100="","",VLOOKUP(AX100,'標準様式１シフト記号表（勤務時間帯）'!$D$6:$Z$47,23,FALSE))</f>
        <v/>
      </c>
      <c r="AY102" s="311" t="str">
        <f>IF(AY100="","",VLOOKUP(AY100,'標準様式１シフト記号表（勤務時間帯）'!$D$6:$Z$47,23,FALSE))</f>
        <v/>
      </c>
      <c r="AZ102" s="1477">
        <f>IF($BC$4="４週",SUM(U102:AV102),IF($BC$4="暦月",SUM(U102:AY102),""))</f>
        <v>0</v>
      </c>
      <c r="BA102" s="1478"/>
      <c r="BB102" s="1479">
        <f>IF($BC$4="４週",AZ102/4,IF($BC$4="暦月",(AZ102/($BC$9/7)),""))</f>
        <v>0</v>
      </c>
      <c r="BC102" s="1478"/>
      <c r="BD102" s="1471"/>
      <c r="BE102" s="1472"/>
      <c r="BF102" s="1472"/>
      <c r="BG102" s="1472"/>
      <c r="BH102" s="1473"/>
    </row>
    <row r="103" spans="2:60" ht="20.25" customHeight="1" x14ac:dyDescent="0.15">
      <c r="B103" s="339"/>
      <c r="C103" s="1421"/>
      <c r="D103" s="1422"/>
      <c r="E103" s="1423"/>
      <c r="F103" s="338"/>
      <c r="G103" s="337"/>
      <c r="H103" s="1430"/>
      <c r="I103" s="1433"/>
      <c r="J103" s="1434"/>
      <c r="K103" s="1434"/>
      <c r="L103" s="1435"/>
      <c r="M103" s="1442"/>
      <c r="N103" s="1443"/>
      <c r="O103" s="1444"/>
      <c r="P103" s="336" t="s">
        <v>632</v>
      </c>
      <c r="Q103" s="335"/>
      <c r="R103" s="335"/>
      <c r="S103" s="334"/>
      <c r="T103" s="333"/>
      <c r="U103" s="331"/>
      <c r="V103" s="330"/>
      <c r="W103" s="330"/>
      <c r="X103" s="330"/>
      <c r="Y103" s="330"/>
      <c r="Z103" s="330"/>
      <c r="AA103" s="332"/>
      <c r="AB103" s="331"/>
      <c r="AC103" s="330"/>
      <c r="AD103" s="330"/>
      <c r="AE103" s="330"/>
      <c r="AF103" s="330"/>
      <c r="AG103" s="330"/>
      <c r="AH103" s="332"/>
      <c r="AI103" s="331"/>
      <c r="AJ103" s="330"/>
      <c r="AK103" s="330"/>
      <c r="AL103" s="330"/>
      <c r="AM103" s="330"/>
      <c r="AN103" s="330"/>
      <c r="AO103" s="332"/>
      <c r="AP103" s="331"/>
      <c r="AQ103" s="330"/>
      <c r="AR103" s="330"/>
      <c r="AS103" s="330"/>
      <c r="AT103" s="330"/>
      <c r="AU103" s="330"/>
      <c r="AV103" s="332"/>
      <c r="AW103" s="331"/>
      <c r="AX103" s="330"/>
      <c r="AY103" s="330"/>
      <c r="AZ103" s="1451"/>
      <c r="BA103" s="1452"/>
      <c r="BB103" s="1481"/>
      <c r="BC103" s="1452"/>
      <c r="BD103" s="1482"/>
      <c r="BE103" s="1483"/>
      <c r="BF103" s="1483"/>
      <c r="BG103" s="1483"/>
      <c r="BH103" s="1484"/>
    </row>
    <row r="104" spans="2:60" ht="20.25" customHeight="1" x14ac:dyDescent="0.15">
      <c r="B104" s="320">
        <f>B101+1</f>
        <v>28</v>
      </c>
      <c r="C104" s="1424"/>
      <c r="D104" s="1425"/>
      <c r="E104" s="1426"/>
      <c r="F104" s="329">
        <f>C103</f>
        <v>0</v>
      </c>
      <c r="G104" s="328"/>
      <c r="H104" s="1431"/>
      <c r="I104" s="1436"/>
      <c r="J104" s="1437"/>
      <c r="K104" s="1437"/>
      <c r="L104" s="1438"/>
      <c r="M104" s="1445"/>
      <c r="N104" s="1446"/>
      <c r="O104" s="1447"/>
      <c r="P104" s="327" t="s">
        <v>633</v>
      </c>
      <c r="Q104" s="326"/>
      <c r="R104" s="326"/>
      <c r="S104" s="325"/>
      <c r="T104" s="324"/>
      <c r="U104" s="322" t="str">
        <f>IF(U103="","",VLOOKUP(U103,'標準様式１シフト記号表（勤務時間帯）'!$D$6:$X$47,21,FALSE))</f>
        <v/>
      </c>
      <c r="V104" s="321" t="str">
        <f>IF(V103="","",VLOOKUP(V103,'標準様式１シフト記号表（勤務時間帯）'!$D$6:$X$47,21,FALSE))</f>
        <v/>
      </c>
      <c r="W104" s="321" t="str">
        <f>IF(W103="","",VLOOKUP(W103,'標準様式１シフト記号表（勤務時間帯）'!$D$6:$X$47,21,FALSE))</f>
        <v/>
      </c>
      <c r="X104" s="321" t="str">
        <f>IF(X103="","",VLOOKUP(X103,'標準様式１シフト記号表（勤務時間帯）'!$D$6:$X$47,21,FALSE))</f>
        <v/>
      </c>
      <c r="Y104" s="321" t="str">
        <f>IF(Y103="","",VLOOKUP(Y103,'標準様式１シフト記号表（勤務時間帯）'!$D$6:$X$47,21,FALSE))</f>
        <v/>
      </c>
      <c r="Z104" s="321" t="str">
        <f>IF(Z103="","",VLOOKUP(Z103,'標準様式１シフト記号表（勤務時間帯）'!$D$6:$X$47,21,FALSE))</f>
        <v/>
      </c>
      <c r="AA104" s="323" t="str">
        <f>IF(AA103="","",VLOOKUP(AA103,'標準様式１シフト記号表（勤務時間帯）'!$D$6:$X$47,21,FALSE))</f>
        <v/>
      </c>
      <c r="AB104" s="322" t="str">
        <f>IF(AB103="","",VLOOKUP(AB103,'標準様式１シフト記号表（勤務時間帯）'!$D$6:$X$47,21,FALSE))</f>
        <v/>
      </c>
      <c r="AC104" s="321" t="str">
        <f>IF(AC103="","",VLOOKUP(AC103,'標準様式１シフト記号表（勤務時間帯）'!$D$6:$X$47,21,FALSE))</f>
        <v/>
      </c>
      <c r="AD104" s="321" t="str">
        <f>IF(AD103="","",VLOOKUP(AD103,'標準様式１シフト記号表（勤務時間帯）'!$D$6:$X$47,21,FALSE))</f>
        <v/>
      </c>
      <c r="AE104" s="321" t="str">
        <f>IF(AE103="","",VLOOKUP(AE103,'標準様式１シフト記号表（勤務時間帯）'!$D$6:$X$47,21,FALSE))</f>
        <v/>
      </c>
      <c r="AF104" s="321" t="str">
        <f>IF(AF103="","",VLOOKUP(AF103,'標準様式１シフト記号表（勤務時間帯）'!$D$6:$X$47,21,FALSE))</f>
        <v/>
      </c>
      <c r="AG104" s="321" t="str">
        <f>IF(AG103="","",VLOOKUP(AG103,'標準様式１シフト記号表（勤務時間帯）'!$D$6:$X$47,21,FALSE))</f>
        <v/>
      </c>
      <c r="AH104" s="323" t="str">
        <f>IF(AH103="","",VLOOKUP(AH103,'標準様式１シフト記号表（勤務時間帯）'!$D$6:$X$47,21,FALSE))</f>
        <v/>
      </c>
      <c r="AI104" s="322" t="str">
        <f>IF(AI103="","",VLOOKUP(AI103,'標準様式１シフト記号表（勤務時間帯）'!$D$6:$X$47,21,FALSE))</f>
        <v/>
      </c>
      <c r="AJ104" s="321" t="str">
        <f>IF(AJ103="","",VLOOKUP(AJ103,'標準様式１シフト記号表（勤務時間帯）'!$D$6:$X$47,21,FALSE))</f>
        <v/>
      </c>
      <c r="AK104" s="321" t="str">
        <f>IF(AK103="","",VLOOKUP(AK103,'標準様式１シフト記号表（勤務時間帯）'!$D$6:$X$47,21,FALSE))</f>
        <v/>
      </c>
      <c r="AL104" s="321" t="str">
        <f>IF(AL103="","",VLOOKUP(AL103,'標準様式１シフト記号表（勤務時間帯）'!$D$6:$X$47,21,FALSE))</f>
        <v/>
      </c>
      <c r="AM104" s="321" t="str">
        <f>IF(AM103="","",VLOOKUP(AM103,'標準様式１シフト記号表（勤務時間帯）'!$D$6:$X$47,21,FALSE))</f>
        <v/>
      </c>
      <c r="AN104" s="321" t="str">
        <f>IF(AN103="","",VLOOKUP(AN103,'標準様式１シフト記号表（勤務時間帯）'!$D$6:$X$47,21,FALSE))</f>
        <v/>
      </c>
      <c r="AO104" s="323" t="str">
        <f>IF(AO103="","",VLOOKUP(AO103,'標準様式１シフト記号表（勤務時間帯）'!$D$6:$X$47,21,FALSE))</f>
        <v/>
      </c>
      <c r="AP104" s="322" t="str">
        <f>IF(AP103="","",VLOOKUP(AP103,'標準様式１シフト記号表（勤務時間帯）'!$D$6:$X$47,21,FALSE))</f>
        <v/>
      </c>
      <c r="AQ104" s="321" t="str">
        <f>IF(AQ103="","",VLOOKUP(AQ103,'標準様式１シフト記号表（勤務時間帯）'!$D$6:$X$47,21,FALSE))</f>
        <v/>
      </c>
      <c r="AR104" s="321" t="str">
        <f>IF(AR103="","",VLOOKUP(AR103,'標準様式１シフト記号表（勤務時間帯）'!$D$6:$X$47,21,FALSE))</f>
        <v/>
      </c>
      <c r="AS104" s="321" t="str">
        <f>IF(AS103="","",VLOOKUP(AS103,'標準様式１シフト記号表（勤務時間帯）'!$D$6:$X$47,21,FALSE))</f>
        <v/>
      </c>
      <c r="AT104" s="321" t="str">
        <f>IF(AT103="","",VLOOKUP(AT103,'標準様式１シフト記号表（勤務時間帯）'!$D$6:$X$47,21,FALSE))</f>
        <v/>
      </c>
      <c r="AU104" s="321" t="str">
        <f>IF(AU103="","",VLOOKUP(AU103,'標準様式１シフト記号表（勤務時間帯）'!$D$6:$X$47,21,FALSE))</f>
        <v/>
      </c>
      <c r="AV104" s="323" t="str">
        <f>IF(AV103="","",VLOOKUP(AV103,'標準様式１シフト記号表（勤務時間帯）'!$D$6:$X$47,21,FALSE))</f>
        <v/>
      </c>
      <c r="AW104" s="322" t="str">
        <f>IF(AW103="","",VLOOKUP(AW103,'標準様式１シフト記号表（勤務時間帯）'!$D$6:$X$47,21,FALSE))</f>
        <v/>
      </c>
      <c r="AX104" s="321" t="str">
        <f>IF(AX103="","",VLOOKUP(AX103,'標準様式１シフト記号表（勤務時間帯）'!$D$6:$X$47,21,FALSE))</f>
        <v/>
      </c>
      <c r="AY104" s="321" t="str">
        <f>IF(AY103="","",VLOOKUP(AY103,'標準様式１シフト記号表（勤務時間帯）'!$D$6:$X$47,21,FALSE))</f>
        <v/>
      </c>
      <c r="AZ104" s="1474">
        <f>IF($BC$4="４週",SUM(U104:AV104),IF($BC$4="暦月",SUM(U104:AY104),""))</f>
        <v>0</v>
      </c>
      <c r="BA104" s="1475"/>
      <c r="BB104" s="1476">
        <f>IF($BC$4="４週",AZ104/4,IF($BC$4="暦月",(AZ104/($BC$9/7)),""))</f>
        <v>0</v>
      </c>
      <c r="BC104" s="1475"/>
      <c r="BD104" s="1468"/>
      <c r="BE104" s="1469"/>
      <c r="BF104" s="1469"/>
      <c r="BG104" s="1469"/>
      <c r="BH104" s="1470"/>
    </row>
    <row r="105" spans="2:60" ht="20.25" customHeight="1" x14ac:dyDescent="0.15">
      <c r="B105" s="346"/>
      <c r="C105" s="1427"/>
      <c r="D105" s="1428"/>
      <c r="E105" s="1429"/>
      <c r="F105" s="345"/>
      <c r="G105" s="344">
        <f>C103</f>
        <v>0</v>
      </c>
      <c r="H105" s="1432"/>
      <c r="I105" s="1439"/>
      <c r="J105" s="1440"/>
      <c r="K105" s="1440"/>
      <c r="L105" s="1441"/>
      <c r="M105" s="1448"/>
      <c r="N105" s="1449"/>
      <c r="O105" s="1450"/>
      <c r="P105" s="411" t="s">
        <v>634</v>
      </c>
      <c r="Q105" s="351"/>
      <c r="R105" s="351"/>
      <c r="S105" s="350"/>
      <c r="T105" s="349"/>
      <c r="U105" s="312" t="str">
        <f>IF(U103="","",VLOOKUP(U103,'標準様式１シフト記号表（勤務時間帯）'!$D$6:$Z$47,23,FALSE))</f>
        <v/>
      </c>
      <c r="V105" s="311" t="str">
        <f>IF(V103="","",VLOOKUP(V103,'標準様式１シフト記号表（勤務時間帯）'!$D$6:$Z$47,23,FALSE))</f>
        <v/>
      </c>
      <c r="W105" s="311" t="str">
        <f>IF(W103="","",VLOOKUP(W103,'標準様式１シフト記号表（勤務時間帯）'!$D$6:$Z$47,23,FALSE))</f>
        <v/>
      </c>
      <c r="X105" s="311" t="str">
        <f>IF(X103="","",VLOOKUP(X103,'標準様式１シフト記号表（勤務時間帯）'!$D$6:$Z$47,23,FALSE))</f>
        <v/>
      </c>
      <c r="Y105" s="311" t="str">
        <f>IF(Y103="","",VLOOKUP(Y103,'標準様式１シフト記号表（勤務時間帯）'!$D$6:$Z$47,23,FALSE))</f>
        <v/>
      </c>
      <c r="Z105" s="311" t="str">
        <f>IF(Z103="","",VLOOKUP(Z103,'標準様式１シフト記号表（勤務時間帯）'!$D$6:$Z$47,23,FALSE))</f>
        <v/>
      </c>
      <c r="AA105" s="313" t="str">
        <f>IF(AA103="","",VLOOKUP(AA103,'標準様式１シフト記号表（勤務時間帯）'!$D$6:$Z$47,23,FALSE))</f>
        <v/>
      </c>
      <c r="AB105" s="312" t="str">
        <f>IF(AB103="","",VLOOKUP(AB103,'標準様式１シフト記号表（勤務時間帯）'!$D$6:$Z$47,23,FALSE))</f>
        <v/>
      </c>
      <c r="AC105" s="311" t="str">
        <f>IF(AC103="","",VLOOKUP(AC103,'標準様式１シフト記号表（勤務時間帯）'!$D$6:$Z$47,23,FALSE))</f>
        <v/>
      </c>
      <c r="AD105" s="311" t="str">
        <f>IF(AD103="","",VLOOKUP(AD103,'標準様式１シフト記号表（勤務時間帯）'!$D$6:$Z$47,23,FALSE))</f>
        <v/>
      </c>
      <c r="AE105" s="311" t="str">
        <f>IF(AE103="","",VLOOKUP(AE103,'標準様式１シフト記号表（勤務時間帯）'!$D$6:$Z$47,23,FALSE))</f>
        <v/>
      </c>
      <c r="AF105" s="311" t="str">
        <f>IF(AF103="","",VLOOKUP(AF103,'標準様式１シフト記号表（勤務時間帯）'!$D$6:$Z$47,23,FALSE))</f>
        <v/>
      </c>
      <c r="AG105" s="311" t="str">
        <f>IF(AG103="","",VLOOKUP(AG103,'標準様式１シフト記号表（勤務時間帯）'!$D$6:$Z$47,23,FALSE))</f>
        <v/>
      </c>
      <c r="AH105" s="313" t="str">
        <f>IF(AH103="","",VLOOKUP(AH103,'標準様式１シフト記号表（勤務時間帯）'!$D$6:$Z$47,23,FALSE))</f>
        <v/>
      </c>
      <c r="AI105" s="312" t="str">
        <f>IF(AI103="","",VLOOKUP(AI103,'標準様式１シフト記号表（勤務時間帯）'!$D$6:$Z$47,23,FALSE))</f>
        <v/>
      </c>
      <c r="AJ105" s="311" t="str">
        <f>IF(AJ103="","",VLOOKUP(AJ103,'標準様式１シフト記号表（勤務時間帯）'!$D$6:$Z$47,23,FALSE))</f>
        <v/>
      </c>
      <c r="AK105" s="311" t="str">
        <f>IF(AK103="","",VLOOKUP(AK103,'標準様式１シフト記号表（勤務時間帯）'!$D$6:$Z$47,23,FALSE))</f>
        <v/>
      </c>
      <c r="AL105" s="311" t="str">
        <f>IF(AL103="","",VLOOKUP(AL103,'標準様式１シフト記号表（勤務時間帯）'!$D$6:$Z$47,23,FALSE))</f>
        <v/>
      </c>
      <c r="AM105" s="311" t="str">
        <f>IF(AM103="","",VLOOKUP(AM103,'標準様式１シフト記号表（勤務時間帯）'!$D$6:$Z$47,23,FALSE))</f>
        <v/>
      </c>
      <c r="AN105" s="311" t="str">
        <f>IF(AN103="","",VLOOKUP(AN103,'標準様式１シフト記号表（勤務時間帯）'!$D$6:$Z$47,23,FALSE))</f>
        <v/>
      </c>
      <c r="AO105" s="313" t="str">
        <f>IF(AO103="","",VLOOKUP(AO103,'標準様式１シフト記号表（勤務時間帯）'!$D$6:$Z$47,23,FALSE))</f>
        <v/>
      </c>
      <c r="AP105" s="312" t="str">
        <f>IF(AP103="","",VLOOKUP(AP103,'標準様式１シフト記号表（勤務時間帯）'!$D$6:$Z$47,23,FALSE))</f>
        <v/>
      </c>
      <c r="AQ105" s="311" t="str">
        <f>IF(AQ103="","",VLOOKUP(AQ103,'標準様式１シフト記号表（勤務時間帯）'!$D$6:$Z$47,23,FALSE))</f>
        <v/>
      </c>
      <c r="AR105" s="311" t="str">
        <f>IF(AR103="","",VLOOKUP(AR103,'標準様式１シフト記号表（勤務時間帯）'!$D$6:$Z$47,23,FALSE))</f>
        <v/>
      </c>
      <c r="AS105" s="311" t="str">
        <f>IF(AS103="","",VLOOKUP(AS103,'標準様式１シフト記号表（勤務時間帯）'!$D$6:$Z$47,23,FALSE))</f>
        <v/>
      </c>
      <c r="AT105" s="311" t="str">
        <f>IF(AT103="","",VLOOKUP(AT103,'標準様式１シフト記号表（勤務時間帯）'!$D$6:$Z$47,23,FALSE))</f>
        <v/>
      </c>
      <c r="AU105" s="311" t="str">
        <f>IF(AU103="","",VLOOKUP(AU103,'標準様式１シフト記号表（勤務時間帯）'!$D$6:$Z$47,23,FALSE))</f>
        <v/>
      </c>
      <c r="AV105" s="313" t="str">
        <f>IF(AV103="","",VLOOKUP(AV103,'標準様式１シフト記号表（勤務時間帯）'!$D$6:$Z$47,23,FALSE))</f>
        <v/>
      </c>
      <c r="AW105" s="312" t="str">
        <f>IF(AW103="","",VLOOKUP(AW103,'標準様式１シフト記号表（勤務時間帯）'!$D$6:$Z$47,23,FALSE))</f>
        <v/>
      </c>
      <c r="AX105" s="311" t="str">
        <f>IF(AX103="","",VLOOKUP(AX103,'標準様式１シフト記号表（勤務時間帯）'!$D$6:$Z$47,23,FALSE))</f>
        <v/>
      </c>
      <c r="AY105" s="311" t="str">
        <f>IF(AY103="","",VLOOKUP(AY103,'標準様式１シフト記号表（勤務時間帯）'!$D$6:$Z$47,23,FALSE))</f>
        <v/>
      </c>
      <c r="AZ105" s="1477">
        <f>IF($BC$4="４週",SUM(U105:AV105),IF($BC$4="暦月",SUM(U105:AY105),""))</f>
        <v>0</v>
      </c>
      <c r="BA105" s="1478"/>
      <c r="BB105" s="1479">
        <f>IF($BC$4="４週",AZ105/4,IF($BC$4="暦月",(AZ105/($BC$9/7)),""))</f>
        <v>0</v>
      </c>
      <c r="BC105" s="1478"/>
      <c r="BD105" s="1471"/>
      <c r="BE105" s="1472"/>
      <c r="BF105" s="1472"/>
      <c r="BG105" s="1472"/>
      <c r="BH105" s="1473"/>
    </row>
    <row r="106" spans="2:60" ht="20.25" customHeight="1" x14ac:dyDescent="0.15">
      <c r="B106" s="339"/>
      <c r="C106" s="1421"/>
      <c r="D106" s="1422"/>
      <c r="E106" s="1423"/>
      <c r="F106" s="338"/>
      <c r="G106" s="337"/>
      <c r="H106" s="1430"/>
      <c r="I106" s="1433"/>
      <c r="J106" s="1434"/>
      <c r="K106" s="1434"/>
      <c r="L106" s="1435"/>
      <c r="M106" s="1442"/>
      <c r="N106" s="1443"/>
      <c r="O106" s="1444"/>
      <c r="P106" s="336" t="s">
        <v>632</v>
      </c>
      <c r="Q106" s="335"/>
      <c r="R106" s="335"/>
      <c r="S106" s="334"/>
      <c r="T106" s="333"/>
      <c r="U106" s="331"/>
      <c r="V106" s="330"/>
      <c r="W106" s="330"/>
      <c r="X106" s="330"/>
      <c r="Y106" s="330"/>
      <c r="Z106" s="330"/>
      <c r="AA106" s="332"/>
      <c r="AB106" s="331"/>
      <c r="AC106" s="330"/>
      <c r="AD106" s="330"/>
      <c r="AE106" s="330"/>
      <c r="AF106" s="330"/>
      <c r="AG106" s="330"/>
      <c r="AH106" s="332"/>
      <c r="AI106" s="331"/>
      <c r="AJ106" s="330"/>
      <c r="AK106" s="330"/>
      <c r="AL106" s="330"/>
      <c r="AM106" s="330"/>
      <c r="AN106" s="330"/>
      <c r="AO106" s="332"/>
      <c r="AP106" s="331"/>
      <c r="AQ106" s="330"/>
      <c r="AR106" s="330"/>
      <c r="AS106" s="330"/>
      <c r="AT106" s="330"/>
      <c r="AU106" s="330"/>
      <c r="AV106" s="332"/>
      <c r="AW106" s="331"/>
      <c r="AX106" s="330"/>
      <c r="AY106" s="330"/>
      <c r="AZ106" s="1451"/>
      <c r="BA106" s="1452"/>
      <c r="BB106" s="1481"/>
      <c r="BC106" s="1452"/>
      <c r="BD106" s="1482"/>
      <c r="BE106" s="1483"/>
      <c r="BF106" s="1483"/>
      <c r="BG106" s="1483"/>
      <c r="BH106" s="1484"/>
    </row>
    <row r="107" spans="2:60" ht="20.25" customHeight="1" x14ac:dyDescent="0.15">
      <c r="B107" s="320">
        <f>B104+1</f>
        <v>29</v>
      </c>
      <c r="C107" s="1424"/>
      <c r="D107" s="1425"/>
      <c r="E107" s="1426"/>
      <c r="F107" s="329">
        <f>C106</f>
        <v>0</v>
      </c>
      <c r="G107" s="328"/>
      <c r="H107" s="1431"/>
      <c r="I107" s="1436"/>
      <c r="J107" s="1437"/>
      <c r="K107" s="1437"/>
      <c r="L107" s="1438"/>
      <c r="M107" s="1445"/>
      <c r="N107" s="1446"/>
      <c r="O107" s="1447"/>
      <c r="P107" s="327" t="s">
        <v>633</v>
      </c>
      <c r="Q107" s="326"/>
      <c r="R107" s="326"/>
      <c r="S107" s="325"/>
      <c r="T107" s="324"/>
      <c r="U107" s="322" t="str">
        <f>IF(U106="","",VLOOKUP(U106,'標準様式１シフト記号表（勤務時間帯）'!$D$6:$X$47,21,FALSE))</f>
        <v/>
      </c>
      <c r="V107" s="321" t="str">
        <f>IF(V106="","",VLOOKUP(V106,'標準様式１シフト記号表（勤務時間帯）'!$D$6:$X$47,21,FALSE))</f>
        <v/>
      </c>
      <c r="W107" s="321" t="str">
        <f>IF(W106="","",VLOOKUP(W106,'標準様式１シフト記号表（勤務時間帯）'!$D$6:$X$47,21,FALSE))</f>
        <v/>
      </c>
      <c r="X107" s="321" t="str">
        <f>IF(X106="","",VLOOKUP(X106,'標準様式１シフト記号表（勤務時間帯）'!$D$6:$X$47,21,FALSE))</f>
        <v/>
      </c>
      <c r="Y107" s="321" t="str">
        <f>IF(Y106="","",VLOOKUP(Y106,'標準様式１シフト記号表（勤務時間帯）'!$D$6:$X$47,21,FALSE))</f>
        <v/>
      </c>
      <c r="Z107" s="321" t="str">
        <f>IF(Z106="","",VLOOKUP(Z106,'標準様式１シフト記号表（勤務時間帯）'!$D$6:$X$47,21,FALSE))</f>
        <v/>
      </c>
      <c r="AA107" s="323" t="str">
        <f>IF(AA106="","",VLOOKUP(AA106,'標準様式１シフト記号表（勤務時間帯）'!$D$6:$X$47,21,FALSE))</f>
        <v/>
      </c>
      <c r="AB107" s="322" t="str">
        <f>IF(AB106="","",VLOOKUP(AB106,'標準様式１シフト記号表（勤務時間帯）'!$D$6:$X$47,21,FALSE))</f>
        <v/>
      </c>
      <c r="AC107" s="321" t="str">
        <f>IF(AC106="","",VLOOKUP(AC106,'標準様式１シフト記号表（勤務時間帯）'!$D$6:$X$47,21,FALSE))</f>
        <v/>
      </c>
      <c r="AD107" s="321" t="str">
        <f>IF(AD106="","",VLOOKUP(AD106,'標準様式１シフト記号表（勤務時間帯）'!$D$6:$X$47,21,FALSE))</f>
        <v/>
      </c>
      <c r="AE107" s="321" t="str">
        <f>IF(AE106="","",VLOOKUP(AE106,'標準様式１シフト記号表（勤務時間帯）'!$D$6:$X$47,21,FALSE))</f>
        <v/>
      </c>
      <c r="AF107" s="321" t="str">
        <f>IF(AF106="","",VLOOKUP(AF106,'標準様式１シフト記号表（勤務時間帯）'!$D$6:$X$47,21,FALSE))</f>
        <v/>
      </c>
      <c r="AG107" s="321" t="str">
        <f>IF(AG106="","",VLOOKUP(AG106,'標準様式１シフト記号表（勤務時間帯）'!$D$6:$X$47,21,FALSE))</f>
        <v/>
      </c>
      <c r="AH107" s="323" t="str">
        <f>IF(AH106="","",VLOOKUP(AH106,'標準様式１シフト記号表（勤務時間帯）'!$D$6:$X$47,21,FALSE))</f>
        <v/>
      </c>
      <c r="AI107" s="322" t="str">
        <f>IF(AI106="","",VLOOKUP(AI106,'標準様式１シフト記号表（勤務時間帯）'!$D$6:$X$47,21,FALSE))</f>
        <v/>
      </c>
      <c r="AJ107" s="321" t="str">
        <f>IF(AJ106="","",VLOOKUP(AJ106,'標準様式１シフト記号表（勤務時間帯）'!$D$6:$X$47,21,FALSE))</f>
        <v/>
      </c>
      <c r="AK107" s="321" t="str">
        <f>IF(AK106="","",VLOOKUP(AK106,'標準様式１シフト記号表（勤務時間帯）'!$D$6:$X$47,21,FALSE))</f>
        <v/>
      </c>
      <c r="AL107" s="321" t="str">
        <f>IF(AL106="","",VLOOKUP(AL106,'標準様式１シフト記号表（勤務時間帯）'!$D$6:$X$47,21,FALSE))</f>
        <v/>
      </c>
      <c r="AM107" s="321" t="str">
        <f>IF(AM106="","",VLOOKUP(AM106,'標準様式１シフト記号表（勤務時間帯）'!$D$6:$X$47,21,FALSE))</f>
        <v/>
      </c>
      <c r="AN107" s="321" t="str">
        <f>IF(AN106="","",VLOOKUP(AN106,'標準様式１シフト記号表（勤務時間帯）'!$D$6:$X$47,21,FALSE))</f>
        <v/>
      </c>
      <c r="AO107" s="323" t="str">
        <f>IF(AO106="","",VLOOKUP(AO106,'標準様式１シフト記号表（勤務時間帯）'!$D$6:$X$47,21,FALSE))</f>
        <v/>
      </c>
      <c r="AP107" s="322" t="str">
        <f>IF(AP106="","",VLOOKUP(AP106,'標準様式１シフト記号表（勤務時間帯）'!$D$6:$X$47,21,FALSE))</f>
        <v/>
      </c>
      <c r="AQ107" s="321" t="str">
        <f>IF(AQ106="","",VLOOKUP(AQ106,'標準様式１シフト記号表（勤務時間帯）'!$D$6:$X$47,21,FALSE))</f>
        <v/>
      </c>
      <c r="AR107" s="321" t="str">
        <f>IF(AR106="","",VLOOKUP(AR106,'標準様式１シフト記号表（勤務時間帯）'!$D$6:$X$47,21,FALSE))</f>
        <v/>
      </c>
      <c r="AS107" s="321" t="str">
        <f>IF(AS106="","",VLOOKUP(AS106,'標準様式１シフト記号表（勤務時間帯）'!$D$6:$X$47,21,FALSE))</f>
        <v/>
      </c>
      <c r="AT107" s="321" t="str">
        <f>IF(AT106="","",VLOOKUP(AT106,'標準様式１シフト記号表（勤務時間帯）'!$D$6:$X$47,21,FALSE))</f>
        <v/>
      </c>
      <c r="AU107" s="321" t="str">
        <f>IF(AU106="","",VLOOKUP(AU106,'標準様式１シフト記号表（勤務時間帯）'!$D$6:$X$47,21,FALSE))</f>
        <v/>
      </c>
      <c r="AV107" s="323" t="str">
        <f>IF(AV106="","",VLOOKUP(AV106,'標準様式１シフト記号表（勤務時間帯）'!$D$6:$X$47,21,FALSE))</f>
        <v/>
      </c>
      <c r="AW107" s="322" t="str">
        <f>IF(AW106="","",VLOOKUP(AW106,'標準様式１シフト記号表（勤務時間帯）'!$D$6:$X$47,21,FALSE))</f>
        <v/>
      </c>
      <c r="AX107" s="321" t="str">
        <f>IF(AX106="","",VLOOKUP(AX106,'標準様式１シフト記号表（勤務時間帯）'!$D$6:$X$47,21,FALSE))</f>
        <v/>
      </c>
      <c r="AY107" s="321" t="str">
        <f>IF(AY106="","",VLOOKUP(AY106,'標準様式１シフト記号表（勤務時間帯）'!$D$6:$X$47,21,FALSE))</f>
        <v/>
      </c>
      <c r="AZ107" s="1474">
        <f>IF($BC$4="４週",SUM(U107:AV107),IF($BC$4="暦月",SUM(U107:AY107),""))</f>
        <v>0</v>
      </c>
      <c r="BA107" s="1475"/>
      <c r="BB107" s="1476">
        <f>IF($BC$4="４週",AZ107/4,IF($BC$4="暦月",(AZ107/($BC$9/7)),""))</f>
        <v>0</v>
      </c>
      <c r="BC107" s="1475"/>
      <c r="BD107" s="1468"/>
      <c r="BE107" s="1469"/>
      <c r="BF107" s="1469"/>
      <c r="BG107" s="1469"/>
      <c r="BH107" s="1470"/>
    </row>
    <row r="108" spans="2:60" ht="20.25" customHeight="1" x14ac:dyDescent="0.15">
      <c r="B108" s="346"/>
      <c r="C108" s="1427"/>
      <c r="D108" s="1428"/>
      <c r="E108" s="1429"/>
      <c r="F108" s="345"/>
      <c r="G108" s="344">
        <f>C106</f>
        <v>0</v>
      </c>
      <c r="H108" s="1432"/>
      <c r="I108" s="1439"/>
      <c r="J108" s="1440"/>
      <c r="K108" s="1440"/>
      <c r="L108" s="1441"/>
      <c r="M108" s="1448"/>
      <c r="N108" s="1449"/>
      <c r="O108" s="1450"/>
      <c r="P108" s="411" t="s">
        <v>634</v>
      </c>
      <c r="Q108" s="351"/>
      <c r="R108" s="351"/>
      <c r="S108" s="350"/>
      <c r="T108" s="349"/>
      <c r="U108" s="312" t="str">
        <f>IF(U106="","",VLOOKUP(U106,'標準様式１シフト記号表（勤務時間帯）'!$D$6:$Z$47,23,FALSE))</f>
        <v/>
      </c>
      <c r="V108" s="311" t="str">
        <f>IF(V106="","",VLOOKUP(V106,'標準様式１シフト記号表（勤務時間帯）'!$D$6:$Z$47,23,FALSE))</f>
        <v/>
      </c>
      <c r="W108" s="311" t="str">
        <f>IF(W106="","",VLOOKUP(W106,'標準様式１シフト記号表（勤務時間帯）'!$D$6:$Z$47,23,FALSE))</f>
        <v/>
      </c>
      <c r="X108" s="311" t="str">
        <f>IF(X106="","",VLOOKUP(X106,'標準様式１シフト記号表（勤務時間帯）'!$D$6:$Z$47,23,FALSE))</f>
        <v/>
      </c>
      <c r="Y108" s="311" t="str">
        <f>IF(Y106="","",VLOOKUP(Y106,'標準様式１シフト記号表（勤務時間帯）'!$D$6:$Z$47,23,FALSE))</f>
        <v/>
      </c>
      <c r="Z108" s="311" t="str">
        <f>IF(Z106="","",VLOOKUP(Z106,'標準様式１シフト記号表（勤務時間帯）'!$D$6:$Z$47,23,FALSE))</f>
        <v/>
      </c>
      <c r="AA108" s="313" t="str">
        <f>IF(AA106="","",VLOOKUP(AA106,'標準様式１シフト記号表（勤務時間帯）'!$D$6:$Z$47,23,FALSE))</f>
        <v/>
      </c>
      <c r="AB108" s="312" t="str">
        <f>IF(AB106="","",VLOOKUP(AB106,'標準様式１シフト記号表（勤務時間帯）'!$D$6:$Z$47,23,FALSE))</f>
        <v/>
      </c>
      <c r="AC108" s="311" t="str">
        <f>IF(AC106="","",VLOOKUP(AC106,'標準様式１シフト記号表（勤務時間帯）'!$D$6:$Z$47,23,FALSE))</f>
        <v/>
      </c>
      <c r="AD108" s="311" t="str">
        <f>IF(AD106="","",VLOOKUP(AD106,'標準様式１シフト記号表（勤務時間帯）'!$D$6:$Z$47,23,FALSE))</f>
        <v/>
      </c>
      <c r="AE108" s="311" t="str">
        <f>IF(AE106="","",VLOOKUP(AE106,'標準様式１シフト記号表（勤務時間帯）'!$D$6:$Z$47,23,FALSE))</f>
        <v/>
      </c>
      <c r="AF108" s="311" t="str">
        <f>IF(AF106="","",VLOOKUP(AF106,'標準様式１シフト記号表（勤務時間帯）'!$D$6:$Z$47,23,FALSE))</f>
        <v/>
      </c>
      <c r="AG108" s="311" t="str">
        <f>IF(AG106="","",VLOOKUP(AG106,'標準様式１シフト記号表（勤務時間帯）'!$D$6:$Z$47,23,FALSE))</f>
        <v/>
      </c>
      <c r="AH108" s="313" t="str">
        <f>IF(AH106="","",VLOOKUP(AH106,'標準様式１シフト記号表（勤務時間帯）'!$D$6:$Z$47,23,FALSE))</f>
        <v/>
      </c>
      <c r="AI108" s="312" t="str">
        <f>IF(AI106="","",VLOOKUP(AI106,'標準様式１シフト記号表（勤務時間帯）'!$D$6:$Z$47,23,FALSE))</f>
        <v/>
      </c>
      <c r="AJ108" s="311" t="str">
        <f>IF(AJ106="","",VLOOKUP(AJ106,'標準様式１シフト記号表（勤務時間帯）'!$D$6:$Z$47,23,FALSE))</f>
        <v/>
      </c>
      <c r="AK108" s="311" t="str">
        <f>IF(AK106="","",VLOOKUP(AK106,'標準様式１シフト記号表（勤務時間帯）'!$D$6:$Z$47,23,FALSE))</f>
        <v/>
      </c>
      <c r="AL108" s="311" t="str">
        <f>IF(AL106="","",VLOOKUP(AL106,'標準様式１シフト記号表（勤務時間帯）'!$D$6:$Z$47,23,FALSE))</f>
        <v/>
      </c>
      <c r="AM108" s="311" t="str">
        <f>IF(AM106="","",VLOOKUP(AM106,'標準様式１シフト記号表（勤務時間帯）'!$D$6:$Z$47,23,FALSE))</f>
        <v/>
      </c>
      <c r="AN108" s="311" t="str">
        <f>IF(AN106="","",VLOOKUP(AN106,'標準様式１シフト記号表（勤務時間帯）'!$D$6:$Z$47,23,FALSE))</f>
        <v/>
      </c>
      <c r="AO108" s="313" t="str">
        <f>IF(AO106="","",VLOOKUP(AO106,'標準様式１シフト記号表（勤務時間帯）'!$D$6:$Z$47,23,FALSE))</f>
        <v/>
      </c>
      <c r="AP108" s="312" t="str">
        <f>IF(AP106="","",VLOOKUP(AP106,'標準様式１シフト記号表（勤務時間帯）'!$D$6:$Z$47,23,FALSE))</f>
        <v/>
      </c>
      <c r="AQ108" s="311" t="str">
        <f>IF(AQ106="","",VLOOKUP(AQ106,'標準様式１シフト記号表（勤務時間帯）'!$D$6:$Z$47,23,FALSE))</f>
        <v/>
      </c>
      <c r="AR108" s="311" t="str">
        <f>IF(AR106="","",VLOOKUP(AR106,'標準様式１シフト記号表（勤務時間帯）'!$D$6:$Z$47,23,FALSE))</f>
        <v/>
      </c>
      <c r="AS108" s="311" t="str">
        <f>IF(AS106="","",VLOOKUP(AS106,'標準様式１シフト記号表（勤務時間帯）'!$D$6:$Z$47,23,FALSE))</f>
        <v/>
      </c>
      <c r="AT108" s="311" t="str">
        <f>IF(AT106="","",VLOOKUP(AT106,'標準様式１シフト記号表（勤務時間帯）'!$D$6:$Z$47,23,FALSE))</f>
        <v/>
      </c>
      <c r="AU108" s="311" t="str">
        <f>IF(AU106="","",VLOOKUP(AU106,'標準様式１シフト記号表（勤務時間帯）'!$D$6:$Z$47,23,FALSE))</f>
        <v/>
      </c>
      <c r="AV108" s="313" t="str">
        <f>IF(AV106="","",VLOOKUP(AV106,'標準様式１シフト記号表（勤務時間帯）'!$D$6:$Z$47,23,FALSE))</f>
        <v/>
      </c>
      <c r="AW108" s="312" t="str">
        <f>IF(AW106="","",VLOOKUP(AW106,'標準様式１シフト記号表（勤務時間帯）'!$D$6:$Z$47,23,FALSE))</f>
        <v/>
      </c>
      <c r="AX108" s="311" t="str">
        <f>IF(AX106="","",VLOOKUP(AX106,'標準様式１シフト記号表（勤務時間帯）'!$D$6:$Z$47,23,FALSE))</f>
        <v/>
      </c>
      <c r="AY108" s="311" t="str">
        <f>IF(AY106="","",VLOOKUP(AY106,'標準様式１シフト記号表（勤務時間帯）'!$D$6:$Z$47,23,FALSE))</f>
        <v/>
      </c>
      <c r="AZ108" s="1477">
        <f>IF($BC$4="４週",SUM(U108:AV108),IF($BC$4="暦月",SUM(U108:AY108),""))</f>
        <v>0</v>
      </c>
      <c r="BA108" s="1478"/>
      <c r="BB108" s="1479">
        <f>IF($BC$4="４週",AZ108/4,IF($BC$4="暦月",(AZ108/($BC$9/7)),""))</f>
        <v>0</v>
      </c>
      <c r="BC108" s="1478"/>
      <c r="BD108" s="1471"/>
      <c r="BE108" s="1472"/>
      <c r="BF108" s="1472"/>
      <c r="BG108" s="1472"/>
      <c r="BH108" s="1473"/>
    </row>
    <row r="109" spans="2:60" ht="20.25" customHeight="1" x14ac:dyDescent="0.15">
      <c r="B109" s="339"/>
      <c r="C109" s="1421"/>
      <c r="D109" s="1422"/>
      <c r="E109" s="1423"/>
      <c r="F109" s="338"/>
      <c r="G109" s="337"/>
      <c r="H109" s="1430"/>
      <c r="I109" s="1433"/>
      <c r="J109" s="1434"/>
      <c r="K109" s="1434"/>
      <c r="L109" s="1435"/>
      <c r="M109" s="1442"/>
      <c r="N109" s="1443"/>
      <c r="O109" s="1444"/>
      <c r="P109" s="336" t="s">
        <v>632</v>
      </c>
      <c r="Q109" s="335"/>
      <c r="R109" s="335"/>
      <c r="S109" s="334"/>
      <c r="T109" s="333"/>
      <c r="U109" s="331"/>
      <c r="V109" s="330"/>
      <c r="W109" s="330"/>
      <c r="X109" s="330"/>
      <c r="Y109" s="330"/>
      <c r="Z109" s="330"/>
      <c r="AA109" s="332"/>
      <c r="AB109" s="331"/>
      <c r="AC109" s="330"/>
      <c r="AD109" s="330"/>
      <c r="AE109" s="330"/>
      <c r="AF109" s="330"/>
      <c r="AG109" s="330"/>
      <c r="AH109" s="332"/>
      <c r="AI109" s="331"/>
      <c r="AJ109" s="330"/>
      <c r="AK109" s="330"/>
      <c r="AL109" s="330"/>
      <c r="AM109" s="330"/>
      <c r="AN109" s="330"/>
      <c r="AO109" s="332"/>
      <c r="AP109" s="331"/>
      <c r="AQ109" s="330"/>
      <c r="AR109" s="330"/>
      <c r="AS109" s="330"/>
      <c r="AT109" s="330"/>
      <c r="AU109" s="330"/>
      <c r="AV109" s="332"/>
      <c r="AW109" s="331"/>
      <c r="AX109" s="330"/>
      <c r="AY109" s="330"/>
      <c r="AZ109" s="1451"/>
      <c r="BA109" s="1452"/>
      <c r="BB109" s="1481"/>
      <c r="BC109" s="1452"/>
      <c r="BD109" s="1482"/>
      <c r="BE109" s="1483"/>
      <c r="BF109" s="1483"/>
      <c r="BG109" s="1483"/>
      <c r="BH109" s="1484"/>
    </row>
    <row r="110" spans="2:60" ht="20.25" customHeight="1" x14ac:dyDescent="0.15">
      <c r="B110" s="320">
        <f>B107+1</f>
        <v>30</v>
      </c>
      <c r="C110" s="1424"/>
      <c r="D110" s="1425"/>
      <c r="E110" s="1426"/>
      <c r="F110" s="329">
        <f>C109</f>
        <v>0</v>
      </c>
      <c r="G110" s="328"/>
      <c r="H110" s="1431"/>
      <c r="I110" s="1436"/>
      <c r="J110" s="1437"/>
      <c r="K110" s="1437"/>
      <c r="L110" s="1438"/>
      <c r="M110" s="1445"/>
      <c r="N110" s="1446"/>
      <c r="O110" s="1447"/>
      <c r="P110" s="327" t="s">
        <v>633</v>
      </c>
      <c r="Q110" s="326"/>
      <c r="R110" s="326"/>
      <c r="S110" s="325"/>
      <c r="T110" s="324"/>
      <c r="U110" s="322" t="str">
        <f>IF(U109="","",VLOOKUP(U109,'標準様式１シフト記号表（勤務時間帯）'!$D$6:$X$47,21,FALSE))</f>
        <v/>
      </c>
      <c r="V110" s="321" t="str">
        <f>IF(V109="","",VLOOKUP(V109,'標準様式１シフト記号表（勤務時間帯）'!$D$6:$X$47,21,FALSE))</f>
        <v/>
      </c>
      <c r="W110" s="321" t="str">
        <f>IF(W109="","",VLOOKUP(W109,'標準様式１シフト記号表（勤務時間帯）'!$D$6:$X$47,21,FALSE))</f>
        <v/>
      </c>
      <c r="X110" s="321" t="str">
        <f>IF(X109="","",VLOOKUP(X109,'標準様式１シフト記号表（勤務時間帯）'!$D$6:$X$47,21,FALSE))</f>
        <v/>
      </c>
      <c r="Y110" s="321" t="str">
        <f>IF(Y109="","",VLOOKUP(Y109,'標準様式１シフト記号表（勤務時間帯）'!$D$6:$X$47,21,FALSE))</f>
        <v/>
      </c>
      <c r="Z110" s="321" t="str">
        <f>IF(Z109="","",VLOOKUP(Z109,'標準様式１シフト記号表（勤務時間帯）'!$D$6:$X$47,21,FALSE))</f>
        <v/>
      </c>
      <c r="AA110" s="323" t="str">
        <f>IF(AA109="","",VLOOKUP(AA109,'標準様式１シフト記号表（勤務時間帯）'!$D$6:$X$47,21,FALSE))</f>
        <v/>
      </c>
      <c r="AB110" s="322" t="str">
        <f>IF(AB109="","",VLOOKUP(AB109,'標準様式１シフト記号表（勤務時間帯）'!$D$6:$X$47,21,FALSE))</f>
        <v/>
      </c>
      <c r="AC110" s="321" t="str">
        <f>IF(AC109="","",VLOOKUP(AC109,'標準様式１シフト記号表（勤務時間帯）'!$D$6:$X$47,21,FALSE))</f>
        <v/>
      </c>
      <c r="AD110" s="321" t="str">
        <f>IF(AD109="","",VLOOKUP(AD109,'標準様式１シフト記号表（勤務時間帯）'!$D$6:$X$47,21,FALSE))</f>
        <v/>
      </c>
      <c r="AE110" s="321" t="str">
        <f>IF(AE109="","",VLOOKUP(AE109,'標準様式１シフト記号表（勤務時間帯）'!$D$6:$X$47,21,FALSE))</f>
        <v/>
      </c>
      <c r="AF110" s="321" t="str">
        <f>IF(AF109="","",VLOOKUP(AF109,'標準様式１シフト記号表（勤務時間帯）'!$D$6:$X$47,21,FALSE))</f>
        <v/>
      </c>
      <c r="AG110" s="321" t="str">
        <f>IF(AG109="","",VLOOKUP(AG109,'標準様式１シフト記号表（勤務時間帯）'!$D$6:$X$47,21,FALSE))</f>
        <v/>
      </c>
      <c r="AH110" s="323" t="str">
        <f>IF(AH109="","",VLOOKUP(AH109,'標準様式１シフト記号表（勤務時間帯）'!$D$6:$X$47,21,FALSE))</f>
        <v/>
      </c>
      <c r="AI110" s="322" t="str">
        <f>IF(AI109="","",VLOOKUP(AI109,'標準様式１シフト記号表（勤務時間帯）'!$D$6:$X$47,21,FALSE))</f>
        <v/>
      </c>
      <c r="AJ110" s="321" t="str">
        <f>IF(AJ109="","",VLOOKUP(AJ109,'標準様式１シフト記号表（勤務時間帯）'!$D$6:$X$47,21,FALSE))</f>
        <v/>
      </c>
      <c r="AK110" s="321" t="str">
        <f>IF(AK109="","",VLOOKUP(AK109,'標準様式１シフト記号表（勤務時間帯）'!$D$6:$X$47,21,FALSE))</f>
        <v/>
      </c>
      <c r="AL110" s="321" t="str">
        <f>IF(AL109="","",VLOOKUP(AL109,'標準様式１シフト記号表（勤務時間帯）'!$D$6:$X$47,21,FALSE))</f>
        <v/>
      </c>
      <c r="AM110" s="321" t="str">
        <f>IF(AM109="","",VLOOKUP(AM109,'標準様式１シフト記号表（勤務時間帯）'!$D$6:$X$47,21,FALSE))</f>
        <v/>
      </c>
      <c r="AN110" s="321" t="str">
        <f>IF(AN109="","",VLOOKUP(AN109,'標準様式１シフト記号表（勤務時間帯）'!$D$6:$X$47,21,FALSE))</f>
        <v/>
      </c>
      <c r="AO110" s="323" t="str">
        <f>IF(AO109="","",VLOOKUP(AO109,'標準様式１シフト記号表（勤務時間帯）'!$D$6:$X$47,21,FALSE))</f>
        <v/>
      </c>
      <c r="AP110" s="322" t="str">
        <f>IF(AP109="","",VLOOKUP(AP109,'標準様式１シフト記号表（勤務時間帯）'!$D$6:$X$47,21,FALSE))</f>
        <v/>
      </c>
      <c r="AQ110" s="321" t="str">
        <f>IF(AQ109="","",VLOOKUP(AQ109,'標準様式１シフト記号表（勤務時間帯）'!$D$6:$X$47,21,FALSE))</f>
        <v/>
      </c>
      <c r="AR110" s="321" t="str">
        <f>IF(AR109="","",VLOOKUP(AR109,'標準様式１シフト記号表（勤務時間帯）'!$D$6:$X$47,21,FALSE))</f>
        <v/>
      </c>
      <c r="AS110" s="321" t="str">
        <f>IF(AS109="","",VLOOKUP(AS109,'標準様式１シフト記号表（勤務時間帯）'!$D$6:$X$47,21,FALSE))</f>
        <v/>
      </c>
      <c r="AT110" s="321" t="str">
        <f>IF(AT109="","",VLOOKUP(AT109,'標準様式１シフト記号表（勤務時間帯）'!$D$6:$X$47,21,FALSE))</f>
        <v/>
      </c>
      <c r="AU110" s="321" t="str">
        <f>IF(AU109="","",VLOOKUP(AU109,'標準様式１シフト記号表（勤務時間帯）'!$D$6:$X$47,21,FALSE))</f>
        <v/>
      </c>
      <c r="AV110" s="323" t="str">
        <f>IF(AV109="","",VLOOKUP(AV109,'標準様式１シフト記号表（勤務時間帯）'!$D$6:$X$47,21,FALSE))</f>
        <v/>
      </c>
      <c r="AW110" s="322" t="str">
        <f>IF(AW109="","",VLOOKUP(AW109,'標準様式１シフト記号表（勤務時間帯）'!$D$6:$X$47,21,FALSE))</f>
        <v/>
      </c>
      <c r="AX110" s="321" t="str">
        <f>IF(AX109="","",VLOOKUP(AX109,'標準様式１シフト記号表（勤務時間帯）'!$D$6:$X$47,21,FALSE))</f>
        <v/>
      </c>
      <c r="AY110" s="321" t="str">
        <f>IF(AY109="","",VLOOKUP(AY109,'標準様式１シフト記号表（勤務時間帯）'!$D$6:$X$47,21,FALSE))</f>
        <v/>
      </c>
      <c r="AZ110" s="1474">
        <f>IF($BC$4="４週",SUM(U110:AV110),IF($BC$4="暦月",SUM(U110:AY110),""))</f>
        <v>0</v>
      </c>
      <c r="BA110" s="1475"/>
      <c r="BB110" s="1476">
        <f>IF($BC$4="４週",AZ110/4,IF($BC$4="暦月",(AZ110/($BC$9/7)),""))</f>
        <v>0</v>
      </c>
      <c r="BC110" s="1475"/>
      <c r="BD110" s="1468"/>
      <c r="BE110" s="1469"/>
      <c r="BF110" s="1469"/>
      <c r="BG110" s="1469"/>
      <c r="BH110" s="1470"/>
    </row>
    <row r="111" spans="2:60" ht="20.25" customHeight="1" x14ac:dyDescent="0.15">
      <c r="B111" s="346"/>
      <c r="C111" s="1427"/>
      <c r="D111" s="1428"/>
      <c r="E111" s="1429"/>
      <c r="F111" s="345"/>
      <c r="G111" s="344">
        <f>C109</f>
        <v>0</v>
      </c>
      <c r="H111" s="1432"/>
      <c r="I111" s="1439"/>
      <c r="J111" s="1440"/>
      <c r="K111" s="1440"/>
      <c r="L111" s="1441"/>
      <c r="M111" s="1448"/>
      <c r="N111" s="1449"/>
      <c r="O111" s="1450"/>
      <c r="P111" s="411" t="s">
        <v>634</v>
      </c>
      <c r="Q111" s="351"/>
      <c r="R111" s="351"/>
      <c r="S111" s="350"/>
      <c r="T111" s="349"/>
      <c r="U111" s="312" t="str">
        <f>IF(U109="","",VLOOKUP(U109,'標準様式１シフト記号表（勤務時間帯）'!$D$6:$Z$47,23,FALSE))</f>
        <v/>
      </c>
      <c r="V111" s="311" t="str">
        <f>IF(V109="","",VLOOKUP(V109,'標準様式１シフト記号表（勤務時間帯）'!$D$6:$Z$47,23,FALSE))</f>
        <v/>
      </c>
      <c r="W111" s="311" t="str">
        <f>IF(W109="","",VLOOKUP(W109,'標準様式１シフト記号表（勤務時間帯）'!$D$6:$Z$47,23,FALSE))</f>
        <v/>
      </c>
      <c r="X111" s="311" t="str">
        <f>IF(X109="","",VLOOKUP(X109,'標準様式１シフト記号表（勤務時間帯）'!$D$6:$Z$47,23,FALSE))</f>
        <v/>
      </c>
      <c r="Y111" s="311" t="str">
        <f>IF(Y109="","",VLOOKUP(Y109,'標準様式１シフト記号表（勤務時間帯）'!$D$6:$Z$47,23,FALSE))</f>
        <v/>
      </c>
      <c r="Z111" s="311" t="str">
        <f>IF(Z109="","",VLOOKUP(Z109,'標準様式１シフト記号表（勤務時間帯）'!$D$6:$Z$47,23,FALSE))</f>
        <v/>
      </c>
      <c r="AA111" s="313" t="str">
        <f>IF(AA109="","",VLOOKUP(AA109,'標準様式１シフト記号表（勤務時間帯）'!$D$6:$Z$47,23,FALSE))</f>
        <v/>
      </c>
      <c r="AB111" s="312" t="str">
        <f>IF(AB109="","",VLOOKUP(AB109,'標準様式１シフト記号表（勤務時間帯）'!$D$6:$Z$47,23,FALSE))</f>
        <v/>
      </c>
      <c r="AC111" s="311" t="str">
        <f>IF(AC109="","",VLOOKUP(AC109,'標準様式１シフト記号表（勤務時間帯）'!$D$6:$Z$47,23,FALSE))</f>
        <v/>
      </c>
      <c r="AD111" s="311" t="str">
        <f>IF(AD109="","",VLOOKUP(AD109,'標準様式１シフト記号表（勤務時間帯）'!$D$6:$Z$47,23,FALSE))</f>
        <v/>
      </c>
      <c r="AE111" s="311" t="str">
        <f>IF(AE109="","",VLOOKUP(AE109,'標準様式１シフト記号表（勤務時間帯）'!$D$6:$Z$47,23,FALSE))</f>
        <v/>
      </c>
      <c r="AF111" s="311" t="str">
        <f>IF(AF109="","",VLOOKUP(AF109,'標準様式１シフト記号表（勤務時間帯）'!$D$6:$Z$47,23,FALSE))</f>
        <v/>
      </c>
      <c r="AG111" s="311" t="str">
        <f>IF(AG109="","",VLOOKUP(AG109,'標準様式１シフト記号表（勤務時間帯）'!$D$6:$Z$47,23,FALSE))</f>
        <v/>
      </c>
      <c r="AH111" s="313" t="str">
        <f>IF(AH109="","",VLOOKUP(AH109,'標準様式１シフト記号表（勤務時間帯）'!$D$6:$Z$47,23,FALSE))</f>
        <v/>
      </c>
      <c r="AI111" s="312" t="str">
        <f>IF(AI109="","",VLOOKUP(AI109,'標準様式１シフト記号表（勤務時間帯）'!$D$6:$Z$47,23,FALSE))</f>
        <v/>
      </c>
      <c r="AJ111" s="311" t="str">
        <f>IF(AJ109="","",VLOOKUP(AJ109,'標準様式１シフト記号表（勤務時間帯）'!$D$6:$Z$47,23,FALSE))</f>
        <v/>
      </c>
      <c r="AK111" s="311" t="str">
        <f>IF(AK109="","",VLOOKUP(AK109,'標準様式１シフト記号表（勤務時間帯）'!$D$6:$Z$47,23,FALSE))</f>
        <v/>
      </c>
      <c r="AL111" s="311" t="str">
        <f>IF(AL109="","",VLOOKUP(AL109,'標準様式１シフト記号表（勤務時間帯）'!$D$6:$Z$47,23,FALSE))</f>
        <v/>
      </c>
      <c r="AM111" s="311" t="str">
        <f>IF(AM109="","",VLOOKUP(AM109,'標準様式１シフト記号表（勤務時間帯）'!$D$6:$Z$47,23,FALSE))</f>
        <v/>
      </c>
      <c r="AN111" s="311" t="str">
        <f>IF(AN109="","",VLOOKUP(AN109,'標準様式１シフト記号表（勤務時間帯）'!$D$6:$Z$47,23,FALSE))</f>
        <v/>
      </c>
      <c r="AO111" s="313" t="str">
        <f>IF(AO109="","",VLOOKUP(AO109,'標準様式１シフト記号表（勤務時間帯）'!$D$6:$Z$47,23,FALSE))</f>
        <v/>
      </c>
      <c r="AP111" s="312" t="str">
        <f>IF(AP109="","",VLOOKUP(AP109,'標準様式１シフト記号表（勤務時間帯）'!$D$6:$Z$47,23,FALSE))</f>
        <v/>
      </c>
      <c r="AQ111" s="311" t="str">
        <f>IF(AQ109="","",VLOOKUP(AQ109,'標準様式１シフト記号表（勤務時間帯）'!$D$6:$Z$47,23,FALSE))</f>
        <v/>
      </c>
      <c r="AR111" s="311" t="str">
        <f>IF(AR109="","",VLOOKUP(AR109,'標準様式１シフト記号表（勤務時間帯）'!$D$6:$Z$47,23,FALSE))</f>
        <v/>
      </c>
      <c r="AS111" s="311" t="str">
        <f>IF(AS109="","",VLOOKUP(AS109,'標準様式１シフト記号表（勤務時間帯）'!$D$6:$Z$47,23,FALSE))</f>
        <v/>
      </c>
      <c r="AT111" s="311" t="str">
        <f>IF(AT109="","",VLOOKUP(AT109,'標準様式１シフト記号表（勤務時間帯）'!$D$6:$Z$47,23,FALSE))</f>
        <v/>
      </c>
      <c r="AU111" s="311" t="str">
        <f>IF(AU109="","",VLOOKUP(AU109,'標準様式１シフト記号表（勤務時間帯）'!$D$6:$Z$47,23,FALSE))</f>
        <v/>
      </c>
      <c r="AV111" s="313" t="str">
        <f>IF(AV109="","",VLOOKUP(AV109,'標準様式１シフト記号表（勤務時間帯）'!$D$6:$Z$47,23,FALSE))</f>
        <v/>
      </c>
      <c r="AW111" s="312" t="str">
        <f>IF(AW109="","",VLOOKUP(AW109,'標準様式１シフト記号表（勤務時間帯）'!$D$6:$Z$47,23,FALSE))</f>
        <v/>
      </c>
      <c r="AX111" s="311" t="str">
        <f>IF(AX109="","",VLOOKUP(AX109,'標準様式１シフト記号表（勤務時間帯）'!$D$6:$Z$47,23,FALSE))</f>
        <v/>
      </c>
      <c r="AY111" s="311" t="str">
        <f>IF(AY109="","",VLOOKUP(AY109,'標準様式１シフト記号表（勤務時間帯）'!$D$6:$Z$47,23,FALSE))</f>
        <v/>
      </c>
      <c r="AZ111" s="1477">
        <f>IF($BC$4="４週",SUM(U111:AV111),IF($BC$4="暦月",SUM(U111:AY111),""))</f>
        <v>0</v>
      </c>
      <c r="BA111" s="1478"/>
      <c r="BB111" s="1479">
        <f>IF($BC$4="４週",AZ111/4,IF($BC$4="暦月",(AZ111/($BC$9/7)),""))</f>
        <v>0</v>
      </c>
      <c r="BC111" s="1478"/>
      <c r="BD111" s="1471"/>
      <c r="BE111" s="1472"/>
      <c r="BF111" s="1472"/>
      <c r="BG111" s="1472"/>
      <c r="BH111" s="1473"/>
    </row>
    <row r="112" spans="2:60" ht="20.25" customHeight="1" x14ac:dyDescent="0.15">
      <c r="B112" s="339"/>
      <c r="C112" s="1421"/>
      <c r="D112" s="1422"/>
      <c r="E112" s="1423"/>
      <c r="F112" s="338"/>
      <c r="G112" s="337"/>
      <c r="H112" s="1430"/>
      <c r="I112" s="1433"/>
      <c r="J112" s="1434"/>
      <c r="K112" s="1434"/>
      <c r="L112" s="1435"/>
      <c r="M112" s="1442"/>
      <c r="N112" s="1443"/>
      <c r="O112" s="1444"/>
      <c r="P112" s="336" t="s">
        <v>632</v>
      </c>
      <c r="Q112" s="335"/>
      <c r="R112" s="335"/>
      <c r="S112" s="334"/>
      <c r="T112" s="333"/>
      <c r="U112" s="331"/>
      <c r="V112" s="330"/>
      <c r="W112" s="330"/>
      <c r="X112" s="330"/>
      <c r="Y112" s="330"/>
      <c r="Z112" s="330"/>
      <c r="AA112" s="332"/>
      <c r="AB112" s="331"/>
      <c r="AC112" s="330"/>
      <c r="AD112" s="330"/>
      <c r="AE112" s="330"/>
      <c r="AF112" s="330"/>
      <c r="AG112" s="330"/>
      <c r="AH112" s="332"/>
      <c r="AI112" s="331"/>
      <c r="AJ112" s="330"/>
      <c r="AK112" s="330"/>
      <c r="AL112" s="330"/>
      <c r="AM112" s="330"/>
      <c r="AN112" s="330"/>
      <c r="AO112" s="332"/>
      <c r="AP112" s="331"/>
      <c r="AQ112" s="330"/>
      <c r="AR112" s="330"/>
      <c r="AS112" s="330"/>
      <c r="AT112" s="330"/>
      <c r="AU112" s="330"/>
      <c r="AV112" s="332"/>
      <c r="AW112" s="331"/>
      <c r="AX112" s="330"/>
      <c r="AY112" s="330"/>
      <c r="AZ112" s="1451"/>
      <c r="BA112" s="1452"/>
      <c r="BB112" s="1481"/>
      <c r="BC112" s="1452"/>
      <c r="BD112" s="1482"/>
      <c r="BE112" s="1483"/>
      <c r="BF112" s="1483"/>
      <c r="BG112" s="1483"/>
      <c r="BH112" s="1484"/>
    </row>
    <row r="113" spans="2:60" ht="20.25" customHeight="1" x14ac:dyDescent="0.15">
      <c r="B113" s="320">
        <f>B110+1</f>
        <v>31</v>
      </c>
      <c r="C113" s="1424"/>
      <c r="D113" s="1425"/>
      <c r="E113" s="1426"/>
      <c r="F113" s="329">
        <f>C112</f>
        <v>0</v>
      </c>
      <c r="G113" s="328"/>
      <c r="H113" s="1431"/>
      <c r="I113" s="1436"/>
      <c r="J113" s="1437"/>
      <c r="K113" s="1437"/>
      <c r="L113" s="1438"/>
      <c r="M113" s="1445"/>
      <c r="N113" s="1446"/>
      <c r="O113" s="1447"/>
      <c r="P113" s="327" t="s">
        <v>633</v>
      </c>
      <c r="Q113" s="326"/>
      <c r="R113" s="326"/>
      <c r="S113" s="325"/>
      <c r="T113" s="324"/>
      <c r="U113" s="322" t="str">
        <f>IF(U112="","",VLOOKUP(U112,'標準様式１シフト記号表（勤務時間帯）'!$D$6:$X$47,21,FALSE))</f>
        <v/>
      </c>
      <c r="V113" s="321" t="str">
        <f>IF(V112="","",VLOOKUP(V112,'標準様式１シフト記号表（勤務時間帯）'!$D$6:$X$47,21,FALSE))</f>
        <v/>
      </c>
      <c r="W113" s="321" t="str">
        <f>IF(W112="","",VLOOKUP(W112,'標準様式１シフト記号表（勤務時間帯）'!$D$6:$X$47,21,FALSE))</f>
        <v/>
      </c>
      <c r="X113" s="321" t="str">
        <f>IF(X112="","",VLOOKUP(X112,'標準様式１シフト記号表（勤務時間帯）'!$D$6:$X$47,21,FALSE))</f>
        <v/>
      </c>
      <c r="Y113" s="321" t="str">
        <f>IF(Y112="","",VLOOKUP(Y112,'標準様式１シフト記号表（勤務時間帯）'!$D$6:$X$47,21,FALSE))</f>
        <v/>
      </c>
      <c r="Z113" s="321" t="str">
        <f>IF(Z112="","",VLOOKUP(Z112,'標準様式１シフト記号表（勤務時間帯）'!$D$6:$X$47,21,FALSE))</f>
        <v/>
      </c>
      <c r="AA113" s="323" t="str">
        <f>IF(AA112="","",VLOOKUP(AA112,'標準様式１シフト記号表（勤務時間帯）'!$D$6:$X$47,21,FALSE))</f>
        <v/>
      </c>
      <c r="AB113" s="322" t="str">
        <f>IF(AB112="","",VLOOKUP(AB112,'標準様式１シフト記号表（勤務時間帯）'!$D$6:$X$47,21,FALSE))</f>
        <v/>
      </c>
      <c r="AC113" s="321" t="str">
        <f>IF(AC112="","",VLOOKUP(AC112,'標準様式１シフト記号表（勤務時間帯）'!$D$6:$X$47,21,FALSE))</f>
        <v/>
      </c>
      <c r="AD113" s="321" t="str">
        <f>IF(AD112="","",VLOOKUP(AD112,'標準様式１シフト記号表（勤務時間帯）'!$D$6:$X$47,21,FALSE))</f>
        <v/>
      </c>
      <c r="AE113" s="321" t="str">
        <f>IF(AE112="","",VLOOKUP(AE112,'標準様式１シフト記号表（勤務時間帯）'!$D$6:$X$47,21,FALSE))</f>
        <v/>
      </c>
      <c r="AF113" s="321" t="str">
        <f>IF(AF112="","",VLOOKUP(AF112,'標準様式１シフト記号表（勤務時間帯）'!$D$6:$X$47,21,FALSE))</f>
        <v/>
      </c>
      <c r="AG113" s="321" t="str">
        <f>IF(AG112="","",VLOOKUP(AG112,'標準様式１シフト記号表（勤務時間帯）'!$D$6:$X$47,21,FALSE))</f>
        <v/>
      </c>
      <c r="AH113" s="323" t="str">
        <f>IF(AH112="","",VLOOKUP(AH112,'標準様式１シフト記号表（勤務時間帯）'!$D$6:$X$47,21,FALSE))</f>
        <v/>
      </c>
      <c r="AI113" s="322" t="str">
        <f>IF(AI112="","",VLOOKUP(AI112,'標準様式１シフト記号表（勤務時間帯）'!$D$6:$X$47,21,FALSE))</f>
        <v/>
      </c>
      <c r="AJ113" s="321" t="str">
        <f>IF(AJ112="","",VLOOKUP(AJ112,'標準様式１シフト記号表（勤務時間帯）'!$D$6:$X$47,21,FALSE))</f>
        <v/>
      </c>
      <c r="AK113" s="321" t="str">
        <f>IF(AK112="","",VLOOKUP(AK112,'標準様式１シフト記号表（勤務時間帯）'!$D$6:$X$47,21,FALSE))</f>
        <v/>
      </c>
      <c r="AL113" s="321" t="str">
        <f>IF(AL112="","",VLOOKUP(AL112,'標準様式１シフト記号表（勤務時間帯）'!$D$6:$X$47,21,FALSE))</f>
        <v/>
      </c>
      <c r="AM113" s="321" t="str">
        <f>IF(AM112="","",VLOOKUP(AM112,'標準様式１シフト記号表（勤務時間帯）'!$D$6:$X$47,21,FALSE))</f>
        <v/>
      </c>
      <c r="AN113" s="321" t="str">
        <f>IF(AN112="","",VLOOKUP(AN112,'標準様式１シフト記号表（勤務時間帯）'!$D$6:$X$47,21,FALSE))</f>
        <v/>
      </c>
      <c r="AO113" s="323" t="str">
        <f>IF(AO112="","",VLOOKUP(AO112,'標準様式１シフト記号表（勤務時間帯）'!$D$6:$X$47,21,FALSE))</f>
        <v/>
      </c>
      <c r="AP113" s="322" t="str">
        <f>IF(AP112="","",VLOOKUP(AP112,'標準様式１シフト記号表（勤務時間帯）'!$D$6:$X$47,21,FALSE))</f>
        <v/>
      </c>
      <c r="AQ113" s="321" t="str">
        <f>IF(AQ112="","",VLOOKUP(AQ112,'標準様式１シフト記号表（勤務時間帯）'!$D$6:$X$47,21,FALSE))</f>
        <v/>
      </c>
      <c r="AR113" s="321" t="str">
        <f>IF(AR112="","",VLOOKUP(AR112,'標準様式１シフト記号表（勤務時間帯）'!$D$6:$X$47,21,FALSE))</f>
        <v/>
      </c>
      <c r="AS113" s="321" t="str">
        <f>IF(AS112="","",VLOOKUP(AS112,'標準様式１シフト記号表（勤務時間帯）'!$D$6:$X$47,21,FALSE))</f>
        <v/>
      </c>
      <c r="AT113" s="321" t="str">
        <f>IF(AT112="","",VLOOKUP(AT112,'標準様式１シフト記号表（勤務時間帯）'!$D$6:$X$47,21,FALSE))</f>
        <v/>
      </c>
      <c r="AU113" s="321" t="str">
        <f>IF(AU112="","",VLOOKUP(AU112,'標準様式１シフト記号表（勤務時間帯）'!$D$6:$X$47,21,FALSE))</f>
        <v/>
      </c>
      <c r="AV113" s="323" t="str">
        <f>IF(AV112="","",VLOOKUP(AV112,'標準様式１シフト記号表（勤務時間帯）'!$D$6:$X$47,21,FALSE))</f>
        <v/>
      </c>
      <c r="AW113" s="322" t="str">
        <f>IF(AW112="","",VLOOKUP(AW112,'標準様式１シフト記号表（勤務時間帯）'!$D$6:$X$47,21,FALSE))</f>
        <v/>
      </c>
      <c r="AX113" s="321" t="str">
        <f>IF(AX112="","",VLOOKUP(AX112,'標準様式１シフト記号表（勤務時間帯）'!$D$6:$X$47,21,FALSE))</f>
        <v/>
      </c>
      <c r="AY113" s="321" t="str">
        <f>IF(AY112="","",VLOOKUP(AY112,'標準様式１シフト記号表（勤務時間帯）'!$D$6:$X$47,21,FALSE))</f>
        <v/>
      </c>
      <c r="AZ113" s="1474">
        <f>IF($BC$4="４週",SUM(U113:AV113),IF($BC$4="暦月",SUM(U113:AY113),""))</f>
        <v>0</v>
      </c>
      <c r="BA113" s="1475"/>
      <c r="BB113" s="1476">
        <f>IF($BC$4="４週",AZ113/4,IF($BC$4="暦月",(AZ113/($BC$9/7)),""))</f>
        <v>0</v>
      </c>
      <c r="BC113" s="1475"/>
      <c r="BD113" s="1468"/>
      <c r="BE113" s="1469"/>
      <c r="BF113" s="1469"/>
      <c r="BG113" s="1469"/>
      <c r="BH113" s="1470"/>
    </row>
    <row r="114" spans="2:60" ht="20.25" customHeight="1" x14ac:dyDescent="0.15">
      <c r="B114" s="346"/>
      <c r="C114" s="1427"/>
      <c r="D114" s="1428"/>
      <c r="E114" s="1429"/>
      <c r="F114" s="345"/>
      <c r="G114" s="344">
        <f>C112</f>
        <v>0</v>
      </c>
      <c r="H114" s="1432"/>
      <c r="I114" s="1439"/>
      <c r="J114" s="1440"/>
      <c r="K114" s="1440"/>
      <c r="L114" s="1441"/>
      <c r="M114" s="1448"/>
      <c r="N114" s="1449"/>
      <c r="O114" s="1450"/>
      <c r="P114" s="411" t="s">
        <v>634</v>
      </c>
      <c r="Q114" s="351"/>
      <c r="R114" s="351"/>
      <c r="S114" s="350"/>
      <c r="T114" s="349"/>
      <c r="U114" s="312" t="str">
        <f>IF(U112="","",VLOOKUP(U112,'標準様式１シフト記号表（勤務時間帯）'!$D$6:$Z$47,23,FALSE))</f>
        <v/>
      </c>
      <c r="V114" s="311" t="str">
        <f>IF(V112="","",VLOOKUP(V112,'標準様式１シフト記号表（勤務時間帯）'!$D$6:$Z$47,23,FALSE))</f>
        <v/>
      </c>
      <c r="W114" s="311" t="str">
        <f>IF(W112="","",VLOOKUP(W112,'標準様式１シフト記号表（勤務時間帯）'!$D$6:$Z$47,23,FALSE))</f>
        <v/>
      </c>
      <c r="X114" s="311" t="str">
        <f>IF(X112="","",VLOOKUP(X112,'標準様式１シフト記号表（勤務時間帯）'!$D$6:$Z$47,23,FALSE))</f>
        <v/>
      </c>
      <c r="Y114" s="311" t="str">
        <f>IF(Y112="","",VLOOKUP(Y112,'標準様式１シフト記号表（勤務時間帯）'!$D$6:$Z$47,23,FALSE))</f>
        <v/>
      </c>
      <c r="Z114" s="311" t="str">
        <f>IF(Z112="","",VLOOKUP(Z112,'標準様式１シフト記号表（勤務時間帯）'!$D$6:$Z$47,23,FALSE))</f>
        <v/>
      </c>
      <c r="AA114" s="313" t="str">
        <f>IF(AA112="","",VLOOKUP(AA112,'標準様式１シフト記号表（勤務時間帯）'!$D$6:$Z$47,23,FALSE))</f>
        <v/>
      </c>
      <c r="AB114" s="312" t="str">
        <f>IF(AB112="","",VLOOKUP(AB112,'標準様式１シフト記号表（勤務時間帯）'!$D$6:$Z$47,23,FALSE))</f>
        <v/>
      </c>
      <c r="AC114" s="311" t="str">
        <f>IF(AC112="","",VLOOKUP(AC112,'標準様式１シフト記号表（勤務時間帯）'!$D$6:$Z$47,23,FALSE))</f>
        <v/>
      </c>
      <c r="AD114" s="311" t="str">
        <f>IF(AD112="","",VLOOKUP(AD112,'標準様式１シフト記号表（勤務時間帯）'!$D$6:$Z$47,23,FALSE))</f>
        <v/>
      </c>
      <c r="AE114" s="311" t="str">
        <f>IF(AE112="","",VLOOKUP(AE112,'標準様式１シフト記号表（勤務時間帯）'!$D$6:$Z$47,23,FALSE))</f>
        <v/>
      </c>
      <c r="AF114" s="311" t="str">
        <f>IF(AF112="","",VLOOKUP(AF112,'標準様式１シフト記号表（勤務時間帯）'!$D$6:$Z$47,23,FALSE))</f>
        <v/>
      </c>
      <c r="AG114" s="311" t="str">
        <f>IF(AG112="","",VLOOKUP(AG112,'標準様式１シフト記号表（勤務時間帯）'!$D$6:$Z$47,23,FALSE))</f>
        <v/>
      </c>
      <c r="AH114" s="313" t="str">
        <f>IF(AH112="","",VLOOKUP(AH112,'標準様式１シフト記号表（勤務時間帯）'!$D$6:$Z$47,23,FALSE))</f>
        <v/>
      </c>
      <c r="AI114" s="312" t="str">
        <f>IF(AI112="","",VLOOKUP(AI112,'標準様式１シフト記号表（勤務時間帯）'!$D$6:$Z$47,23,FALSE))</f>
        <v/>
      </c>
      <c r="AJ114" s="311" t="str">
        <f>IF(AJ112="","",VLOOKUP(AJ112,'標準様式１シフト記号表（勤務時間帯）'!$D$6:$Z$47,23,FALSE))</f>
        <v/>
      </c>
      <c r="AK114" s="311" t="str">
        <f>IF(AK112="","",VLOOKUP(AK112,'標準様式１シフト記号表（勤務時間帯）'!$D$6:$Z$47,23,FALSE))</f>
        <v/>
      </c>
      <c r="AL114" s="311" t="str">
        <f>IF(AL112="","",VLOOKUP(AL112,'標準様式１シフト記号表（勤務時間帯）'!$D$6:$Z$47,23,FALSE))</f>
        <v/>
      </c>
      <c r="AM114" s="311" t="str">
        <f>IF(AM112="","",VLOOKUP(AM112,'標準様式１シフト記号表（勤務時間帯）'!$D$6:$Z$47,23,FALSE))</f>
        <v/>
      </c>
      <c r="AN114" s="311" t="str">
        <f>IF(AN112="","",VLOOKUP(AN112,'標準様式１シフト記号表（勤務時間帯）'!$D$6:$Z$47,23,FALSE))</f>
        <v/>
      </c>
      <c r="AO114" s="313" t="str">
        <f>IF(AO112="","",VLOOKUP(AO112,'標準様式１シフト記号表（勤務時間帯）'!$D$6:$Z$47,23,FALSE))</f>
        <v/>
      </c>
      <c r="AP114" s="312" t="str">
        <f>IF(AP112="","",VLOOKUP(AP112,'標準様式１シフト記号表（勤務時間帯）'!$D$6:$Z$47,23,FALSE))</f>
        <v/>
      </c>
      <c r="AQ114" s="311" t="str">
        <f>IF(AQ112="","",VLOOKUP(AQ112,'標準様式１シフト記号表（勤務時間帯）'!$D$6:$Z$47,23,FALSE))</f>
        <v/>
      </c>
      <c r="AR114" s="311" t="str">
        <f>IF(AR112="","",VLOOKUP(AR112,'標準様式１シフト記号表（勤務時間帯）'!$D$6:$Z$47,23,FALSE))</f>
        <v/>
      </c>
      <c r="AS114" s="311" t="str">
        <f>IF(AS112="","",VLOOKUP(AS112,'標準様式１シフト記号表（勤務時間帯）'!$D$6:$Z$47,23,FALSE))</f>
        <v/>
      </c>
      <c r="AT114" s="311" t="str">
        <f>IF(AT112="","",VLOOKUP(AT112,'標準様式１シフト記号表（勤務時間帯）'!$D$6:$Z$47,23,FALSE))</f>
        <v/>
      </c>
      <c r="AU114" s="311" t="str">
        <f>IF(AU112="","",VLOOKUP(AU112,'標準様式１シフト記号表（勤務時間帯）'!$D$6:$Z$47,23,FALSE))</f>
        <v/>
      </c>
      <c r="AV114" s="313" t="str">
        <f>IF(AV112="","",VLOOKUP(AV112,'標準様式１シフト記号表（勤務時間帯）'!$D$6:$Z$47,23,FALSE))</f>
        <v/>
      </c>
      <c r="AW114" s="312" t="str">
        <f>IF(AW112="","",VLOOKUP(AW112,'標準様式１シフト記号表（勤務時間帯）'!$D$6:$Z$47,23,FALSE))</f>
        <v/>
      </c>
      <c r="AX114" s="311" t="str">
        <f>IF(AX112="","",VLOOKUP(AX112,'標準様式１シフト記号表（勤務時間帯）'!$D$6:$Z$47,23,FALSE))</f>
        <v/>
      </c>
      <c r="AY114" s="311" t="str">
        <f>IF(AY112="","",VLOOKUP(AY112,'標準様式１シフト記号表（勤務時間帯）'!$D$6:$Z$47,23,FALSE))</f>
        <v/>
      </c>
      <c r="AZ114" s="1477">
        <f>IF($BC$4="４週",SUM(U114:AV114),IF($BC$4="暦月",SUM(U114:AY114),""))</f>
        <v>0</v>
      </c>
      <c r="BA114" s="1478"/>
      <c r="BB114" s="1479">
        <f>IF($BC$4="４週",AZ114/4,IF($BC$4="暦月",(AZ114/($BC$9/7)),""))</f>
        <v>0</v>
      </c>
      <c r="BC114" s="1478"/>
      <c r="BD114" s="1471"/>
      <c r="BE114" s="1472"/>
      <c r="BF114" s="1472"/>
      <c r="BG114" s="1472"/>
      <c r="BH114" s="1473"/>
    </row>
    <row r="115" spans="2:60" ht="20.25" customHeight="1" x14ac:dyDescent="0.15">
      <c r="B115" s="339"/>
      <c r="C115" s="1421"/>
      <c r="D115" s="1422"/>
      <c r="E115" s="1423"/>
      <c r="F115" s="338"/>
      <c r="G115" s="337"/>
      <c r="H115" s="1430"/>
      <c r="I115" s="1433"/>
      <c r="J115" s="1434"/>
      <c r="K115" s="1434"/>
      <c r="L115" s="1435"/>
      <c r="M115" s="1442"/>
      <c r="N115" s="1443"/>
      <c r="O115" s="1444"/>
      <c r="P115" s="336" t="s">
        <v>632</v>
      </c>
      <c r="Q115" s="335"/>
      <c r="R115" s="335"/>
      <c r="S115" s="334"/>
      <c r="T115" s="333"/>
      <c r="U115" s="331"/>
      <c r="V115" s="330"/>
      <c r="W115" s="330"/>
      <c r="X115" s="330"/>
      <c r="Y115" s="330"/>
      <c r="Z115" s="330"/>
      <c r="AA115" s="332"/>
      <c r="AB115" s="331"/>
      <c r="AC115" s="330"/>
      <c r="AD115" s="330"/>
      <c r="AE115" s="330"/>
      <c r="AF115" s="330"/>
      <c r="AG115" s="330"/>
      <c r="AH115" s="332"/>
      <c r="AI115" s="331"/>
      <c r="AJ115" s="330"/>
      <c r="AK115" s="330"/>
      <c r="AL115" s="330"/>
      <c r="AM115" s="330"/>
      <c r="AN115" s="330"/>
      <c r="AO115" s="332"/>
      <c r="AP115" s="331"/>
      <c r="AQ115" s="330"/>
      <c r="AR115" s="330"/>
      <c r="AS115" s="330"/>
      <c r="AT115" s="330"/>
      <c r="AU115" s="330"/>
      <c r="AV115" s="332"/>
      <c r="AW115" s="331"/>
      <c r="AX115" s="330"/>
      <c r="AY115" s="330"/>
      <c r="AZ115" s="1451"/>
      <c r="BA115" s="1452"/>
      <c r="BB115" s="1481"/>
      <c r="BC115" s="1452"/>
      <c r="BD115" s="1482"/>
      <c r="BE115" s="1483"/>
      <c r="BF115" s="1483"/>
      <c r="BG115" s="1483"/>
      <c r="BH115" s="1484"/>
    </row>
    <row r="116" spans="2:60" ht="20.25" customHeight="1" x14ac:dyDescent="0.15">
      <c r="B116" s="320">
        <f>B113+1</f>
        <v>32</v>
      </c>
      <c r="C116" s="1424"/>
      <c r="D116" s="1425"/>
      <c r="E116" s="1426"/>
      <c r="F116" s="329">
        <f>C115</f>
        <v>0</v>
      </c>
      <c r="G116" s="328"/>
      <c r="H116" s="1431"/>
      <c r="I116" s="1436"/>
      <c r="J116" s="1437"/>
      <c r="K116" s="1437"/>
      <c r="L116" s="1438"/>
      <c r="M116" s="1445"/>
      <c r="N116" s="1446"/>
      <c r="O116" s="1447"/>
      <c r="P116" s="327" t="s">
        <v>633</v>
      </c>
      <c r="Q116" s="326"/>
      <c r="R116" s="326"/>
      <c r="S116" s="325"/>
      <c r="T116" s="324"/>
      <c r="U116" s="322" t="str">
        <f>IF(U115="","",VLOOKUP(U115,'標準様式１シフト記号表（勤務時間帯）'!$D$6:$X$47,21,FALSE))</f>
        <v/>
      </c>
      <c r="V116" s="321" t="str">
        <f>IF(V115="","",VLOOKUP(V115,'標準様式１シフト記号表（勤務時間帯）'!$D$6:$X$47,21,FALSE))</f>
        <v/>
      </c>
      <c r="W116" s="321" t="str">
        <f>IF(W115="","",VLOOKUP(W115,'標準様式１シフト記号表（勤務時間帯）'!$D$6:$X$47,21,FALSE))</f>
        <v/>
      </c>
      <c r="X116" s="321" t="str">
        <f>IF(X115="","",VLOOKUP(X115,'標準様式１シフト記号表（勤務時間帯）'!$D$6:$X$47,21,FALSE))</f>
        <v/>
      </c>
      <c r="Y116" s="321" t="str">
        <f>IF(Y115="","",VLOOKUP(Y115,'標準様式１シフト記号表（勤務時間帯）'!$D$6:$X$47,21,FALSE))</f>
        <v/>
      </c>
      <c r="Z116" s="321" t="str">
        <f>IF(Z115="","",VLOOKUP(Z115,'標準様式１シフト記号表（勤務時間帯）'!$D$6:$X$47,21,FALSE))</f>
        <v/>
      </c>
      <c r="AA116" s="323" t="str">
        <f>IF(AA115="","",VLOOKUP(AA115,'標準様式１シフト記号表（勤務時間帯）'!$D$6:$X$47,21,FALSE))</f>
        <v/>
      </c>
      <c r="AB116" s="322" t="str">
        <f>IF(AB115="","",VLOOKUP(AB115,'標準様式１シフト記号表（勤務時間帯）'!$D$6:$X$47,21,FALSE))</f>
        <v/>
      </c>
      <c r="AC116" s="321" t="str">
        <f>IF(AC115="","",VLOOKUP(AC115,'標準様式１シフト記号表（勤務時間帯）'!$D$6:$X$47,21,FALSE))</f>
        <v/>
      </c>
      <c r="AD116" s="321" t="str">
        <f>IF(AD115="","",VLOOKUP(AD115,'標準様式１シフト記号表（勤務時間帯）'!$D$6:$X$47,21,FALSE))</f>
        <v/>
      </c>
      <c r="AE116" s="321" t="str">
        <f>IF(AE115="","",VLOOKUP(AE115,'標準様式１シフト記号表（勤務時間帯）'!$D$6:$X$47,21,FALSE))</f>
        <v/>
      </c>
      <c r="AF116" s="321" t="str">
        <f>IF(AF115="","",VLOOKUP(AF115,'標準様式１シフト記号表（勤務時間帯）'!$D$6:$X$47,21,FALSE))</f>
        <v/>
      </c>
      <c r="AG116" s="321" t="str">
        <f>IF(AG115="","",VLOOKUP(AG115,'標準様式１シフト記号表（勤務時間帯）'!$D$6:$X$47,21,FALSE))</f>
        <v/>
      </c>
      <c r="AH116" s="323" t="str">
        <f>IF(AH115="","",VLOOKUP(AH115,'標準様式１シフト記号表（勤務時間帯）'!$D$6:$X$47,21,FALSE))</f>
        <v/>
      </c>
      <c r="AI116" s="322" t="str">
        <f>IF(AI115="","",VLOOKUP(AI115,'標準様式１シフト記号表（勤務時間帯）'!$D$6:$X$47,21,FALSE))</f>
        <v/>
      </c>
      <c r="AJ116" s="321" t="str">
        <f>IF(AJ115="","",VLOOKUP(AJ115,'標準様式１シフト記号表（勤務時間帯）'!$D$6:$X$47,21,FALSE))</f>
        <v/>
      </c>
      <c r="AK116" s="321" t="str">
        <f>IF(AK115="","",VLOOKUP(AK115,'標準様式１シフト記号表（勤務時間帯）'!$D$6:$X$47,21,FALSE))</f>
        <v/>
      </c>
      <c r="AL116" s="321" t="str">
        <f>IF(AL115="","",VLOOKUP(AL115,'標準様式１シフト記号表（勤務時間帯）'!$D$6:$X$47,21,FALSE))</f>
        <v/>
      </c>
      <c r="AM116" s="321" t="str">
        <f>IF(AM115="","",VLOOKUP(AM115,'標準様式１シフト記号表（勤務時間帯）'!$D$6:$X$47,21,FALSE))</f>
        <v/>
      </c>
      <c r="AN116" s="321" t="str">
        <f>IF(AN115="","",VLOOKUP(AN115,'標準様式１シフト記号表（勤務時間帯）'!$D$6:$X$47,21,FALSE))</f>
        <v/>
      </c>
      <c r="AO116" s="323" t="str">
        <f>IF(AO115="","",VLOOKUP(AO115,'標準様式１シフト記号表（勤務時間帯）'!$D$6:$X$47,21,FALSE))</f>
        <v/>
      </c>
      <c r="AP116" s="322" t="str">
        <f>IF(AP115="","",VLOOKUP(AP115,'標準様式１シフト記号表（勤務時間帯）'!$D$6:$X$47,21,FALSE))</f>
        <v/>
      </c>
      <c r="AQ116" s="321" t="str">
        <f>IF(AQ115="","",VLOOKUP(AQ115,'標準様式１シフト記号表（勤務時間帯）'!$D$6:$X$47,21,FALSE))</f>
        <v/>
      </c>
      <c r="AR116" s="321" t="str">
        <f>IF(AR115="","",VLOOKUP(AR115,'標準様式１シフト記号表（勤務時間帯）'!$D$6:$X$47,21,FALSE))</f>
        <v/>
      </c>
      <c r="AS116" s="321" t="str">
        <f>IF(AS115="","",VLOOKUP(AS115,'標準様式１シフト記号表（勤務時間帯）'!$D$6:$X$47,21,FALSE))</f>
        <v/>
      </c>
      <c r="AT116" s="321" t="str">
        <f>IF(AT115="","",VLOOKUP(AT115,'標準様式１シフト記号表（勤務時間帯）'!$D$6:$X$47,21,FALSE))</f>
        <v/>
      </c>
      <c r="AU116" s="321" t="str">
        <f>IF(AU115="","",VLOOKUP(AU115,'標準様式１シフト記号表（勤務時間帯）'!$D$6:$X$47,21,FALSE))</f>
        <v/>
      </c>
      <c r="AV116" s="323" t="str">
        <f>IF(AV115="","",VLOOKUP(AV115,'標準様式１シフト記号表（勤務時間帯）'!$D$6:$X$47,21,FALSE))</f>
        <v/>
      </c>
      <c r="AW116" s="322" t="str">
        <f>IF(AW115="","",VLOOKUP(AW115,'標準様式１シフト記号表（勤務時間帯）'!$D$6:$X$47,21,FALSE))</f>
        <v/>
      </c>
      <c r="AX116" s="321" t="str">
        <f>IF(AX115="","",VLOOKUP(AX115,'標準様式１シフト記号表（勤務時間帯）'!$D$6:$X$47,21,FALSE))</f>
        <v/>
      </c>
      <c r="AY116" s="321" t="str">
        <f>IF(AY115="","",VLOOKUP(AY115,'標準様式１シフト記号表（勤務時間帯）'!$D$6:$X$47,21,FALSE))</f>
        <v/>
      </c>
      <c r="AZ116" s="1474">
        <f>IF($BC$4="４週",SUM(U116:AV116),IF($BC$4="暦月",SUM(U116:AY116),""))</f>
        <v>0</v>
      </c>
      <c r="BA116" s="1475"/>
      <c r="BB116" s="1476">
        <f>IF($BC$4="４週",AZ116/4,IF($BC$4="暦月",(AZ116/($BC$9/7)),""))</f>
        <v>0</v>
      </c>
      <c r="BC116" s="1475"/>
      <c r="BD116" s="1468"/>
      <c r="BE116" s="1469"/>
      <c r="BF116" s="1469"/>
      <c r="BG116" s="1469"/>
      <c r="BH116" s="1470"/>
    </row>
    <row r="117" spans="2:60" ht="20.25" customHeight="1" x14ac:dyDescent="0.15">
      <c r="B117" s="346"/>
      <c r="C117" s="1427"/>
      <c r="D117" s="1428"/>
      <c r="E117" s="1429"/>
      <c r="F117" s="345"/>
      <c r="G117" s="344">
        <f>C115</f>
        <v>0</v>
      </c>
      <c r="H117" s="1432"/>
      <c r="I117" s="1439"/>
      <c r="J117" s="1440"/>
      <c r="K117" s="1440"/>
      <c r="L117" s="1441"/>
      <c r="M117" s="1448"/>
      <c r="N117" s="1449"/>
      <c r="O117" s="1450"/>
      <c r="P117" s="411" t="s">
        <v>634</v>
      </c>
      <c r="Q117" s="351"/>
      <c r="R117" s="351"/>
      <c r="S117" s="350"/>
      <c r="T117" s="349"/>
      <c r="U117" s="312" t="str">
        <f>IF(U115="","",VLOOKUP(U115,'標準様式１シフト記号表（勤務時間帯）'!$D$6:$Z$47,23,FALSE))</f>
        <v/>
      </c>
      <c r="V117" s="311" t="str">
        <f>IF(V115="","",VLOOKUP(V115,'標準様式１シフト記号表（勤務時間帯）'!$D$6:$Z$47,23,FALSE))</f>
        <v/>
      </c>
      <c r="W117" s="311" t="str">
        <f>IF(W115="","",VLOOKUP(W115,'標準様式１シフト記号表（勤務時間帯）'!$D$6:$Z$47,23,FALSE))</f>
        <v/>
      </c>
      <c r="X117" s="311" t="str">
        <f>IF(X115="","",VLOOKUP(X115,'標準様式１シフト記号表（勤務時間帯）'!$D$6:$Z$47,23,FALSE))</f>
        <v/>
      </c>
      <c r="Y117" s="311" t="str">
        <f>IF(Y115="","",VLOOKUP(Y115,'標準様式１シフト記号表（勤務時間帯）'!$D$6:$Z$47,23,FALSE))</f>
        <v/>
      </c>
      <c r="Z117" s="311" t="str">
        <f>IF(Z115="","",VLOOKUP(Z115,'標準様式１シフト記号表（勤務時間帯）'!$D$6:$Z$47,23,FALSE))</f>
        <v/>
      </c>
      <c r="AA117" s="313" t="str">
        <f>IF(AA115="","",VLOOKUP(AA115,'標準様式１シフト記号表（勤務時間帯）'!$D$6:$Z$47,23,FALSE))</f>
        <v/>
      </c>
      <c r="AB117" s="312" t="str">
        <f>IF(AB115="","",VLOOKUP(AB115,'標準様式１シフト記号表（勤務時間帯）'!$D$6:$Z$47,23,FALSE))</f>
        <v/>
      </c>
      <c r="AC117" s="311" t="str">
        <f>IF(AC115="","",VLOOKUP(AC115,'標準様式１シフト記号表（勤務時間帯）'!$D$6:$Z$47,23,FALSE))</f>
        <v/>
      </c>
      <c r="AD117" s="311" t="str">
        <f>IF(AD115="","",VLOOKUP(AD115,'標準様式１シフト記号表（勤務時間帯）'!$D$6:$Z$47,23,FALSE))</f>
        <v/>
      </c>
      <c r="AE117" s="311" t="str">
        <f>IF(AE115="","",VLOOKUP(AE115,'標準様式１シフト記号表（勤務時間帯）'!$D$6:$Z$47,23,FALSE))</f>
        <v/>
      </c>
      <c r="AF117" s="311" t="str">
        <f>IF(AF115="","",VLOOKUP(AF115,'標準様式１シフト記号表（勤務時間帯）'!$D$6:$Z$47,23,FALSE))</f>
        <v/>
      </c>
      <c r="AG117" s="311" t="str">
        <f>IF(AG115="","",VLOOKUP(AG115,'標準様式１シフト記号表（勤務時間帯）'!$D$6:$Z$47,23,FALSE))</f>
        <v/>
      </c>
      <c r="AH117" s="313" t="str">
        <f>IF(AH115="","",VLOOKUP(AH115,'標準様式１シフト記号表（勤務時間帯）'!$D$6:$Z$47,23,FALSE))</f>
        <v/>
      </c>
      <c r="AI117" s="312" t="str">
        <f>IF(AI115="","",VLOOKUP(AI115,'標準様式１シフト記号表（勤務時間帯）'!$D$6:$Z$47,23,FALSE))</f>
        <v/>
      </c>
      <c r="AJ117" s="311" t="str">
        <f>IF(AJ115="","",VLOOKUP(AJ115,'標準様式１シフト記号表（勤務時間帯）'!$D$6:$Z$47,23,FALSE))</f>
        <v/>
      </c>
      <c r="AK117" s="311" t="str">
        <f>IF(AK115="","",VLOOKUP(AK115,'標準様式１シフト記号表（勤務時間帯）'!$D$6:$Z$47,23,FALSE))</f>
        <v/>
      </c>
      <c r="AL117" s="311" t="str">
        <f>IF(AL115="","",VLOOKUP(AL115,'標準様式１シフト記号表（勤務時間帯）'!$D$6:$Z$47,23,FALSE))</f>
        <v/>
      </c>
      <c r="AM117" s="311" t="str">
        <f>IF(AM115="","",VLOOKUP(AM115,'標準様式１シフト記号表（勤務時間帯）'!$D$6:$Z$47,23,FALSE))</f>
        <v/>
      </c>
      <c r="AN117" s="311" t="str">
        <f>IF(AN115="","",VLOOKUP(AN115,'標準様式１シフト記号表（勤務時間帯）'!$D$6:$Z$47,23,FALSE))</f>
        <v/>
      </c>
      <c r="AO117" s="313" t="str">
        <f>IF(AO115="","",VLOOKUP(AO115,'標準様式１シフト記号表（勤務時間帯）'!$D$6:$Z$47,23,FALSE))</f>
        <v/>
      </c>
      <c r="AP117" s="312" t="str">
        <f>IF(AP115="","",VLOOKUP(AP115,'標準様式１シフト記号表（勤務時間帯）'!$D$6:$Z$47,23,FALSE))</f>
        <v/>
      </c>
      <c r="AQ117" s="311" t="str">
        <f>IF(AQ115="","",VLOOKUP(AQ115,'標準様式１シフト記号表（勤務時間帯）'!$D$6:$Z$47,23,FALSE))</f>
        <v/>
      </c>
      <c r="AR117" s="311" t="str">
        <f>IF(AR115="","",VLOOKUP(AR115,'標準様式１シフト記号表（勤務時間帯）'!$D$6:$Z$47,23,FALSE))</f>
        <v/>
      </c>
      <c r="AS117" s="311" t="str">
        <f>IF(AS115="","",VLOOKUP(AS115,'標準様式１シフト記号表（勤務時間帯）'!$D$6:$Z$47,23,FALSE))</f>
        <v/>
      </c>
      <c r="AT117" s="311" t="str">
        <f>IF(AT115="","",VLOOKUP(AT115,'標準様式１シフト記号表（勤務時間帯）'!$D$6:$Z$47,23,FALSE))</f>
        <v/>
      </c>
      <c r="AU117" s="311" t="str">
        <f>IF(AU115="","",VLOOKUP(AU115,'標準様式１シフト記号表（勤務時間帯）'!$D$6:$Z$47,23,FALSE))</f>
        <v/>
      </c>
      <c r="AV117" s="313" t="str">
        <f>IF(AV115="","",VLOOKUP(AV115,'標準様式１シフト記号表（勤務時間帯）'!$D$6:$Z$47,23,FALSE))</f>
        <v/>
      </c>
      <c r="AW117" s="312" t="str">
        <f>IF(AW115="","",VLOOKUP(AW115,'標準様式１シフト記号表（勤務時間帯）'!$D$6:$Z$47,23,FALSE))</f>
        <v/>
      </c>
      <c r="AX117" s="311" t="str">
        <f>IF(AX115="","",VLOOKUP(AX115,'標準様式１シフト記号表（勤務時間帯）'!$D$6:$Z$47,23,FALSE))</f>
        <v/>
      </c>
      <c r="AY117" s="311" t="str">
        <f>IF(AY115="","",VLOOKUP(AY115,'標準様式１シフト記号表（勤務時間帯）'!$D$6:$Z$47,23,FALSE))</f>
        <v/>
      </c>
      <c r="AZ117" s="1477">
        <f>IF($BC$4="４週",SUM(U117:AV117),IF($BC$4="暦月",SUM(U117:AY117),""))</f>
        <v>0</v>
      </c>
      <c r="BA117" s="1478"/>
      <c r="BB117" s="1479">
        <f>IF($BC$4="４週",AZ117/4,IF($BC$4="暦月",(AZ117/($BC$9/7)),""))</f>
        <v>0</v>
      </c>
      <c r="BC117" s="1478"/>
      <c r="BD117" s="1471"/>
      <c r="BE117" s="1472"/>
      <c r="BF117" s="1472"/>
      <c r="BG117" s="1472"/>
      <c r="BH117" s="1473"/>
    </row>
    <row r="118" spans="2:60" ht="20.25" customHeight="1" x14ac:dyDescent="0.15">
      <c r="B118" s="339"/>
      <c r="C118" s="1421"/>
      <c r="D118" s="1422"/>
      <c r="E118" s="1423"/>
      <c r="F118" s="338"/>
      <c r="G118" s="337"/>
      <c r="H118" s="1430"/>
      <c r="I118" s="1433"/>
      <c r="J118" s="1434"/>
      <c r="K118" s="1434"/>
      <c r="L118" s="1435"/>
      <c r="M118" s="1442"/>
      <c r="N118" s="1443"/>
      <c r="O118" s="1444"/>
      <c r="P118" s="336" t="s">
        <v>632</v>
      </c>
      <c r="Q118" s="335"/>
      <c r="R118" s="335"/>
      <c r="S118" s="334"/>
      <c r="T118" s="333"/>
      <c r="U118" s="331"/>
      <c r="V118" s="330"/>
      <c r="W118" s="330"/>
      <c r="X118" s="330"/>
      <c r="Y118" s="330"/>
      <c r="Z118" s="330"/>
      <c r="AA118" s="332"/>
      <c r="AB118" s="331"/>
      <c r="AC118" s="330"/>
      <c r="AD118" s="330"/>
      <c r="AE118" s="330"/>
      <c r="AF118" s="330"/>
      <c r="AG118" s="330"/>
      <c r="AH118" s="332"/>
      <c r="AI118" s="331"/>
      <c r="AJ118" s="330"/>
      <c r="AK118" s="330"/>
      <c r="AL118" s="330"/>
      <c r="AM118" s="330"/>
      <c r="AN118" s="330"/>
      <c r="AO118" s="332"/>
      <c r="AP118" s="331"/>
      <c r="AQ118" s="330"/>
      <c r="AR118" s="330"/>
      <c r="AS118" s="330"/>
      <c r="AT118" s="330"/>
      <c r="AU118" s="330"/>
      <c r="AV118" s="332"/>
      <c r="AW118" s="331"/>
      <c r="AX118" s="330"/>
      <c r="AY118" s="330"/>
      <c r="AZ118" s="1451"/>
      <c r="BA118" s="1452"/>
      <c r="BB118" s="1481"/>
      <c r="BC118" s="1452"/>
      <c r="BD118" s="1482"/>
      <c r="BE118" s="1483"/>
      <c r="BF118" s="1483"/>
      <c r="BG118" s="1483"/>
      <c r="BH118" s="1484"/>
    </row>
    <row r="119" spans="2:60" ht="20.25" customHeight="1" x14ac:dyDescent="0.15">
      <c r="B119" s="320">
        <f>B116+1</f>
        <v>33</v>
      </c>
      <c r="C119" s="1424"/>
      <c r="D119" s="1425"/>
      <c r="E119" s="1426"/>
      <c r="F119" s="329">
        <f>C118</f>
        <v>0</v>
      </c>
      <c r="G119" s="328"/>
      <c r="H119" s="1431"/>
      <c r="I119" s="1436"/>
      <c r="J119" s="1437"/>
      <c r="K119" s="1437"/>
      <c r="L119" s="1438"/>
      <c r="M119" s="1445"/>
      <c r="N119" s="1446"/>
      <c r="O119" s="1447"/>
      <c r="P119" s="327" t="s">
        <v>633</v>
      </c>
      <c r="Q119" s="326"/>
      <c r="R119" s="326"/>
      <c r="S119" s="325"/>
      <c r="T119" s="324"/>
      <c r="U119" s="322" t="str">
        <f>IF(U118="","",VLOOKUP(U118,'標準様式１シフト記号表（勤務時間帯）'!$D$6:$X$47,21,FALSE))</f>
        <v/>
      </c>
      <c r="V119" s="321" t="str">
        <f>IF(V118="","",VLOOKUP(V118,'標準様式１シフト記号表（勤務時間帯）'!$D$6:$X$47,21,FALSE))</f>
        <v/>
      </c>
      <c r="W119" s="321" t="str">
        <f>IF(W118="","",VLOOKUP(W118,'標準様式１シフト記号表（勤務時間帯）'!$D$6:$X$47,21,FALSE))</f>
        <v/>
      </c>
      <c r="X119" s="321" t="str">
        <f>IF(X118="","",VLOOKUP(X118,'標準様式１シフト記号表（勤務時間帯）'!$D$6:$X$47,21,FALSE))</f>
        <v/>
      </c>
      <c r="Y119" s="321" t="str">
        <f>IF(Y118="","",VLOOKUP(Y118,'標準様式１シフト記号表（勤務時間帯）'!$D$6:$X$47,21,FALSE))</f>
        <v/>
      </c>
      <c r="Z119" s="321" t="str">
        <f>IF(Z118="","",VLOOKUP(Z118,'標準様式１シフト記号表（勤務時間帯）'!$D$6:$X$47,21,FALSE))</f>
        <v/>
      </c>
      <c r="AA119" s="323" t="str">
        <f>IF(AA118="","",VLOOKUP(AA118,'標準様式１シフト記号表（勤務時間帯）'!$D$6:$X$47,21,FALSE))</f>
        <v/>
      </c>
      <c r="AB119" s="322" t="str">
        <f>IF(AB118="","",VLOOKUP(AB118,'標準様式１シフト記号表（勤務時間帯）'!$D$6:$X$47,21,FALSE))</f>
        <v/>
      </c>
      <c r="AC119" s="321" t="str">
        <f>IF(AC118="","",VLOOKUP(AC118,'標準様式１シフト記号表（勤務時間帯）'!$D$6:$X$47,21,FALSE))</f>
        <v/>
      </c>
      <c r="AD119" s="321" t="str">
        <f>IF(AD118="","",VLOOKUP(AD118,'標準様式１シフト記号表（勤務時間帯）'!$D$6:$X$47,21,FALSE))</f>
        <v/>
      </c>
      <c r="AE119" s="321" t="str">
        <f>IF(AE118="","",VLOOKUP(AE118,'標準様式１シフト記号表（勤務時間帯）'!$D$6:$X$47,21,FALSE))</f>
        <v/>
      </c>
      <c r="AF119" s="321" t="str">
        <f>IF(AF118="","",VLOOKUP(AF118,'標準様式１シフト記号表（勤務時間帯）'!$D$6:$X$47,21,FALSE))</f>
        <v/>
      </c>
      <c r="AG119" s="321" t="str">
        <f>IF(AG118="","",VLOOKUP(AG118,'標準様式１シフト記号表（勤務時間帯）'!$D$6:$X$47,21,FALSE))</f>
        <v/>
      </c>
      <c r="AH119" s="323" t="str">
        <f>IF(AH118="","",VLOOKUP(AH118,'標準様式１シフト記号表（勤務時間帯）'!$D$6:$X$47,21,FALSE))</f>
        <v/>
      </c>
      <c r="AI119" s="322" t="str">
        <f>IF(AI118="","",VLOOKUP(AI118,'標準様式１シフト記号表（勤務時間帯）'!$D$6:$X$47,21,FALSE))</f>
        <v/>
      </c>
      <c r="AJ119" s="321" t="str">
        <f>IF(AJ118="","",VLOOKUP(AJ118,'標準様式１シフト記号表（勤務時間帯）'!$D$6:$X$47,21,FALSE))</f>
        <v/>
      </c>
      <c r="AK119" s="321" t="str">
        <f>IF(AK118="","",VLOOKUP(AK118,'標準様式１シフト記号表（勤務時間帯）'!$D$6:$X$47,21,FALSE))</f>
        <v/>
      </c>
      <c r="AL119" s="321" t="str">
        <f>IF(AL118="","",VLOOKUP(AL118,'標準様式１シフト記号表（勤務時間帯）'!$D$6:$X$47,21,FALSE))</f>
        <v/>
      </c>
      <c r="AM119" s="321" t="str">
        <f>IF(AM118="","",VLOOKUP(AM118,'標準様式１シフト記号表（勤務時間帯）'!$D$6:$X$47,21,FALSE))</f>
        <v/>
      </c>
      <c r="AN119" s="321" t="str">
        <f>IF(AN118="","",VLOOKUP(AN118,'標準様式１シフト記号表（勤務時間帯）'!$D$6:$X$47,21,FALSE))</f>
        <v/>
      </c>
      <c r="AO119" s="323" t="str">
        <f>IF(AO118="","",VLOOKUP(AO118,'標準様式１シフト記号表（勤務時間帯）'!$D$6:$X$47,21,FALSE))</f>
        <v/>
      </c>
      <c r="AP119" s="322" t="str">
        <f>IF(AP118="","",VLOOKUP(AP118,'標準様式１シフト記号表（勤務時間帯）'!$D$6:$X$47,21,FALSE))</f>
        <v/>
      </c>
      <c r="AQ119" s="321" t="str">
        <f>IF(AQ118="","",VLOOKUP(AQ118,'標準様式１シフト記号表（勤務時間帯）'!$D$6:$X$47,21,FALSE))</f>
        <v/>
      </c>
      <c r="AR119" s="321" t="str">
        <f>IF(AR118="","",VLOOKUP(AR118,'標準様式１シフト記号表（勤務時間帯）'!$D$6:$X$47,21,FALSE))</f>
        <v/>
      </c>
      <c r="AS119" s="321" t="str">
        <f>IF(AS118="","",VLOOKUP(AS118,'標準様式１シフト記号表（勤務時間帯）'!$D$6:$X$47,21,FALSE))</f>
        <v/>
      </c>
      <c r="AT119" s="321" t="str">
        <f>IF(AT118="","",VLOOKUP(AT118,'標準様式１シフト記号表（勤務時間帯）'!$D$6:$X$47,21,FALSE))</f>
        <v/>
      </c>
      <c r="AU119" s="321" t="str">
        <f>IF(AU118="","",VLOOKUP(AU118,'標準様式１シフト記号表（勤務時間帯）'!$D$6:$X$47,21,FALSE))</f>
        <v/>
      </c>
      <c r="AV119" s="323" t="str">
        <f>IF(AV118="","",VLOOKUP(AV118,'標準様式１シフト記号表（勤務時間帯）'!$D$6:$X$47,21,FALSE))</f>
        <v/>
      </c>
      <c r="AW119" s="322" t="str">
        <f>IF(AW118="","",VLOOKUP(AW118,'標準様式１シフト記号表（勤務時間帯）'!$D$6:$X$47,21,FALSE))</f>
        <v/>
      </c>
      <c r="AX119" s="321" t="str">
        <f>IF(AX118="","",VLOOKUP(AX118,'標準様式１シフト記号表（勤務時間帯）'!$D$6:$X$47,21,FALSE))</f>
        <v/>
      </c>
      <c r="AY119" s="321" t="str">
        <f>IF(AY118="","",VLOOKUP(AY118,'標準様式１シフト記号表（勤務時間帯）'!$D$6:$X$47,21,FALSE))</f>
        <v/>
      </c>
      <c r="AZ119" s="1474">
        <f>IF($BC$4="４週",SUM(U119:AV119),IF($BC$4="暦月",SUM(U119:AY119),""))</f>
        <v>0</v>
      </c>
      <c r="BA119" s="1475"/>
      <c r="BB119" s="1476">
        <f>IF($BC$4="４週",AZ119/4,IF($BC$4="暦月",(AZ119/($BC$9/7)),""))</f>
        <v>0</v>
      </c>
      <c r="BC119" s="1475"/>
      <c r="BD119" s="1468"/>
      <c r="BE119" s="1469"/>
      <c r="BF119" s="1469"/>
      <c r="BG119" s="1469"/>
      <c r="BH119" s="1470"/>
    </row>
    <row r="120" spans="2:60" ht="20.25" customHeight="1" x14ac:dyDescent="0.15">
      <c r="B120" s="346"/>
      <c r="C120" s="1427"/>
      <c r="D120" s="1428"/>
      <c r="E120" s="1429"/>
      <c r="F120" s="345"/>
      <c r="G120" s="344">
        <f>C118</f>
        <v>0</v>
      </c>
      <c r="H120" s="1432"/>
      <c r="I120" s="1439"/>
      <c r="J120" s="1440"/>
      <c r="K120" s="1440"/>
      <c r="L120" s="1441"/>
      <c r="M120" s="1448"/>
      <c r="N120" s="1449"/>
      <c r="O120" s="1450"/>
      <c r="P120" s="411" t="s">
        <v>634</v>
      </c>
      <c r="Q120" s="351"/>
      <c r="R120" s="351"/>
      <c r="S120" s="350"/>
      <c r="T120" s="349"/>
      <c r="U120" s="312" t="str">
        <f>IF(U118="","",VLOOKUP(U118,'標準様式１シフト記号表（勤務時間帯）'!$D$6:$Z$47,23,FALSE))</f>
        <v/>
      </c>
      <c r="V120" s="311" t="str">
        <f>IF(V118="","",VLOOKUP(V118,'標準様式１シフト記号表（勤務時間帯）'!$D$6:$Z$47,23,FALSE))</f>
        <v/>
      </c>
      <c r="W120" s="311" t="str">
        <f>IF(W118="","",VLOOKUP(W118,'標準様式１シフト記号表（勤務時間帯）'!$D$6:$Z$47,23,FALSE))</f>
        <v/>
      </c>
      <c r="X120" s="311" t="str">
        <f>IF(X118="","",VLOOKUP(X118,'標準様式１シフト記号表（勤務時間帯）'!$D$6:$Z$47,23,FALSE))</f>
        <v/>
      </c>
      <c r="Y120" s="311" t="str">
        <f>IF(Y118="","",VLOOKUP(Y118,'標準様式１シフト記号表（勤務時間帯）'!$D$6:$Z$47,23,FALSE))</f>
        <v/>
      </c>
      <c r="Z120" s="311" t="str">
        <f>IF(Z118="","",VLOOKUP(Z118,'標準様式１シフト記号表（勤務時間帯）'!$D$6:$Z$47,23,FALSE))</f>
        <v/>
      </c>
      <c r="AA120" s="313" t="str">
        <f>IF(AA118="","",VLOOKUP(AA118,'標準様式１シフト記号表（勤務時間帯）'!$D$6:$Z$47,23,FALSE))</f>
        <v/>
      </c>
      <c r="AB120" s="312" t="str">
        <f>IF(AB118="","",VLOOKUP(AB118,'標準様式１シフト記号表（勤務時間帯）'!$D$6:$Z$47,23,FALSE))</f>
        <v/>
      </c>
      <c r="AC120" s="311" t="str">
        <f>IF(AC118="","",VLOOKUP(AC118,'標準様式１シフト記号表（勤務時間帯）'!$D$6:$Z$47,23,FALSE))</f>
        <v/>
      </c>
      <c r="AD120" s="311" t="str">
        <f>IF(AD118="","",VLOOKUP(AD118,'標準様式１シフト記号表（勤務時間帯）'!$D$6:$Z$47,23,FALSE))</f>
        <v/>
      </c>
      <c r="AE120" s="311" t="str">
        <f>IF(AE118="","",VLOOKUP(AE118,'標準様式１シフト記号表（勤務時間帯）'!$D$6:$Z$47,23,FALSE))</f>
        <v/>
      </c>
      <c r="AF120" s="311" t="str">
        <f>IF(AF118="","",VLOOKUP(AF118,'標準様式１シフト記号表（勤務時間帯）'!$D$6:$Z$47,23,FALSE))</f>
        <v/>
      </c>
      <c r="AG120" s="311" t="str">
        <f>IF(AG118="","",VLOOKUP(AG118,'標準様式１シフト記号表（勤務時間帯）'!$D$6:$Z$47,23,FALSE))</f>
        <v/>
      </c>
      <c r="AH120" s="313" t="str">
        <f>IF(AH118="","",VLOOKUP(AH118,'標準様式１シフト記号表（勤務時間帯）'!$D$6:$Z$47,23,FALSE))</f>
        <v/>
      </c>
      <c r="AI120" s="312" t="str">
        <f>IF(AI118="","",VLOOKUP(AI118,'標準様式１シフト記号表（勤務時間帯）'!$D$6:$Z$47,23,FALSE))</f>
        <v/>
      </c>
      <c r="AJ120" s="311" t="str">
        <f>IF(AJ118="","",VLOOKUP(AJ118,'標準様式１シフト記号表（勤務時間帯）'!$D$6:$Z$47,23,FALSE))</f>
        <v/>
      </c>
      <c r="AK120" s="311" t="str">
        <f>IF(AK118="","",VLOOKUP(AK118,'標準様式１シフト記号表（勤務時間帯）'!$D$6:$Z$47,23,FALSE))</f>
        <v/>
      </c>
      <c r="AL120" s="311" t="str">
        <f>IF(AL118="","",VLOOKUP(AL118,'標準様式１シフト記号表（勤務時間帯）'!$D$6:$Z$47,23,FALSE))</f>
        <v/>
      </c>
      <c r="AM120" s="311" t="str">
        <f>IF(AM118="","",VLOOKUP(AM118,'標準様式１シフト記号表（勤務時間帯）'!$D$6:$Z$47,23,FALSE))</f>
        <v/>
      </c>
      <c r="AN120" s="311" t="str">
        <f>IF(AN118="","",VLOOKUP(AN118,'標準様式１シフト記号表（勤務時間帯）'!$D$6:$Z$47,23,FALSE))</f>
        <v/>
      </c>
      <c r="AO120" s="313" t="str">
        <f>IF(AO118="","",VLOOKUP(AO118,'標準様式１シフト記号表（勤務時間帯）'!$D$6:$Z$47,23,FALSE))</f>
        <v/>
      </c>
      <c r="AP120" s="312" t="str">
        <f>IF(AP118="","",VLOOKUP(AP118,'標準様式１シフト記号表（勤務時間帯）'!$D$6:$Z$47,23,FALSE))</f>
        <v/>
      </c>
      <c r="AQ120" s="311" t="str">
        <f>IF(AQ118="","",VLOOKUP(AQ118,'標準様式１シフト記号表（勤務時間帯）'!$D$6:$Z$47,23,FALSE))</f>
        <v/>
      </c>
      <c r="AR120" s="311" t="str">
        <f>IF(AR118="","",VLOOKUP(AR118,'標準様式１シフト記号表（勤務時間帯）'!$D$6:$Z$47,23,FALSE))</f>
        <v/>
      </c>
      <c r="AS120" s="311" t="str">
        <f>IF(AS118="","",VLOOKUP(AS118,'標準様式１シフト記号表（勤務時間帯）'!$D$6:$Z$47,23,FALSE))</f>
        <v/>
      </c>
      <c r="AT120" s="311" t="str">
        <f>IF(AT118="","",VLOOKUP(AT118,'標準様式１シフト記号表（勤務時間帯）'!$D$6:$Z$47,23,FALSE))</f>
        <v/>
      </c>
      <c r="AU120" s="311" t="str">
        <f>IF(AU118="","",VLOOKUP(AU118,'標準様式１シフト記号表（勤務時間帯）'!$D$6:$Z$47,23,FALSE))</f>
        <v/>
      </c>
      <c r="AV120" s="313" t="str">
        <f>IF(AV118="","",VLOOKUP(AV118,'標準様式１シフト記号表（勤務時間帯）'!$D$6:$Z$47,23,FALSE))</f>
        <v/>
      </c>
      <c r="AW120" s="312" t="str">
        <f>IF(AW118="","",VLOOKUP(AW118,'標準様式１シフト記号表（勤務時間帯）'!$D$6:$Z$47,23,FALSE))</f>
        <v/>
      </c>
      <c r="AX120" s="311" t="str">
        <f>IF(AX118="","",VLOOKUP(AX118,'標準様式１シフト記号表（勤務時間帯）'!$D$6:$Z$47,23,FALSE))</f>
        <v/>
      </c>
      <c r="AY120" s="311" t="str">
        <f>IF(AY118="","",VLOOKUP(AY118,'標準様式１シフト記号表（勤務時間帯）'!$D$6:$Z$47,23,FALSE))</f>
        <v/>
      </c>
      <c r="AZ120" s="1477">
        <f>IF($BC$4="４週",SUM(U120:AV120),IF($BC$4="暦月",SUM(U120:AY120),""))</f>
        <v>0</v>
      </c>
      <c r="BA120" s="1478"/>
      <c r="BB120" s="1479">
        <f>IF($BC$4="４週",AZ120/4,IF($BC$4="暦月",(AZ120/($BC$9/7)),""))</f>
        <v>0</v>
      </c>
      <c r="BC120" s="1478"/>
      <c r="BD120" s="1471"/>
      <c r="BE120" s="1472"/>
      <c r="BF120" s="1472"/>
      <c r="BG120" s="1472"/>
      <c r="BH120" s="1473"/>
    </row>
    <row r="121" spans="2:60" ht="20.25" customHeight="1" x14ac:dyDescent="0.15">
      <c r="B121" s="339"/>
      <c r="C121" s="1421"/>
      <c r="D121" s="1422"/>
      <c r="E121" s="1423"/>
      <c r="F121" s="338"/>
      <c r="G121" s="337"/>
      <c r="H121" s="1430"/>
      <c r="I121" s="1433"/>
      <c r="J121" s="1434"/>
      <c r="K121" s="1434"/>
      <c r="L121" s="1435"/>
      <c r="M121" s="1442"/>
      <c r="N121" s="1443"/>
      <c r="O121" s="1444"/>
      <c r="P121" s="336" t="s">
        <v>632</v>
      </c>
      <c r="Q121" s="335"/>
      <c r="R121" s="335"/>
      <c r="S121" s="334"/>
      <c r="T121" s="333"/>
      <c r="U121" s="331"/>
      <c r="V121" s="330"/>
      <c r="W121" s="330"/>
      <c r="X121" s="330"/>
      <c r="Y121" s="330"/>
      <c r="Z121" s="330"/>
      <c r="AA121" s="332"/>
      <c r="AB121" s="331"/>
      <c r="AC121" s="330"/>
      <c r="AD121" s="330"/>
      <c r="AE121" s="330"/>
      <c r="AF121" s="330"/>
      <c r="AG121" s="330"/>
      <c r="AH121" s="332"/>
      <c r="AI121" s="331"/>
      <c r="AJ121" s="330"/>
      <c r="AK121" s="330"/>
      <c r="AL121" s="330"/>
      <c r="AM121" s="330"/>
      <c r="AN121" s="330"/>
      <c r="AO121" s="332"/>
      <c r="AP121" s="331"/>
      <c r="AQ121" s="330"/>
      <c r="AR121" s="330"/>
      <c r="AS121" s="330"/>
      <c r="AT121" s="330"/>
      <c r="AU121" s="330"/>
      <c r="AV121" s="332"/>
      <c r="AW121" s="331"/>
      <c r="AX121" s="330"/>
      <c r="AY121" s="330"/>
      <c r="AZ121" s="1451"/>
      <c r="BA121" s="1452"/>
      <c r="BB121" s="1481"/>
      <c r="BC121" s="1452"/>
      <c r="BD121" s="1482"/>
      <c r="BE121" s="1483"/>
      <c r="BF121" s="1483"/>
      <c r="BG121" s="1483"/>
      <c r="BH121" s="1484"/>
    </row>
    <row r="122" spans="2:60" ht="20.25" customHeight="1" x14ac:dyDescent="0.15">
      <c r="B122" s="320">
        <f>B119+1</f>
        <v>34</v>
      </c>
      <c r="C122" s="1424"/>
      <c r="D122" s="1425"/>
      <c r="E122" s="1426"/>
      <c r="F122" s="329">
        <f>C121</f>
        <v>0</v>
      </c>
      <c r="G122" s="328"/>
      <c r="H122" s="1431"/>
      <c r="I122" s="1436"/>
      <c r="J122" s="1437"/>
      <c r="K122" s="1437"/>
      <c r="L122" s="1438"/>
      <c r="M122" s="1445"/>
      <c r="N122" s="1446"/>
      <c r="O122" s="1447"/>
      <c r="P122" s="327" t="s">
        <v>633</v>
      </c>
      <c r="Q122" s="326"/>
      <c r="R122" s="326"/>
      <c r="S122" s="325"/>
      <c r="T122" s="324"/>
      <c r="U122" s="322" t="str">
        <f>IF(U121="","",VLOOKUP(U121,'標準様式１シフト記号表（勤務時間帯）'!$D$6:$X$47,21,FALSE))</f>
        <v/>
      </c>
      <c r="V122" s="321" t="str">
        <f>IF(V121="","",VLOOKUP(V121,'標準様式１シフト記号表（勤務時間帯）'!$D$6:$X$47,21,FALSE))</f>
        <v/>
      </c>
      <c r="W122" s="321" t="str">
        <f>IF(W121="","",VLOOKUP(W121,'標準様式１シフト記号表（勤務時間帯）'!$D$6:$X$47,21,FALSE))</f>
        <v/>
      </c>
      <c r="X122" s="321" t="str">
        <f>IF(X121="","",VLOOKUP(X121,'標準様式１シフト記号表（勤務時間帯）'!$D$6:$X$47,21,FALSE))</f>
        <v/>
      </c>
      <c r="Y122" s="321" t="str">
        <f>IF(Y121="","",VLOOKUP(Y121,'標準様式１シフト記号表（勤務時間帯）'!$D$6:$X$47,21,FALSE))</f>
        <v/>
      </c>
      <c r="Z122" s="321" t="str">
        <f>IF(Z121="","",VLOOKUP(Z121,'標準様式１シフト記号表（勤務時間帯）'!$D$6:$X$47,21,FALSE))</f>
        <v/>
      </c>
      <c r="AA122" s="323" t="str">
        <f>IF(AA121="","",VLOOKUP(AA121,'標準様式１シフト記号表（勤務時間帯）'!$D$6:$X$47,21,FALSE))</f>
        <v/>
      </c>
      <c r="AB122" s="322" t="str">
        <f>IF(AB121="","",VLOOKUP(AB121,'標準様式１シフト記号表（勤務時間帯）'!$D$6:$X$47,21,FALSE))</f>
        <v/>
      </c>
      <c r="AC122" s="321" t="str">
        <f>IF(AC121="","",VLOOKUP(AC121,'標準様式１シフト記号表（勤務時間帯）'!$D$6:$X$47,21,FALSE))</f>
        <v/>
      </c>
      <c r="AD122" s="321" t="str">
        <f>IF(AD121="","",VLOOKUP(AD121,'標準様式１シフト記号表（勤務時間帯）'!$D$6:$X$47,21,FALSE))</f>
        <v/>
      </c>
      <c r="AE122" s="321" t="str">
        <f>IF(AE121="","",VLOOKUP(AE121,'標準様式１シフト記号表（勤務時間帯）'!$D$6:$X$47,21,FALSE))</f>
        <v/>
      </c>
      <c r="AF122" s="321" t="str">
        <f>IF(AF121="","",VLOOKUP(AF121,'標準様式１シフト記号表（勤務時間帯）'!$D$6:$X$47,21,FALSE))</f>
        <v/>
      </c>
      <c r="AG122" s="321" t="str">
        <f>IF(AG121="","",VLOOKUP(AG121,'標準様式１シフト記号表（勤務時間帯）'!$D$6:$X$47,21,FALSE))</f>
        <v/>
      </c>
      <c r="AH122" s="323" t="str">
        <f>IF(AH121="","",VLOOKUP(AH121,'標準様式１シフト記号表（勤務時間帯）'!$D$6:$X$47,21,FALSE))</f>
        <v/>
      </c>
      <c r="AI122" s="322" t="str">
        <f>IF(AI121="","",VLOOKUP(AI121,'標準様式１シフト記号表（勤務時間帯）'!$D$6:$X$47,21,FALSE))</f>
        <v/>
      </c>
      <c r="AJ122" s="321" t="str">
        <f>IF(AJ121="","",VLOOKUP(AJ121,'標準様式１シフト記号表（勤務時間帯）'!$D$6:$X$47,21,FALSE))</f>
        <v/>
      </c>
      <c r="AK122" s="321" t="str">
        <f>IF(AK121="","",VLOOKUP(AK121,'標準様式１シフト記号表（勤務時間帯）'!$D$6:$X$47,21,FALSE))</f>
        <v/>
      </c>
      <c r="AL122" s="321" t="str">
        <f>IF(AL121="","",VLOOKUP(AL121,'標準様式１シフト記号表（勤務時間帯）'!$D$6:$X$47,21,FALSE))</f>
        <v/>
      </c>
      <c r="AM122" s="321" t="str">
        <f>IF(AM121="","",VLOOKUP(AM121,'標準様式１シフト記号表（勤務時間帯）'!$D$6:$X$47,21,FALSE))</f>
        <v/>
      </c>
      <c r="AN122" s="321" t="str">
        <f>IF(AN121="","",VLOOKUP(AN121,'標準様式１シフト記号表（勤務時間帯）'!$D$6:$X$47,21,FALSE))</f>
        <v/>
      </c>
      <c r="AO122" s="323" t="str">
        <f>IF(AO121="","",VLOOKUP(AO121,'標準様式１シフト記号表（勤務時間帯）'!$D$6:$X$47,21,FALSE))</f>
        <v/>
      </c>
      <c r="AP122" s="322" t="str">
        <f>IF(AP121="","",VLOOKUP(AP121,'標準様式１シフト記号表（勤務時間帯）'!$D$6:$X$47,21,FALSE))</f>
        <v/>
      </c>
      <c r="AQ122" s="321" t="str">
        <f>IF(AQ121="","",VLOOKUP(AQ121,'標準様式１シフト記号表（勤務時間帯）'!$D$6:$X$47,21,FALSE))</f>
        <v/>
      </c>
      <c r="AR122" s="321" t="str">
        <f>IF(AR121="","",VLOOKUP(AR121,'標準様式１シフト記号表（勤務時間帯）'!$D$6:$X$47,21,FALSE))</f>
        <v/>
      </c>
      <c r="AS122" s="321" t="str">
        <f>IF(AS121="","",VLOOKUP(AS121,'標準様式１シフト記号表（勤務時間帯）'!$D$6:$X$47,21,FALSE))</f>
        <v/>
      </c>
      <c r="AT122" s="321" t="str">
        <f>IF(AT121="","",VLOOKUP(AT121,'標準様式１シフト記号表（勤務時間帯）'!$D$6:$X$47,21,FALSE))</f>
        <v/>
      </c>
      <c r="AU122" s="321" t="str">
        <f>IF(AU121="","",VLOOKUP(AU121,'標準様式１シフト記号表（勤務時間帯）'!$D$6:$X$47,21,FALSE))</f>
        <v/>
      </c>
      <c r="AV122" s="323" t="str">
        <f>IF(AV121="","",VLOOKUP(AV121,'標準様式１シフト記号表（勤務時間帯）'!$D$6:$X$47,21,FALSE))</f>
        <v/>
      </c>
      <c r="AW122" s="322" t="str">
        <f>IF(AW121="","",VLOOKUP(AW121,'標準様式１シフト記号表（勤務時間帯）'!$D$6:$X$47,21,FALSE))</f>
        <v/>
      </c>
      <c r="AX122" s="321" t="str">
        <f>IF(AX121="","",VLOOKUP(AX121,'標準様式１シフト記号表（勤務時間帯）'!$D$6:$X$47,21,FALSE))</f>
        <v/>
      </c>
      <c r="AY122" s="321" t="str">
        <f>IF(AY121="","",VLOOKUP(AY121,'標準様式１シフト記号表（勤務時間帯）'!$D$6:$X$47,21,FALSE))</f>
        <v/>
      </c>
      <c r="AZ122" s="1474">
        <f>IF($BC$4="４週",SUM(U122:AV122),IF($BC$4="暦月",SUM(U122:AY122),""))</f>
        <v>0</v>
      </c>
      <c r="BA122" s="1475"/>
      <c r="BB122" s="1476">
        <f>IF($BC$4="４週",AZ122/4,IF($BC$4="暦月",(AZ122/($BC$9/7)),""))</f>
        <v>0</v>
      </c>
      <c r="BC122" s="1475"/>
      <c r="BD122" s="1468"/>
      <c r="BE122" s="1469"/>
      <c r="BF122" s="1469"/>
      <c r="BG122" s="1469"/>
      <c r="BH122" s="1470"/>
    </row>
    <row r="123" spans="2:60" ht="20.25" customHeight="1" x14ac:dyDescent="0.15">
      <c r="B123" s="346"/>
      <c r="C123" s="1427"/>
      <c r="D123" s="1428"/>
      <c r="E123" s="1429"/>
      <c r="F123" s="345"/>
      <c r="G123" s="344">
        <f>C121</f>
        <v>0</v>
      </c>
      <c r="H123" s="1432"/>
      <c r="I123" s="1439"/>
      <c r="J123" s="1440"/>
      <c r="K123" s="1440"/>
      <c r="L123" s="1441"/>
      <c r="M123" s="1448"/>
      <c r="N123" s="1449"/>
      <c r="O123" s="1450"/>
      <c r="P123" s="411" t="s">
        <v>634</v>
      </c>
      <c r="Q123" s="351"/>
      <c r="R123" s="351"/>
      <c r="S123" s="350"/>
      <c r="T123" s="349"/>
      <c r="U123" s="312" t="str">
        <f>IF(U121="","",VLOOKUP(U121,'標準様式１シフト記号表（勤務時間帯）'!$D$6:$Z$47,23,FALSE))</f>
        <v/>
      </c>
      <c r="V123" s="311" t="str">
        <f>IF(V121="","",VLOOKUP(V121,'標準様式１シフト記号表（勤務時間帯）'!$D$6:$Z$47,23,FALSE))</f>
        <v/>
      </c>
      <c r="W123" s="311" t="str">
        <f>IF(W121="","",VLOOKUP(W121,'標準様式１シフト記号表（勤務時間帯）'!$D$6:$Z$47,23,FALSE))</f>
        <v/>
      </c>
      <c r="X123" s="311" t="str">
        <f>IF(X121="","",VLOOKUP(X121,'標準様式１シフト記号表（勤務時間帯）'!$D$6:$Z$47,23,FALSE))</f>
        <v/>
      </c>
      <c r="Y123" s="311" t="str">
        <f>IF(Y121="","",VLOOKUP(Y121,'標準様式１シフト記号表（勤務時間帯）'!$D$6:$Z$47,23,FALSE))</f>
        <v/>
      </c>
      <c r="Z123" s="311" t="str">
        <f>IF(Z121="","",VLOOKUP(Z121,'標準様式１シフト記号表（勤務時間帯）'!$D$6:$Z$47,23,FALSE))</f>
        <v/>
      </c>
      <c r="AA123" s="313" t="str">
        <f>IF(AA121="","",VLOOKUP(AA121,'標準様式１シフト記号表（勤務時間帯）'!$D$6:$Z$47,23,FALSE))</f>
        <v/>
      </c>
      <c r="AB123" s="312" t="str">
        <f>IF(AB121="","",VLOOKUP(AB121,'標準様式１シフト記号表（勤務時間帯）'!$D$6:$Z$47,23,FALSE))</f>
        <v/>
      </c>
      <c r="AC123" s="311" t="str">
        <f>IF(AC121="","",VLOOKUP(AC121,'標準様式１シフト記号表（勤務時間帯）'!$D$6:$Z$47,23,FALSE))</f>
        <v/>
      </c>
      <c r="AD123" s="311" t="str">
        <f>IF(AD121="","",VLOOKUP(AD121,'標準様式１シフト記号表（勤務時間帯）'!$D$6:$Z$47,23,FALSE))</f>
        <v/>
      </c>
      <c r="AE123" s="311" t="str">
        <f>IF(AE121="","",VLOOKUP(AE121,'標準様式１シフト記号表（勤務時間帯）'!$D$6:$Z$47,23,FALSE))</f>
        <v/>
      </c>
      <c r="AF123" s="311" t="str">
        <f>IF(AF121="","",VLOOKUP(AF121,'標準様式１シフト記号表（勤務時間帯）'!$D$6:$Z$47,23,FALSE))</f>
        <v/>
      </c>
      <c r="AG123" s="311" t="str">
        <f>IF(AG121="","",VLOOKUP(AG121,'標準様式１シフト記号表（勤務時間帯）'!$D$6:$Z$47,23,FALSE))</f>
        <v/>
      </c>
      <c r="AH123" s="313" t="str">
        <f>IF(AH121="","",VLOOKUP(AH121,'標準様式１シフト記号表（勤務時間帯）'!$D$6:$Z$47,23,FALSE))</f>
        <v/>
      </c>
      <c r="AI123" s="312" t="str">
        <f>IF(AI121="","",VLOOKUP(AI121,'標準様式１シフト記号表（勤務時間帯）'!$D$6:$Z$47,23,FALSE))</f>
        <v/>
      </c>
      <c r="AJ123" s="311" t="str">
        <f>IF(AJ121="","",VLOOKUP(AJ121,'標準様式１シフト記号表（勤務時間帯）'!$D$6:$Z$47,23,FALSE))</f>
        <v/>
      </c>
      <c r="AK123" s="311" t="str">
        <f>IF(AK121="","",VLOOKUP(AK121,'標準様式１シフト記号表（勤務時間帯）'!$D$6:$Z$47,23,FALSE))</f>
        <v/>
      </c>
      <c r="AL123" s="311" t="str">
        <f>IF(AL121="","",VLOOKUP(AL121,'標準様式１シフト記号表（勤務時間帯）'!$D$6:$Z$47,23,FALSE))</f>
        <v/>
      </c>
      <c r="AM123" s="311" t="str">
        <f>IF(AM121="","",VLOOKUP(AM121,'標準様式１シフト記号表（勤務時間帯）'!$D$6:$Z$47,23,FALSE))</f>
        <v/>
      </c>
      <c r="AN123" s="311" t="str">
        <f>IF(AN121="","",VLOOKUP(AN121,'標準様式１シフト記号表（勤務時間帯）'!$D$6:$Z$47,23,FALSE))</f>
        <v/>
      </c>
      <c r="AO123" s="313" t="str">
        <f>IF(AO121="","",VLOOKUP(AO121,'標準様式１シフト記号表（勤務時間帯）'!$D$6:$Z$47,23,FALSE))</f>
        <v/>
      </c>
      <c r="AP123" s="312" t="str">
        <f>IF(AP121="","",VLOOKUP(AP121,'標準様式１シフト記号表（勤務時間帯）'!$D$6:$Z$47,23,FALSE))</f>
        <v/>
      </c>
      <c r="AQ123" s="311" t="str">
        <f>IF(AQ121="","",VLOOKUP(AQ121,'標準様式１シフト記号表（勤務時間帯）'!$D$6:$Z$47,23,FALSE))</f>
        <v/>
      </c>
      <c r="AR123" s="311" t="str">
        <f>IF(AR121="","",VLOOKUP(AR121,'標準様式１シフト記号表（勤務時間帯）'!$D$6:$Z$47,23,FALSE))</f>
        <v/>
      </c>
      <c r="AS123" s="311" t="str">
        <f>IF(AS121="","",VLOOKUP(AS121,'標準様式１シフト記号表（勤務時間帯）'!$D$6:$Z$47,23,FALSE))</f>
        <v/>
      </c>
      <c r="AT123" s="311" t="str">
        <f>IF(AT121="","",VLOOKUP(AT121,'標準様式１シフト記号表（勤務時間帯）'!$D$6:$Z$47,23,FALSE))</f>
        <v/>
      </c>
      <c r="AU123" s="311" t="str">
        <f>IF(AU121="","",VLOOKUP(AU121,'標準様式１シフト記号表（勤務時間帯）'!$D$6:$Z$47,23,FALSE))</f>
        <v/>
      </c>
      <c r="AV123" s="313" t="str">
        <f>IF(AV121="","",VLOOKUP(AV121,'標準様式１シフト記号表（勤務時間帯）'!$D$6:$Z$47,23,FALSE))</f>
        <v/>
      </c>
      <c r="AW123" s="312" t="str">
        <f>IF(AW121="","",VLOOKUP(AW121,'標準様式１シフト記号表（勤務時間帯）'!$D$6:$Z$47,23,FALSE))</f>
        <v/>
      </c>
      <c r="AX123" s="311" t="str">
        <f>IF(AX121="","",VLOOKUP(AX121,'標準様式１シフト記号表（勤務時間帯）'!$D$6:$Z$47,23,FALSE))</f>
        <v/>
      </c>
      <c r="AY123" s="311" t="str">
        <f>IF(AY121="","",VLOOKUP(AY121,'標準様式１シフト記号表（勤務時間帯）'!$D$6:$Z$47,23,FALSE))</f>
        <v/>
      </c>
      <c r="AZ123" s="1477">
        <f>IF($BC$4="４週",SUM(U123:AV123),IF($BC$4="暦月",SUM(U123:AY123),""))</f>
        <v>0</v>
      </c>
      <c r="BA123" s="1478"/>
      <c r="BB123" s="1479">
        <f>IF($BC$4="４週",AZ123/4,IF($BC$4="暦月",(AZ123/($BC$9/7)),""))</f>
        <v>0</v>
      </c>
      <c r="BC123" s="1478"/>
      <c r="BD123" s="1471"/>
      <c r="BE123" s="1472"/>
      <c r="BF123" s="1472"/>
      <c r="BG123" s="1472"/>
      <c r="BH123" s="1473"/>
    </row>
    <row r="124" spans="2:60" ht="20.25" customHeight="1" x14ac:dyDescent="0.15">
      <c r="B124" s="339"/>
      <c r="C124" s="1421"/>
      <c r="D124" s="1422"/>
      <c r="E124" s="1423"/>
      <c r="F124" s="338"/>
      <c r="G124" s="337"/>
      <c r="H124" s="1430"/>
      <c r="I124" s="1433"/>
      <c r="J124" s="1434"/>
      <c r="K124" s="1434"/>
      <c r="L124" s="1435"/>
      <c r="M124" s="1442"/>
      <c r="N124" s="1443"/>
      <c r="O124" s="1444"/>
      <c r="P124" s="336" t="s">
        <v>632</v>
      </c>
      <c r="Q124" s="335"/>
      <c r="R124" s="335"/>
      <c r="S124" s="334"/>
      <c r="T124" s="333"/>
      <c r="U124" s="331"/>
      <c r="V124" s="330"/>
      <c r="W124" s="330"/>
      <c r="X124" s="330"/>
      <c r="Y124" s="330"/>
      <c r="Z124" s="330"/>
      <c r="AA124" s="332"/>
      <c r="AB124" s="331"/>
      <c r="AC124" s="330"/>
      <c r="AD124" s="330"/>
      <c r="AE124" s="330"/>
      <c r="AF124" s="330"/>
      <c r="AG124" s="330"/>
      <c r="AH124" s="332"/>
      <c r="AI124" s="331"/>
      <c r="AJ124" s="330"/>
      <c r="AK124" s="330"/>
      <c r="AL124" s="330"/>
      <c r="AM124" s="330"/>
      <c r="AN124" s="330"/>
      <c r="AO124" s="332"/>
      <c r="AP124" s="331"/>
      <c r="AQ124" s="330"/>
      <c r="AR124" s="330"/>
      <c r="AS124" s="330"/>
      <c r="AT124" s="330"/>
      <c r="AU124" s="330"/>
      <c r="AV124" s="332"/>
      <c r="AW124" s="331"/>
      <c r="AX124" s="330"/>
      <c r="AY124" s="330"/>
      <c r="AZ124" s="1451"/>
      <c r="BA124" s="1452"/>
      <c r="BB124" s="1481"/>
      <c r="BC124" s="1452"/>
      <c r="BD124" s="1482"/>
      <c r="BE124" s="1483"/>
      <c r="BF124" s="1483"/>
      <c r="BG124" s="1483"/>
      <c r="BH124" s="1484"/>
    </row>
    <row r="125" spans="2:60" ht="20.25" customHeight="1" x14ac:dyDescent="0.15">
      <c r="B125" s="320">
        <f>B122+1</f>
        <v>35</v>
      </c>
      <c r="C125" s="1424"/>
      <c r="D125" s="1425"/>
      <c r="E125" s="1426"/>
      <c r="F125" s="329">
        <f>C124</f>
        <v>0</v>
      </c>
      <c r="G125" s="328"/>
      <c r="H125" s="1431"/>
      <c r="I125" s="1436"/>
      <c r="J125" s="1437"/>
      <c r="K125" s="1437"/>
      <c r="L125" s="1438"/>
      <c r="M125" s="1445"/>
      <c r="N125" s="1446"/>
      <c r="O125" s="1447"/>
      <c r="P125" s="327" t="s">
        <v>633</v>
      </c>
      <c r="Q125" s="326"/>
      <c r="R125" s="326"/>
      <c r="S125" s="325"/>
      <c r="T125" s="324"/>
      <c r="U125" s="322" t="str">
        <f>IF(U124="","",VLOOKUP(U124,'標準様式１シフト記号表（勤務時間帯）'!$D$6:$X$47,21,FALSE))</f>
        <v/>
      </c>
      <c r="V125" s="321" t="str">
        <f>IF(V124="","",VLOOKUP(V124,'標準様式１シフト記号表（勤務時間帯）'!$D$6:$X$47,21,FALSE))</f>
        <v/>
      </c>
      <c r="W125" s="321" t="str">
        <f>IF(W124="","",VLOOKUP(W124,'標準様式１シフト記号表（勤務時間帯）'!$D$6:$X$47,21,FALSE))</f>
        <v/>
      </c>
      <c r="X125" s="321" t="str">
        <f>IF(X124="","",VLOOKUP(X124,'標準様式１シフト記号表（勤務時間帯）'!$D$6:$X$47,21,FALSE))</f>
        <v/>
      </c>
      <c r="Y125" s="321" t="str">
        <f>IF(Y124="","",VLOOKUP(Y124,'標準様式１シフト記号表（勤務時間帯）'!$D$6:$X$47,21,FALSE))</f>
        <v/>
      </c>
      <c r="Z125" s="321" t="str">
        <f>IF(Z124="","",VLOOKUP(Z124,'標準様式１シフト記号表（勤務時間帯）'!$D$6:$X$47,21,FALSE))</f>
        <v/>
      </c>
      <c r="AA125" s="323" t="str">
        <f>IF(AA124="","",VLOOKUP(AA124,'標準様式１シフト記号表（勤務時間帯）'!$D$6:$X$47,21,FALSE))</f>
        <v/>
      </c>
      <c r="AB125" s="322" t="str">
        <f>IF(AB124="","",VLOOKUP(AB124,'標準様式１シフト記号表（勤務時間帯）'!$D$6:$X$47,21,FALSE))</f>
        <v/>
      </c>
      <c r="AC125" s="321" t="str">
        <f>IF(AC124="","",VLOOKUP(AC124,'標準様式１シフト記号表（勤務時間帯）'!$D$6:$X$47,21,FALSE))</f>
        <v/>
      </c>
      <c r="AD125" s="321" t="str">
        <f>IF(AD124="","",VLOOKUP(AD124,'標準様式１シフト記号表（勤務時間帯）'!$D$6:$X$47,21,FALSE))</f>
        <v/>
      </c>
      <c r="AE125" s="321" t="str">
        <f>IF(AE124="","",VLOOKUP(AE124,'標準様式１シフト記号表（勤務時間帯）'!$D$6:$X$47,21,FALSE))</f>
        <v/>
      </c>
      <c r="AF125" s="321" t="str">
        <f>IF(AF124="","",VLOOKUP(AF124,'標準様式１シフト記号表（勤務時間帯）'!$D$6:$X$47,21,FALSE))</f>
        <v/>
      </c>
      <c r="AG125" s="321" t="str">
        <f>IF(AG124="","",VLOOKUP(AG124,'標準様式１シフト記号表（勤務時間帯）'!$D$6:$X$47,21,FALSE))</f>
        <v/>
      </c>
      <c r="AH125" s="323" t="str">
        <f>IF(AH124="","",VLOOKUP(AH124,'標準様式１シフト記号表（勤務時間帯）'!$D$6:$X$47,21,FALSE))</f>
        <v/>
      </c>
      <c r="AI125" s="322" t="str">
        <f>IF(AI124="","",VLOOKUP(AI124,'標準様式１シフト記号表（勤務時間帯）'!$D$6:$X$47,21,FALSE))</f>
        <v/>
      </c>
      <c r="AJ125" s="321" t="str">
        <f>IF(AJ124="","",VLOOKUP(AJ124,'標準様式１シフト記号表（勤務時間帯）'!$D$6:$X$47,21,FALSE))</f>
        <v/>
      </c>
      <c r="AK125" s="321" t="str">
        <f>IF(AK124="","",VLOOKUP(AK124,'標準様式１シフト記号表（勤務時間帯）'!$D$6:$X$47,21,FALSE))</f>
        <v/>
      </c>
      <c r="AL125" s="321" t="str">
        <f>IF(AL124="","",VLOOKUP(AL124,'標準様式１シフト記号表（勤務時間帯）'!$D$6:$X$47,21,FALSE))</f>
        <v/>
      </c>
      <c r="AM125" s="321" t="str">
        <f>IF(AM124="","",VLOOKUP(AM124,'標準様式１シフト記号表（勤務時間帯）'!$D$6:$X$47,21,FALSE))</f>
        <v/>
      </c>
      <c r="AN125" s="321" t="str">
        <f>IF(AN124="","",VLOOKUP(AN124,'標準様式１シフト記号表（勤務時間帯）'!$D$6:$X$47,21,FALSE))</f>
        <v/>
      </c>
      <c r="AO125" s="323" t="str">
        <f>IF(AO124="","",VLOOKUP(AO124,'標準様式１シフト記号表（勤務時間帯）'!$D$6:$X$47,21,FALSE))</f>
        <v/>
      </c>
      <c r="AP125" s="322" t="str">
        <f>IF(AP124="","",VLOOKUP(AP124,'標準様式１シフト記号表（勤務時間帯）'!$D$6:$X$47,21,FALSE))</f>
        <v/>
      </c>
      <c r="AQ125" s="321" t="str">
        <f>IF(AQ124="","",VLOOKUP(AQ124,'標準様式１シフト記号表（勤務時間帯）'!$D$6:$X$47,21,FALSE))</f>
        <v/>
      </c>
      <c r="AR125" s="321" t="str">
        <f>IF(AR124="","",VLOOKUP(AR124,'標準様式１シフト記号表（勤務時間帯）'!$D$6:$X$47,21,FALSE))</f>
        <v/>
      </c>
      <c r="AS125" s="321" t="str">
        <f>IF(AS124="","",VLOOKUP(AS124,'標準様式１シフト記号表（勤務時間帯）'!$D$6:$X$47,21,FALSE))</f>
        <v/>
      </c>
      <c r="AT125" s="321" t="str">
        <f>IF(AT124="","",VLOOKUP(AT124,'標準様式１シフト記号表（勤務時間帯）'!$D$6:$X$47,21,FALSE))</f>
        <v/>
      </c>
      <c r="AU125" s="321" t="str">
        <f>IF(AU124="","",VLOOKUP(AU124,'標準様式１シフト記号表（勤務時間帯）'!$D$6:$X$47,21,FALSE))</f>
        <v/>
      </c>
      <c r="AV125" s="323" t="str">
        <f>IF(AV124="","",VLOOKUP(AV124,'標準様式１シフト記号表（勤務時間帯）'!$D$6:$X$47,21,FALSE))</f>
        <v/>
      </c>
      <c r="AW125" s="322" t="str">
        <f>IF(AW124="","",VLOOKUP(AW124,'標準様式１シフト記号表（勤務時間帯）'!$D$6:$X$47,21,FALSE))</f>
        <v/>
      </c>
      <c r="AX125" s="321" t="str">
        <f>IF(AX124="","",VLOOKUP(AX124,'標準様式１シフト記号表（勤務時間帯）'!$D$6:$X$47,21,FALSE))</f>
        <v/>
      </c>
      <c r="AY125" s="321" t="str">
        <f>IF(AY124="","",VLOOKUP(AY124,'標準様式１シフト記号表（勤務時間帯）'!$D$6:$X$47,21,FALSE))</f>
        <v/>
      </c>
      <c r="AZ125" s="1474">
        <f>IF($BC$4="４週",SUM(U125:AV125),IF($BC$4="暦月",SUM(U125:AY125),""))</f>
        <v>0</v>
      </c>
      <c r="BA125" s="1475"/>
      <c r="BB125" s="1476">
        <f>IF($BC$4="４週",AZ125/4,IF($BC$4="暦月",(AZ125/($BC$9/7)),""))</f>
        <v>0</v>
      </c>
      <c r="BC125" s="1475"/>
      <c r="BD125" s="1468"/>
      <c r="BE125" s="1469"/>
      <c r="BF125" s="1469"/>
      <c r="BG125" s="1469"/>
      <c r="BH125" s="1470"/>
    </row>
    <row r="126" spans="2:60" ht="20.25" customHeight="1" x14ac:dyDescent="0.15">
      <c r="B126" s="346"/>
      <c r="C126" s="1427"/>
      <c r="D126" s="1428"/>
      <c r="E126" s="1429"/>
      <c r="F126" s="345"/>
      <c r="G126" s="344">
        <f>C124</f>
        <v>0</v>
      </c>
      <c r="H126" s="1432"/>
      <c r="I126" s="1439"/>
      <c r="J126" s="1440"/>
      <c r="K126" s="1440"/>
      <c r="L126" s="1441"/>
      <c r="M126" s="1448"/>
      <c r="N126" s="1449"/>
      <c r="O126" s="1450"/>
      <c r="P126" s="411" t="s">
        <v>634</v>
      </c>
      <c r="Q126" s="351"/>
      <c r="R126" s="351"/>
      <c r="S126" s="350"/>
      <c r="T126" s="349"/>
      <c r="U126" s="312" t="str">
        <f>IF(U124="","",VLOOKUP(U124,'標準様式１シフト記号表（勤務時間帯）'!$D$6:$Z$47,23,FALSE))</f>
        <v/>
      </c>
      <c r="V126" s="311" t="str">
        <f>IF(V124="","",VLOOKUP(V124,'標準様式１シフト記号表（勤務時間帯）'!$D$6:$Z$47,23,FALSE))</f>
        <v/>
      </c>
      <c r="W126" s="311" t="str">
        <f>IF(W124="","",VLOOKUP(W124,'標準様式１シフト記号表（勤務時間帯）'!$D$6:$Z$47,23,FALSE))</f>
        <v/>
      </c>
      <c r="X126" s="311" t="str">
        <f>IF(X124="","",VLOOKUP(X124,'標準様式１シフト記号表（勤務時間帯）'!$D$6:$Z$47,23,FALSE))</f>
        <v/>
      </c>
      <c r="Y126" s="311" t="str">
        <f>IF(Y124="","",VLOOKUP(Y124,'標準様式１シフト記号表（勤務時間帯）'!$D$6:$Z$47,23,FALSE))</f>
        <v/>
      </c>
      <c r="Z126" s="311" t="str">
        <f>IF(Z124="","",VLOOKUP(Z124,'標準様式１シフト記号表（勤務時間帯）'!$D$6:$Z$47,23,FALSE))</f>
        <v/>
      </c>
      <c r="AA126" s="313" t="str">
        <f>IF(AA124="","",VLOOKUP(AA124,'標準様式１シフト記号表（勤務時間帯）'!$D$6:$Z$47,23,FALSE))</f>
        <v/>
      </c>
      <c r="AB126" s="312" t="str">
        <f>IF(AB124="","",VLOOKUP(AB124,'標準様式１シフト記号表（勤務時間帯）'!$D$6:$Z$47,23,FALSE))</f>
        <v/>
      </c>
      <c r="AC126" s="311" t="str">
        <f>IF(AC124="","",VLOOKUP(AC124,'標準様式１シフト記号表（勤務時間帯）'!$D$6:$Z$47,23,FALSE))</f>
        <v/>
      </c>
      <c r="AD126" s="311" t="str">
        <f>IF(AD124="","",VLOOKUP(AD124,'標準様式１シフト記号表（勤務時間帯）'!$D$6:$Z$47,23,FALSE))</f>
        <v/>
      </c>
      <c r="AE126" s="311" t="str">
        <f>IF(AE124="","",VLOOKUP(AE124,'標準様式１シフト記号表（勤務時間帯）'!$D$6:$Z$47,23,FALSE))</f>
        <v/>
      </c>
      <c r="AF126" s="311" t="str">
        <f>IF(AF124="","",VLOOKUP(AF124,'標準様式１シフト記号表（勤務時間帯）'!$D$6:$Z$47,23,FALSE))</f>
        <v/>
      </c>
      <c r="AG126" s="311" t="str">
        <f>IF(AG124="","",VLOOKUP(AG124,'標準様式１シフト記号表（勤務時間帯）'!$D$6:$Z$47,23,FALSE))</f>
        <v/>
      </c>
      <c r="AH126" s="313" t="str">
        <f>IF(AH124="","",VLOOKUP(AH124,'標準様式１シフト記号表（勤務時間帯）'!$D$6:$Z$47,23,FALSE))</f>
        <v/>
      </c>
      <c r="AI126" s="312" t="str">
        <f>IF(AI124="","",VLOOKUP(AI124,'標準様式１シフト記号表（勤務時間帯）'!$D$6:$Z$47,23,FALSE))</f>
        <v/>
      </c>
      <c r="AJ126" s="311" t="str">
        <f>IF(AJ124="","",VLOOKUP(AJ124,'標準様式１シフト記号表（勤務時間帯）'!$D$6:$Z$47,23,FALSE))</f>
        <v/>
      </c>
      <c r="AK126" s="311" t="str">
        <f>IF(AK124="","",VLOOKUP(AK124,'標準様式１シフト記号表（勤務時間帯）'!$D$6:$Z$47,23,FALSE))</f>
        <v/>
      </c>
      <c r="AL126" s="311" t="str">
        <f>IF(AL124="","",VLOOKUP(AL124,'標準様式１シフト記号表（勤務時間帯）'!$D$6:$Z$47,23,FALSE))</f>
        <v/>
      </c>
      <c r="AM126" s="311" t="str">
        <f>IF(AM124="","",VLOOKUP(AM124,'標準様式１シフト記号表（勤務時間帯）'!$D$6:$Z$47,23,FALSE))</f>
        <v/>
      </c>
      <c r="AN126" s="311" t="str">
        <f>IF(AN124="","",VLOOKUP(AN124,'標準様式１シフト記号表（勤務時間帯）'!$D$6:$Z$47,23,FALSE))</f>
        <v/>
      </c>
      <c r="AO126" s="313" t="str">
        <f>IF(AO124="","",VLOOKUP(AO124,'標準様式１シフト記号表（勤務時間帯）'!$D$6:$Z$47,23,FALSE))</f>
        <v/>
      </c>
      <c r="AP126" s="312" t="str">
        <f>IF(AP124="","",VLOOKUP(AP124,'標準様式１シフト記号表（勤務時間帯）'!$D$6:$Z$47,23,FALSE))</f>
        <v/>
      </c>
      <c r="AQ126" s="311" t="str">
        <f>IF(AQ124="","",VLOOKUP(AQ124,'標準様式１シフト記号表（勤務時間帯）'!$D$6:$Z$47,23,FALSE))</f>
        <v/>
      </c>
      <c r="AR126" s="311" t="str">
        <f>IF(AR124="","",VLOOKUP(AR124,'標準様式１シフト記号表（勤務時間帯）'!$D$6:$Z$47,23,FALSE))</f>
        <v/>
      </c>
      <c r="AS126" s="311" t="str">
        <f>IF(AS124="","",VLOOKUP(AS124,'標準様式１シフト記号表（勤務時間帯）'!$D$6:$Z$47,23,FALSE))</f>
        <v/>
      </c>
      <c r="AT126" s="311" t="str">
        <f>IF(AT124="","",VLOOKUP(AT124,'標準様式１シフト記号表（勤務時間帯）'!$D$6:$Z$47,23,FALSE))</f>
        <v/>
      </c>
      <c r="AU126" s="311" t="str">
        <f>IF(AU124="","",VLOOKUP(AU124,'標準様式１シフト記号表（勤務時間帯）'!$D$6:$Z$47,23,FALSE))</f>
        <v/>
      </c>
      <c r="AV126" s="313" t="str">
        <f>IF(AV124="","",VLOOKUP(AV124,'標準様式１シフト記号表（勤務時間帯）'!$D$6:$Z$47,23,FALSE))</f>
        <v/>
      </c>
      <c r="AW126" s="312" t="str">
        <f>IF(AW124="","",VLOOKUP(AW124,'標準様式１シフト記号表（勤務時間帯）'!$D$6:$Z$47,23,FALSE))</f>
        <v/>
      </c>
      <c r="AX126" s="311" t="str">
        <f>IF(AX124="","",VLOOKUP(AX124,'標準様式１シフト記号表（勤務時間帯）'!$D$6:$Z$47,23,FALSE))</f>
        <v/>
      </c>
      <c r="AY126" s="311" t="str">
        <f>IF(AY124="","",VLOOKUP(AY124,'標準様式１シフト記号表（勤務時間帯）'!$D$6:$Z$47,23,FALSE))</f>
        <v/>
      </c>
      <c r="AZ126" s="1477">
        <f>IF($BC$4="４週",SUM(U126:AV126),IF($BC$4="暦月",SUM(U126:AY126),""))</f>
        <v>0</v>
      </c>
      <c r="BA126" s="1478"/>
      <c r="BB126" s="1479">
        <f>IF($BC$4="４週",AZ126/4,IF($BC$4="暦月",(AZ126/($BC$9/7)),""))</f>
        <v>0</v>
      </c>
      <c r="BC126" s="1478"/>
      <c r="BD126" s="1471"/>
      <c r="BE126" s="1472"/>
      <c r="BF126" s="1472"/>
      <c r="BG126" s="1472"/>
      <c r="BH126" s="1473"/>
    </row>
    <row r="127" spans="2:60" ht="20.25" customHeight="1" x14ac:dyDescent="0.15">
      <c r="B127" s="339"/>
      <c r="C127" s="1421"/>
      <c r="D127" s="1422"/>
      <c r="E127" s="1423"/>
      <c r="F127" s="338"/>
      <c r="G127" s="337"/>
      <c r="H127" s="1430"/>
      <c r="I127" s="1433"/>
      <c r="J127" s="1434"/>
      <c r="K127" s="1434"/>
      <c r="L127" s="1435"/>
      <c r="M127" s="1442"/>
      <c r="N127" s="1443"/>
      <c r="O127" s="1444"/>
      <c r="P127" s="336" t="s">
        <v>632</v>
      </c>
      <c r="Q127" s="335"/>
      <c r="R127" s="335"/>
      <c r="S127" s="334"/>
      <c r="T127" s="333"/>
      <c r="U127" s="331"/>
      <c r="V127" s="330"/>
      <c r="W127" s="330"/>
      <c r="X127" s="330"/>
      <c r="Y127" s="330"/>
      <c r="Z127" s="330"/>
      <c r="AA127" s="332"/>
      <c r="AB127" s="331"/>
      <c r="AC127" s="330"/>
      <c r="AD127" s="330"/>
      <c r="AE127" s="330"/>
      <c r="AF127" s="330"/>
      <c r="AG127" s="330"/>
      <c r="AH127" s="332"/>
      <c r="AI127" s="331"/>
      <c r="AJ127" s="330"/>
      <c r="AK127" s="330"/>
      <c r="AL127" s="330"/>
      <c r="AM127" s="330"/>
      <c r="AN127" s="330"/>
      <c r="AO127" s="332"/>
      <c r="AP127" s="331"/>
      <c r="AQ127" s="330"/>
      <c r="AR127" s="330"/>
      <c r="AS127" s="330"/>
      <c r="AT127" s="330"/>
      <c r="AU127" s="330"/>
      <c r="AV127" s="332"/>
      <c r="AW127" s="331"/>
      <c r="AX127" s="330"/>
      <c r="AY127" s="330"/>
      <c r="AZ127" s="1451"/>
      <c r="BA127" s="1452"/>
      <c r="BB127" s="1481"/>
      <c r="BC127" s="1452"/>
      <c r="BD127" s="1482"/>
      <c r="BE127" s="1483"/>
      <c r="BF127" s="1483"/>
      <c r="BG127" s="1483"/>
      <c r="BH127" s="1484"/>
    </row>
    <row r="128" spans="2:60" ht="20.25" customHeight="1" x14ac:dyDescent="0.15">
      <c r="B128" s="320">
        <f>B125+1</f>
        <v>36</v>
      </c>
      <c r="C128" s="1424"/>
      <c r="D128" s="1425"/>
      <c r="E128" s="1426"/>
      <c r="F128" s="329">
        <f>C127</f>
        <v>0</v>
      </c>
      <c r="G128" s="328"/>
      <c r="H128" s="1431"/>
      <c r="I128" s="1436"/>
      <c r="J128" s="1437"/>
      <c r="K128" s="1437"/>
      <c r="L128" s="1438"/>
      <c r="M128" s="1445"/>
      <c r="N128" s="1446"/>
      <c r="O128" s="1447"/>
      <c r="P128" s="327" t="s">
        <v>633</v>
      </c>
      <c r="Q128" s="326"/>
      <c r="R128" s="326"/>
      <c r="S128" s="325"/>
      <c r="T128" s="324"/>
      <c r="U128" s="322" t="str">
        <f>IF(U127="","",VLOOKUP(U127,'標準様式１シフト記号表（勤務時間帯）'!$D$6:$X$47,21,FALSE))</f>
        <v/>
      </c>
      <c r="V128" s="321" t="str">
        <f>IF(V127="","",VLOOKUP(V127,'標準様式１シフト記号表（勤務時間帯）'!$D$6:$X$47,21,FALSE))</f>
        <v/>
      </c>
      <c r="W128" s="321" t="str">
        <f>IF(W127="","",VLOOKUP(W127,'標準様式１シフト記号表（勤務時間帯）'!$D$6:$X$47,21,FALSE))</f>
        <v/>
      </c>
      <c r="X128" s="321" t="str">
        <f>IF(X127="","",VLOOKUP(X127,'標準様式１シフト記号表（勤務時間帯）'!$D$6:$X$47,21,FALSE))</f>
        <v/>
      </c>
      <c r="Y128" s="321" t="str">
        <f>IF(Y127="","",VLOOKUP(Y127,'標準様式１シフト記号表（勤務時間帯）'!$D$6:$X$47,21,FALSE))</f>
        <v/>
      </c>
      <c r="Z128" s="321" t="str">
        <f>IF(Z127="","",VLOOKUP(Z127,'標準様式１シフト記号表（勤務時間帯）'!$D$6:$X$47,21,FALSE))</f>
        <v/>
      </c>
      <c r="AA128" s="323" t="str">
        <f>IF(AA127="","",VLOOKUP(AA127,'標準様式１シフト記号表（勤務時間帯）'!$D$6:$X$47,21,FALSE))</f>
        <v/>
      </c>
      <c r="AB128" s="322" t="str">
        <f>IF(AB127="","",VLOOKUP(AB127,'標準様式１シフト記号表（勤務時間帯）'!$D$6:$X$47,21,FALSE))</f>
        <v/>
      </c>
      <c r="AC128" s="321" t="str">
        <f>IF(AC127="","",VLOOKUP(AC127,'標準様式１シフト記号表（勤務時間帯）'!$D$6:$X$47,21,FALSE))</f>
        <v/>
      </c>
      <c r="AD128" s="321" t="str">
        <f>IF(AD127="","",VLOOKUP(AD127,'標準様式１シフト記号表（勤務時間帯）'!$D$6:$X$47,21,FALSE))</f>
        <v/>
      </c>
      <c r="AE128" s="321" t="str">
        <f>IF(AE127="","",VLOOKUP(AE127,'標準様式１シフト記号表（勤務時間帯）'!$D$6:$X$47,21,FALSE))</f>
        <v/>
      </c>
      <c r="AF128" s="321" t="str">
        <f>IF(AF127="","",VLOOKUP(AF127,'標準様式１シフト記号表（勤務時間帯）'!$D$6:$X$47,21,FALSE))</f>
        <v/>
      </c>
      <c r="AG128" s="321" t="str">
        <f>IF(AG127="","",VLOOKUP(AG127,'標準様式１シフト記号表（勤務時間帯）'!$D$6:$X$47,21,FALSE))</f>
        <v/>
      </c>
      <c r="AH128" s="323" t="str">
        <f>IF(AH127="","",VLOOKUP(AH127,'標準様式１シフト記号表（勤務時間帯）'!$D$6:$X$47,21,FALSE))</f>
        <v/>
      </c>
      <c r="AI128" s="322" t="str">
        <f>IF(AI127="","",VLOOKUP(AI127,'標準様式１シフト記号表（勤務時間帯）'!$D$6:$X$47,21,FALSE))</f>
        <v/>
      </c>
      <c r="AJ128" s="321" t="str">
        <f>IF(AJ127="","",VLOOKUP(AJ127,'標準様式１シフト記号表（勤務時間帯）'!$D$6:$X$47,21,FALSE))</f>
        <v/>
      </c>
      <c r="AK128" s="321" t="str">
        <f>IF(AK127="","",VLOOKUP(AK127,'標準様式１シフト記号表（勤務時間帯）'!$D$6:$X$47,21,FALSE))</f>
        <v/>
      </c>
      <c r="AL128" s="321" t="str">
        <f>IF(AL127="","",VLOOKUP(AL127,'標準様式１シフト記号表（勤務時間帯）'!$D$6:$X$47,21,FALSE))</f>
        <v/>
      </c>
      <c r="AM128" s="321" t="str">
        <f>IF(AM127="","",VLOOKUP(AM127,'標準様式１シフト記号表（勤務時間帯）'!$D$6:$X$47,21,FALSE))</f>
        <v/>
      </c>
      <c r="AN128" s="321" t="str">
        <f>IF(AN127="","",VLOOKUP(AN127,'標準様式１シフト記号表（勤務時間帯）'!$D$6:$X$47,21,FALSE))</f>
        <v/>
      </c>
      <c r="AO128" s="323" t="str">
        <f>IF(AO127="","",VLOOKUP(AO127,'標準様式１シフト記号表（勤務時間帯）'!$D$6:$X$47,21,FALSE))</f>
        <v/>
      </c>
      <c r="AP128" s="322" t="str">
        <f>IF(AP127="","",VLOOKUP(AP127,'標準様式１シフト記号表（勤務時間帯）'!$D$6:$X$47,21,FALSE))</f>
        <v/>
      </c>
      <c r="AQ128" s="321" t="str">
        <f>IF(AQ127="","",VLOOKUP(AQ127,'標準様式１シフト記号表（勤務時間帯）'!$D$6:$X$47,21,FALSE))</f>
        <v/>
      </c>
      <c r="AR128" s="321" t="str">
        <f>IF(AR127="","",VLOOKUP(AR127,'標準様式１シフト記号表（勤務時間帯）'!$D$6:$X$47,21,FALSE))</f>
        <v/>
      </c>
      <c r="AS128" s="321" t="str">
        <f>IF(AS127="","",VLOOKUP(AS127,'標準様式１シフト記号表（勤務時間帯）'!$D$6:$X$47,21,FALSE))</f>
        <v/>
      </c>
      <c r="AT128" s="321" t="str">
        <f>IF(AT127="","",VLOOKUP(AT127,'標準様式１シフト記号表（勤務時間帯）'!$D$6:$X$47,21,FALSE))</f>
        <v/>
      </c>
      <c r="AU128" s="321" t="str">
        <f>IF(AU127="","",VLOOKUP(AU127,'標準様式１シフト記号表（勤務時間帯）'!$D$6:$X$47,21,FALSE))</f>
        <v/>
      </c>
      <c r="AV128" s="323" t="str">
        <f>IF(AV127="","",VLOOKUP(AV127,'標準様式１シフト記号表（勤務時間帯）'!$D$6:$X$47,21,FALSE))</f>
        <v/>
      </c>
      <c r="AW128" s="322" t="str">
        <f>IF(AW127="","",VLOOKUP(AW127,'標準様式１シフト記号表（勤務時間帯）'!$D$6:$X$47,21,FALSE))</f>
        <v/>
      </c>
      <c r="AX128" s="321" t="str">
        <f>IF(AX127="","",VLOOKUP(AX127,'標準様式１シフト記号表（勤務時間帯）'!$D$6:$X$47,21,FALSE))</f>
        <v/>
      </c>
      <c r="AY128" s="321" t="str">
        <f>IF(AY127="","",VLOOKUP(AY127,'標準様式１シフト記号表（勤務時間帯）'!$D$6:$X$47,21,FALSE))</f>
        <v/>
      </c>
      <c r="AZ128" s="1474">
        <f>IF($BC$4="４週",SUM(U128:AV128),IF($BC$4="暦月",SUM(U128:AY128),""))</f>
        <v>0</v>
      </c>
      <c r="BA128" s="1475"/>
      <c r="BB128" s="1476">
        <f>IF($BC$4="４週",AZ128/4,IF($BC$4="暦月",(AZ128/($BC$9/7)),""))</f>
        <v>0</v>
      </c>
      <c r="BC128" s="1475"/>
      <c r="BD128" s="1468"/>
      <c r="BE128" s="1469"/>
      <c r="BF128" s="1469"/>
      <c r="BG128" s="1469"/>
      <c r="BH128" s="1470"/>
    </row>
    <row r="129" spans="2:60" ht="20.25" customHeight="1" x14ac:dyDescent="0.15">
      <c r="B129" s="346"/>
      <c r="C129" s="1427"/>
      <c r="D129" s="1428"/>
      <c r="E129" s="1429"/>
      <c r="F129" s="345"/>
      <c r="G129" s="344">
        <f>C127</f>
        <v>0</v>
      </c>
      <c r="H129" s="1432"/>
      <c r="I129" s="1439"/>
      <c r="J129" s="1440"/>
      <c r="K129" s="1440"/>
      <c r="L129" s="1441"/>
      <c r="M129" s="1448"/>
      <c r="N129" s="1449"/>
      <c r="O129" s="1450"/>
      <c r="P129" s="411" t="s">
        <v>634</v>
      </c>
      <c r="Q129" s="351"/>
      <c r="R129" s="351"/>
      <c r="S129" s="350"/>
      <c r="T129" s="349"/>
      <c r="U129" s="312" t="str">
        <f>IF(U127="","",VLOOKUP(U127,'標準様式１シフト記号表（勤務時間帯）'!$D$6:$Z$47,23,FALSE))</f>
        <v/>
      </c>
      <c r="V129" s="311" t="str">
        <f>IF(V127="","",VLOOKUP(V127,'標準様式１シフト記号表（勤務時間帯）'!$D$6:$Z$47,23,FALSE))</f>
        <v/>
      </c>
      <c r="W129" s="311" t="str">
        <f>IF(W127="","",VLOOKUP(W127,'標準様式１シフト記号表（勤務時間帯）'!$D$6:$Z$47,23,FALSE))</f>
        <v/>
      </c>
      <c r="X129" s="311" t="str">
        <f>IF(X127="","",VLOOKUP(X127,'標準様式１シフト記号表（勤務時間帯）'!$D$6:$Z$47,23,FALSE))</f>
        <v/>
      </c>
      <c r="Y129" s="311" t="str">
        <f>IF(Y127="","",VLOOKUP(Y127,'標準様式１シフト記号表（勤務時間帯）'!$D$6:$Z$47,23,FALSE))</f>
        <v/>
      </c>
      <c r="Z129" s="311" t="str">
        <f>IF(Z127="","",VLOOKUP(Z127,'標準様式１シフト記号表（勤務時間帯）'!$D$6:$Z$47,23,FALSE))</f>
        <v/>
      </c>
      <c r="AA129" s="313" t="str">
        <f>IF(AA127="","",VLOOKUP(AA127,'標準様式１シフト記号表（勤務時間帯）'!$D$6:$Z$47,23,FALSE))</f>
        <v/>
      </c>
      <c r="AB129" s="312" t="str">
        <f>IF(AB127="","",VLOOKUP(AB127,'標準様式１シフト記号表（勤務時間帯）'!$D$6:$Z$47,23,FALSE))</f>
        <v/>
      </c>
      <c r="AC129" s="311" t="str">
        <f>IF(AC127="","",VLOOKUP(AC127,'標準様式１シフト記号表（勤務時間帯）'!$D$6:$Z$47,23,FALSE))</f>
        <v/>
      </c>
      <c r="AD129" s="311" t="str">
        <f>IF(AD127="","",VLOOKUP(AD127,'標準様式１シフト記号表（勤務時間帯）'!$D$6:$Z$47,23,FALSE))</f>
        <v/>
      </c>
      <c r="AE129" s="311" t="str">
        <f>IF(AE127="","",VLOOKUP(AE127,'標準様式１シフト記号表（勤務時間帯）'!$D$6:$Z$47,23,FALSE))</f>
        <v/>
      </c>
      <c r="AF129" s="311" t="str">
        <f>IF(AF127="","",VLOOKUP(AF127,'標準様式１シフト記号表（勤務時間帯）'!$D$6:$Z$47,23,FALSE))</f>
        <v/>
      </c>
      <c r="AG129" s="311" t="str">
        <f>IF(AG127="","",VLOOKUP(AG127,'標準様式１シフト記号表（勤務時間帯）'!$D$6:$Z$47,23,FALSE))</f>
        <v/>
      </c>
      <c r="AH129" s="313" t="str">
        <f>IF(AH127="","",VLOOKUP(AH127,'標準様式１シフト記号表（勤務時間帯）'!$D$6:$Z$47,23,FALSE))</f>
        <v/>
      </c>
      <c r="AI129" s="312" t="str">
        <f>IF(AI127="","",VLOOKUP(AI127,'標準様式１シフト記号表（勤務時間帯）'!$D$6:$Z$47,23,FALSE))</f>
        <v/>
      </c>
      <c r="AJ129" s="311" t="str">
        <f>IF(AJ127="","",VLOOKUP(AJ127,'標準様式１シフト記号表（勤務時間帯）'!$D$6:$Z$47,23,FALSE))</f>
        <v/>
      </c>
      <c r="AK129" s="311" t="str">
        <f>IF(AK127="","",VLOOKUP(AK127,'標準様式１シフト記号表（勤務時間帯）'!$D$6:$Z$47,23,FALSE))</f>
        <v/>
      </c>
      <c r="AL129" s="311" t="str">
        <f>IF(AL127="","",VLOOKUP(AL127,'標準様式１シフト記号表（勤務時間帯）'!$D$6:$Z$47,23,FALSE))</f>
        <v/>
      </c>
      <c r="AM129" s="311" t="str">
        <f>IF(AM127="","",VLOOKUP(AM127,'標準様式１シフト記号表（勤務時間帯）'!$D$6:$Z$47,23,FALSE))</f>
        <v/>
      </c>
      <c r="AN129" s="311" t="str">
        <f>IF(AN127="","",VLOOKUP(AN127,'標準様式１シフト記号表（勤務時間帯）'!$D$6:$Z$47,23,FALSE))</f>
        <v/>
      </c>
      <c r="AO129" s="313" t="str">
        <f>IF(AO127="","",VLOOKUP(AO127,'標準様式１シフト記号表（勤務時間帯）'!$D$6:$Z$47,23,FALSE))</f>
        <v/>
      </c>
      <c r="AP129" s="312" t="str">
        <f>IF(AP127="","",VLOOKUP(AP127,'標準様式１シフト記号表（勤務時間帯）'!$D$6:$Z$47,23,FALSE))</f>
        <v/>
      </c>
      <c r="AQ129" s="311" t="str">
        <f>IF(AQ127="","",VLOOKUP(AQ127,'標準様式１シフト記号表（勤務時間帯）'!$D$6:$Z$47,23,FALSE))</f>
        <v/>
      </c>
      <c r="AR129" s="311" t="str">
        <f>IF(AR127="","",VLOOKUP(AR127,'標準様式１シフト記号表（勤務時間帯）'!$D$6:$Z$47,23,FALSE))</f>
        <v/>
      </c>
      <c r="AS129" s="311" t="str">
        <f>IF(AS127="","",VLOOKUP(AS127,'標準様式１シフト記号表（勤務時間帯）'!$D$6:$Z$47,23,FALSE))</f>
        <v/>
      </c>
      <c r="AT129" s="311" t="str">
        <f>IF(AT127="","",VLOOKUP(AT127,'標準様式１シフト記号表（勤務時間帯）'!$D$6:$Z$47,23,FALSE))</f>
        <v/>
      </c>
      <c r="AU129" s="311" t="str">
        <f>IF(AU127="","",VLOOKUP(AU127,'標準様式１シフト記号表（勤務時間帯）'!$D$6:$Z$47,23,FALSE))</f>
        <v/>
      </c>
      <c r="AV129" s="313" t="str">
        <f>IF(AV127="","",VLOOKUP(AV127,'標準様式１シフト記号表（勤務時間帯）'!$D$6:$Z$47,23,FALSE))</f>
        <v/>
      </c>
      <c r="AW129" s="312" t="str">
        <f>IF(AW127="","",VLOOKUP(AW127,'標準様式１シフト記号表（勤務時間帯）'!$D$6:$Z$47,23,FALSE))</f>
        <v/>
      </c>
      <c r="AX129" s="311" t="str">
        <f>IF(AX127="","",VLOOKUP(AX127,'標準様式１シフト記号表（勤務時間帯）'!$D$6:$Z$47,23,FALSE))</f>
        <v/>
      </c>
      <c r="AY129" s="311" t="str">
        <f>IF(AY127="","",VLOOKUP(AY127,'標準様式１シフト記号表（勤務時間帯）'!$D$6:$Z$47,23,FALSE))</f>
        <v/>
      </c>
      <c r="AZ129" s="1477">
        <f>IF($BC$4="４週",SUM(U129:AV129),IF($BC$4="暦月",SUM(U129:AY129),""))</f>
        <v>0</v>
      </c>
      <c r="BA129" s="1478"/>
      <c r="BB129" s="1479">
        <f>IF($BC$4="４週",AZ129/4,IF($BC$4="暦月",(AZ129/($BC$9/7)),""))</f>
        <v>0</v>
      </c>
      <c r="BC129" s="1478"/>
      <c r="BD129" s="1471"/>
      <c r="BE129" s="1472"/>
      <c r="BF129" s="1472"/>
      <c r="BG129" s="1472"/>
      <c r="BH129" s="1473"/>
    </row>
    <row r="130" spans="2:60" ht="20.25" customHeight="1" x14ac:dyDescent="0.15">
      <c r="B130" s="339"/>
      <c r="C130" s="1421"/>
      <c r="D130" s="1422"/>
      <c r="E130" s="1423"/>
      <c r="F130" s="338"/>
      <c r="G130" s="337"/>
      <c r="H130" s="1430"/>
      <c r="I130" s="1433"/>
      <c r="J130" s="1434"/>
      <c r="K130" s="1434"/>
      <c r="L130" s="1435"/>
      <c r="M130" s="1442"/>
      <c r="N130" s="1443"/>
      <c r="O130" s="1444"/>
      <c r="P130" s="336" t="s">
        <v>632</v>
      </c>
      <c r="Q130" s="335"/>
      <c r="R130" s="335"/>
      <c r="S130" s="334"/>
      <c r="T130" s="333"/>
      <c r="U130" s="331"/>
      <c r="V130" s="330"/>
      <c r="W130" s="330"/>
      <c r="X130" s="330"/>
      <c r="Y130" s="330"/>
      <c r="Z130" s="330"/>
      <c r="AA130" s="332"/>
      <c r="AB130" s="331"/>
      <c r="AC130" s="330"/>
      <c r="AD130" s="330"/>
      <c r="AE130" s="330"/>
      <c r="AF130" s="330"/>
      <c r="AG130" s="330"/>
      <c r="AH130" s="332"/>
      <c r="AI130" s="331"/>
      <c r="AJ130" s="330"/>
      <c r="AK130" s="330"/>
      <c r="AL130" s="330"/>
      <c r="AM130" s="330"/>
      <c r="AN130" s="330"/>
      <c r="AO130" s="332"/>
      <c r="AP130" s="331"/>
      <c r="AQ130" s="330"/>
      <c r="AR130" s="330"/>
      <c r="AS130" s="330"/>
      <c r="AT130" s="330"/>
      <c r="AU130" s="330"/>
      <c r="AV130" s="332"/>
      <c r="AW130" s="331"/>
      <c r="AX130" s="330"/>
      <c r="AY130" s="330"/>
      <c r="AZ130" s="1451"/>
      <c r="BA130" s="1452"/>
      <c r="BB130" s="1481"/>
      <c r="BC130" s="1452"/>
      <c r="BD130" s="1482"/>
      <c r="BE130" s="1483"/>
      <c r="BF130" s="1483"/>
      <c r="BG130" s="1483"/>
      <c r="BH130" s="1484"/>
    </row>
    <row r="131" spans="2:60" ht="20.25" customHeight="1" x14ac:dyDescent="0.15">
      <c r="B131" s="320">
        <f>B128+1</f>
        <v>37</v>
      </c>
      <c r="C131" s="1424"/>
      <c r="D131" s="1425"/>
      <c r="E131" s="1426"/>
      <c r="F131" s="329">
        <f>C130</f>
        <v>0</v>
      </c>
      <c r="G131" s="328"/>
      <c r="H131" s="1431"/>
      <c r="I131" s="1436"/>
      <c r="J131" s="1437"/>
      <c r="K131" s="1437"/>
      <c r="L131" s="1438"/>
      <c r="M131" s="1445"/>
      <c r="N131" s="1446"/>
      <c r="O131" s="1447"/>
      <c r="P131" s="327" t="s">
        <v>633</v>
      </c>
      <c r="Q131" s="326"/>
      <c r="R131" s="326"/>
      <c r="S131" s="325"/>
      <c r="T131" s="324"/>
      <c r="U131" s="322" t="str">
        <f>IF(U130="","",VLOOKUP(U130,'標準様式１シフト記号表（勤務時間帯）'!$D$6:$X$47,21,FALSE))</f>
        <v/>
      </c>
      <c r="V131" s="321" t="str">
        <f>IF(V130="","",VLOOKUP(V130,'標準様式１シフト記号表（勤務時間帯）'!$D$6:$X$47,21,FALSE))</f>
        <v/>
      </c>
      <c r="W131" s="321" t="str">
        <f>IF(W130="","",VLOOKUP(W130,'標準様式１シフト記号表（勤務時間帯）'!$D$6:$X$47,21,FALSE))</f>
        <v/>
      </c>
      <c r="X131" s="321" t="str">
        <f>IF(X130="","",VLOOKUP(X130,'標準様式１シフト記号表（勤務時間帯）'!$D$6:$X$47,21,FALSE))</f>
        <v/>
      </c>
      <c r="Y131" s="321" t="str">
        <f>IF(Y130="","",VLOOKUP(Y130,'標準様式１シフト記号表（勤務時間帯）'!$D$6:$X$47,21,FALSE))</f>
        <v/>
      </c>
      <c r="Z131" s="321" t="str">
        <f>IF(Z130="","",VLOOKUP(Z130,'標準様式１シフト記号表（勤務時間帯）'!$D$6:$X$47,21,FALSE))</f>
        <v/>
      </c>
      <c r="AA131" s="323" t="str">
        <f>IF(AA130="","",VLOOKUP(AA130,'標準様式１シフト記号表（勤務時間帯）'!$D$6:$X$47,21,FALSE))</f>
        <v/>
      </c>
      <c r="AB131" s="322" t="str">
        <f>IF(AB130="","",VLOOKUP(AB130,'標準様式１シフト記号表（勤務時間帯）'!$D$6:$X$47,21,FALSE))</f>
        <v/>
      </c>
      <c r="AC131" s="321" t="str">
        <f>IF(AC130="","",VLOOKUP(AC130,'標準様式１シフト記号表（勤務時間帯）'!$D$6:$X$47,21,FALSE))</f>
        <v/>
      </c>
      <c r="AD131" s="321" t="str">
        <f>IF(AD130="","",VLOOKUP(AD130,'標準様式１シフト記号表（勤務時間帯）'!$D$6:$X$47,21,FALSE))</f>
        <v/>
      </c>
      <c r="AE131" s="321" t="str">
        <f>IF(AE130="","",VLOOKUP(AE130,'標準様式１シフト記号表（勤務時間帯）'!$D$6:$X$47,21,FALSE))</f>
        <v/>
      </c>
      <c r="AF131" s="321" t="str">
        <f>IF(AF130="","",VLOOKUP(AF130,'標準様式１シフト記号表（勤務時間帯）'!$D$6:$X$47,21,FALSE))</f>
        <v/>
      </c>
      <c r="AG131" s="321" t="str">
        <f>IF(AG130="","",VLOOKUP(AG130,'標準様式１シフト記号表（勤務時間帯）'!$D$6:$X$47,21,FALSE))</f>
        <v/>
      </c>
      <c r="AH131" s="323" t="str">
        <f>IF(AH130="","",VLOOKUP(AH130,'標準様式１シフト記号表（勤務時間帯）'!$D$6:$X$47,21,FALSE))</f>
        <v/>
      </c>
      <c r="AI131" s="322" t="str">
        <f>IF(AI130="","",VLOOKUP(AI130,'標準様式１シフト記号表（勤務時間帯）'!$D$6:$X$47,21,FALSE))</f>
        <v/>
      </c>
      <c r="AJ131" s="321" t="str">
        <f>IF(AJ130="","",VLOOKUP(AJ130,'標準様式１シフト記号表（勤務時間帯）'!$D$6:$X$47,21,FALSE))</f>
        <v/>
      </c>
      <c r="AK131" s="321" t="str">
        <f>IF(AK130="","",VLOOKUP(AK130,'標準様式１シフト記号表（勤務時間帯）'!$D$6:$X$47,21,FALSE))</f>
        <v/>
      </c>
      <c r="AL131" s="321" t="str">
        <f>IF(AL130="","",VLOOKUP(AL130,'標準様式１シフト記号表（勤務時間帯）'!$D$6:$X$47,21,FALSE))</f>
        <v/>
      </c>
      <c r="AM131" s="321" t="str">
        <f>IF(AM130="","",VLOOKUP(AM130,'標準様式１シフト記号表（勤務時間帯）'!$D$6:$X$47,21,FALSE))</f>
        <v/>
      </c>
      <c r="AN131" s="321" t="str">
        <f>IF(AN130="","",VLOOKUP(AN130,'標準様式１シフト記号表（勤務時間帯）'!$D$6:$X$47,21,FALSE))</f>
        <v/>
      </c>
      <c r="AO131" s="323" t="str">
        <f>IF(AO130="","",VLOOKUP(AO130,'標準様式１シフト記号表（勤務時間帯）'!$D$6:$X$47,21,FALSE))</f>
        <v/>
      </c>
      <c r="AP131" s="322" t="str">
        <f>IF(AP130="","",VLOOKUP(AP130,'標準様式１シフト記号表（勤務時間帯）'!$D$6:$X$47,21,FALSE))</f>
        <v/>
      </c>
      <c r="AQ131" s="321" t="str">
        <f>IF(AQ130="","",VLOOKUP(AQ130,'標準様式１シフト記号表（勤務時間帯）'!$D$6:$X$47,21,FALSE))</f>
        <v/>
      </c>
      <c r="AR131" s="321" t="str">
        <f>IF(AR130="","",VLOOKUP(AR130,'標準様式１シフト記号表（勤務時間帯）'!$D$6:$X$47,21,FALSE))</f>
        <v/>
      </c>
      <c r="AS131" s="321" t="str">
        <f>IF(AS130="","",VLOOKUP(AS130,'標準様式１シフト記号表（勤務時間帯）'!$D$6:$X$47,21,FALSE))</f>
        <v/>
      </c>
      <c r="AT131" s="321" t="str">
        <f>IF(AT130="","",VLOOKUP(AT130,'標準様式１シフト記号表（勤務時間帯）'!$D$6:$X$47,21,FALSE))</f>
        <v/>
      </c>
      <c r="AU131" s="321" t="str">
        <f>IF(AU130="","",VLOOKUP(AU130,'標準様式１シフト記号表（勤務時間帯）'!$D$6:$X$47,21,FALSE))</f>
        <v/>
      </c>
      <c r="AV131" s="323" t="str">
        <f>IF(AV130="","",VLOOKUP(AV130,'標準様式１シフト記号表（勤務時間帯）'!$D$6:$X$47,21,FALSE))</f>
        <v/>
      </c>
      <c r="AW131" s="322" t="str">
        <f>IF(AW130="","",VLOOKUP(AW130,'標準様式１シフト記号表（勤務時間帯）'!$D$6:$X$47,21,FALSE))</f>
        <v/>
      </c>
      <c r="AX131" s="321" t="str">
        <f>IF(AX130="","",VLOOKUP(AX130,'標準様式１シフト記号表（勤務時間帯）'!$D$6:$X$47,21,FALSE))</f>
        <v/>
      </c>
      <c r="AY131" s="321" t="str">
        <f>IF(AY130="","",VLOOKUP(AY130,'標準様式１シフト記号表（勤務時間帯）'!$D$6:$X$47,21,FALSE))</f>
        <v/>
      </c>
      <c r="AZ131" s="1474">
        <f>IF($BC$4="４週",SUM(U131:AV131),IF($BC$4="暦月",SUM(U131:AY131),""))</f>
        <v>0</v>
      </c>
      <c r="BA131" s="1475"/>
      <c r="BB131" s="1476">
        <f>IF($BC$4="４週",AZ131/4,IF($BC$4="暦月",(AZ131/($BC$9/7)),""))</f>
        <v>0</v>
      </c>
      <c r="BC131" s="1475"/>
      <c r="BD131" s="1468"/>
      <c r="BE131" s="1469"/>
      <c r="BF131" s="1469"/>
      <c r="BG131" s="1469"/>
      <c r="BH131" s="1470"/>
    </row>
    <row r="132" spans="2:60" ht="20.25" customHeight="1" x14ac:dyDescent="0.15">
      <c r="B132" s="346"/>
      <c r="C132" s="1427"/>
      <c r="D132" s="1428"/>
      <c r="E132" s="1429"/>
      <c r="F132" s="345"/>
      <c r="G132" s="344">
        <f>C130</f>
        <v>0</v>
      </c>
      <c r="H132" s="1432"/>
      <c r="I132" s="1439"/>
      <c r="J132" s="1440"/>
      <c r="K132" s="1440"/>
      <c r="L132" s="1441"/>
      <c r="M132" s="1448"/>
      <c r="N132" s="1449"/>
      <c r="O132" s="1450"/>
      <c r="P132" s="411" t="s">
        <v>634</v>
      </c>
      <c r="Q132" s="351"/>
      <c r="R132" s="351"/>
      <c r="S132" s="350"/>
      <c r="T132" s="349"/>
      <c r="U132" s="312" t="str">
        <f>IF(U130="","",VLOOKUP(U130,'標準様式１シフト記号表（勤務時間帯）'!$D$6:$Z$47,23,FALSE))</f>
        <v/>
      </c>
      <c r="V132" s="311" t="str">
        <f>IF(V130="","",VLOOKUP(V130,'標準様式１シフト記号表（勤務時間帯）'!$D$6:$Z$47,23,FALSE))</f>
        <v/>
      </c>
      <c r="W132" s="311" t="str">
        <f>IF(W130="","",VLOOKUP(W130,'標準様式１シフト記号表（勤務時間帯）'!$D$6:$Z$47,23,FALSE))</f>
        <v/>
      </c>
      <c r="X132" s="311" t="str">
        <f>IF(X130="","",VLOOKUP(X130,'標準様式１シフト記号表（勤務時間帯）'!$D$6:$Z$47,23,FALSE))</f>
        <v/>
      </c>
      <c r="Y132" s="311" t="str">
        <f>IF(Y130="","",VLOOKUP(Y130,'標準様式１シフト記号表（勤務時間帯）'!$D$6:$Z$47,23,FALSE))</f>
        <v/>
      </c>
      <c r="Z132" s="311" t="str">
        <f>IF(Z130="","",VLOOKUP(Z130,'標準様式１シフト記号表（勤務時間帯）'!$D$6:$Z$47,23,FALSE))</f>
        <v/>
      </c>
      <c r="AA132" s="313" t="str">
        <f>IF(AA130="","",VLOOKUP(AA130,'標準様式１シフト記号表（勤務時間帯）'!$D$6:$Z$47,23,FALSE))</f>
        <v/>
      </c>
      <c r="AB132" s="312" t="str">
        <f>IF(AB130="","",VLOOKUP(AB130,'標準様式１シフト記号表（勤務時間帯）'!$D$6:$Z$47,23,FALSE))</f>
        <v/>
      </c>
      <c r="AC132" s="311" t="str">
        <f>IF(AC130="","",VLOOKUP(AC130,'標準様式１シフト記号表（勤務時間帯）'!$D$6:$Z$47,23,FALSE))</f>
        <v/>
      </c>
      <c r="AD132" s="311" t="str">
        <f>IF(AD130="","",VLOOKUP(AD130,'標準様式１シフト記号表（勤務時間帯）'!$D$6:$Z$47,23,FALSE))</f>
        <v/>
      </c>
      <c r="AE132" s="311" t="str">
        <f>IF(AE130="","",VLOOKUP(AE130,'標準様式１シフト記号表（勤務時間帯）'!$D$6:$Z$47,23,FALSE))</f>
        <v/>
      </c>
      <c r="AF132" s="311" t="str">
        <f>IF(AF130="","",VLOOKUP(AF130,'標準様式１シフト記号表（勤務時間帯）'!$D$6:$Z$47,23,FALSE))</f>
        <v/>
      </c>
      <c r="AG132" s="311" t="str">
        <f>IF(AG130="","",VLOOKUP(AG130,'標準様式１シフト記号表（勤務時間帯）'!$D$6:$Z$47,23,FALSE))</f>
        <v/>
      </c>
      <c r="AH132" s="313" t="str">
        <f>IF(AH130="","",VLOOKUP(AH130,'標準様式１シフト記号表（勤務時間帯）'!$D$6:$Z$47,23,FALSE))</f>
        <v/>
      </c>
      <c r="AI132" s="312" t="str">
        <f>IF(AI130="","",VLOOKUP(AI130,'標準様式１シフト記号表（勤務時間帯）'!$D$6:$Z$47,23,FALSE))</f>
        <v/>
      </c>
      <c r="AJ132" s="311" t="str">
        <f>IF(AJ130="","",VLOOKUP(AJ130,'標準様式１シフト記号表（勤務時間帯）'!$D$6:$Z$47,23,FALSE))</f>
        <v/>
      </c>
      <c r="AK132" s="311" t="str">
        <f>IF(AK130="","",VLOOKUP(AK130,'標準様式１シフト記号表（勤務時間帯）'!$D$6:$Z$47,23,FALSE))</f>
        <v/>
      </c>
      <c r="AL132" s="311" t="str">
        <f>IF(AL130="","",VLOOKUP(AL130,'標準様式１シフト記号表（勤務時間帯）'!$D$6:$Z$47,23,FALSE))</f>
        <v/>
      </c>
      <c r="AM132" s="311" t="str">
        <f>IF(AM130="","",VLOOKUP(AM130,'標準様式１シフト記号表（勤務時間帯）'!$D$6:$Z$47,23,FALSE))</f>
        <v/>
      </c>
      <c r="AN132" s="311" t="str">
        <f>IF(AN130="","",VLOOKUP(AN130,'標準様式１シフト記号表（勤務時間帯）'!$D$6:$Z$47,23,FALSE))</f>
        <v/>
      </c>
      <c r="AO132" s="313" t="str">
        <f>IF(AO130="","",VLOOKUP(AO130,'標準様式１シフト記号表（勤務時間帯）'!$D$6:$Z$47,23,FALSE))</f>
        <v/>
      </c>
      <c r="AP132" s="312" t="str">
        <f>IF(AP130="","",VLOOKUP(AP130,'標準様式１シフト記号表（勤務時間帯）'!$D$6:$Z$47,23,FALSE))</f>
        <v/>
      </c>
      <c r="AQ132" s="311" t="str">
        <f>IF(AQ130="","",VLOOKUP(AQ130,'標準様式１シフト記号表（勤務時間帯）'!$D$6:$Z$47,23,FALSE))</f>
        <v/>
      </c>
      <c r="AR132" s="311" t="str">
        <f>IF(AR130="","",VLOOKUP(AR130,'標準様式１シフト記号表（勤務時間帯）'!$D$6:$Z$47,23,FALSE))</f>
        <v/>
      </c>
      <c r="AS132" s="311" t="str">
        <f>IF(AS130="","",VLOOKUP(AS130,'標準様式１シフト記号表（勤務時間帯）'!$D$6:$Z$47,23,FALSE))</f>
        <v/>
      </c>
      <c r="AT132" s="311" t="str">
        <f>IF(AT130="","",VLOOKUP(AT130,'標準様式１シフト記号表（勤務時間帯）'!$D$6:$Z$47,23,FALSE))</f>
        <v/>
      </c>
      <c r="AU132" s="311" t="str">
        <f>IF(AU130="","",VLOOKUP(AU130,'標準様式１シフト記号表（勤務時間帯）'!$D$6:$Z$47,23,FALSE))</f>
        <v/>
      </c>
      <c r="AV132" s="313" t="str">
        <f>IF(AV130="","",VLOOKUP(AV130,'標準様式１シフト記号表（勤務時間帯）'!$D$6:$Z$47,23,FALSE))</f>
        <v/>
      </c>
      <c r="AW132" s="312" t="str">
        <f>IF(AW130="","",VLOOKUP(AW130,'標準様式１シフト記号表（勤務時間帯）'!$D$6:$Z$47,23,FALSE))</f>
        <v/>
      </c>
      <c r="AX132" s="311" t="str">
        <f>IF(AX130="","",VLOOKUP(AX130,'標準様式１シフト記号表（勤務時間帯）'!$D$6:$Z$47,23,FALSE))</f>
        <v/>
      </c>
      <c r="AY132" s="311" t="str">
        <f>IF(AY130="","",VLOOKUP(AY130,'標準様式１シフト記号表（勤務時間帯）'!$D$6:$Z$47,23,FALSE))</f>
        <v/>
      </c>
      <c r="AZ132" s="1477">
        <f>IF($BC$4="４週",SUM(U132:AV132),IF($BC$4="暦月",SUM(U132:AY132),""))</f>
        <v>0</v>
      </c>
      <c r="BA132" s="1478"/>
      <c r="BB132" s="1479">
        <f>IF($BC$4="４週",AZ132/4,IF($BC$4="暦月",(AZ132/($BC$9/7)),""))</f>
        <v>0</v>
      </c>
      <c r="BC132" s="1478"/>
      <c r="BD132" s="1471"/>
      <c r="BE132" s="1472"/>
      <c r="BF132" s="1472"/>
      <c r="BG132" s="1472"/>
      <c r="BH132" s="1473"/>
    </row>
    <row r="133" spans="2:60" ht="20.25" customHeight="1" x14ac:dyDescent="0.15">
      <c r="B133" s="339"/>
      <c r="C133" s="1421"/>
      <c r="D133" s="1422"/>
      <c r="E133" s="1423"/>
      <c r="F133" s="338"/>
      <c r="G133" s="337"/>
      <c r="H133" s="1430"/>
      <c r="I133" s="1433"/>
      <c r="J133" s="1434"/>
      <c r="K133" s="1434"/>
      <c r="L133" s="1435"/>
      <c r="M133" s="1442"/>
      <c r="N133" s="1443"/>
      <c r="O133" s="1444"/>
      <c r="P133" s="336" t="s">
        <v>632</v>
      </c>
      <c r="Q133" s="335"/>
      <c r="R133" s="335"/>
      <c r="S133" s="334"/>
      <c r="T133" s="333"/>
      <c r="U133" s="331"/>
      <c r="V133" s="330"/>
      <c r="W133" s="330"/>
      <c r="X133" s="330"/>
      <c r="Y133" s="330"/>
      <c r="Z133" s="330"/>
      <c r="AA133" s="332"/>
      <c r="AB133" s="331"/>
      <c r="AC133" s="330"/>
      <c r="AD133" s="330"/>
      <c r="AE133" s="330"/>
      <c r="AF133" s="330"/>
      <c r="AG133" s="330"/>
      <c r="AH133" s="332"/>
      <c r="AI133" s="331"/>
      <c r="AJ133" s="330"/>
      <c r="AK133" s="330"/>
      <c r="AL133" s="330"/>
      <c r="AM133" s="330"/>
      <c r="AN133" s="330"/>
      <c r="AO133" s="332"/>
      <c r="AP133" s="331"/>
      <c r="AQ133" s="330"/>
      <c r="AR133" s="330"/>
      <c r="AS133" s="330"/>
      <c r="AT133" s="330"/>
      <c r="AU133" s="330"/>
      <c r="AV133" s="332"/>
      <c r="AW133" s="331"/>
      <c r="AX133" s="330"/>
      <c r="AY133" s="330"/>
      <c r="AZ133" s="1451"/>
      <c r="BA133" s="1452"/>
      <c r="BB133" s="1481"/>
      <c r="BC133" s="1452"/>
      <c r="BD133" s="1482"/>
      <c r="BE133" s="1483"/>
      <c r="BF133" s="1483"/>
      <c r="BG133" s="1483"/>
      <c r="BH133" s="1484"/>
    </row>
    <row r="134" spans="2:60" ht="20.25" customHeight="1" x14ac:dyDescent="0.15">
      <c r="B134" s="320">
        <f>B131+1</f>
        <v>38</v>
      </c>
      <c r="C134" s="1424"/>
      <c r="D134" s="1425"/>
      <c r="E134" s="1426"/>
      <c r="F134" s="329">
        <f>C133</f>
        <v>0</v>
      </c>
      <c r="G134" s="328"/>
      <c r="H134" s="1431"/>
      <c r="I134" s="1436"/>
      <c r="J134" s="1437"/>
      <c r="K134" s="1437"/>
      <c r="L134" s="1438"/>
      <c r="M134" s="1445"/>
      <c r="N134" s="1446"/>
      <c r="O134" s="1447"/>
      <c r="P134" s="327" t="s">
        <v>633</v>
      </c>
      <c r="Q134" s="326"/>
      <c r="R134" s="326"/>
      <c r="S134" s="325"/>
      <c r="T134" s="324"/>
      <c r="U134" s="322" t="str">
        <f>IF(U133="","",VLOOKUP(U133,'標準様式１シフト記号表（勤務時間帯）'!$D$6:$X$47,21,FALSE))</f>
        <v/>
      </c>
      <c r="V134" s="321" t="str">
        <f>IF(V133="","",VLOOKUP(V133,'標準様式１シフト記号表（勤務時間帯）'!$D$6:$X$47,21,FALSE))</f>
        <v/>
      </c>
      <c r="W134" s="321" t="str">
        <f>IF(W133="","",VLOOKUP(W133,'標準様式１シフト記号表（勤務時間帯）'!$D$6:$X$47,21,FALSE))</f>
        <v/>
      </c>
      <c r="X134" s="321" t="str">
        <f>IF(X133="","",VLOOKUP(X133,'標準様式１シフト記号表（勤務時間帯）'!$D$6:$X$47,21,FALSE))</f>
        <v/>
      </c>
      <c r="Y134" s="321" t="str">
        <f>IF(Y133="","",VLOOKUP(Y133,'標準様式１シフト記号表（勤務時間帯）'!$D$6:$X$47,21,FALSE))</f>
        <v/>
      </c>
      <c r="Z134" s="321" t="str">
        <f>IF(Z133="","",VLOOKUP(Z133,'標準様式１シフト記号表（勤務時間帯）'!$D$6:$X$47,21,FALSE))</f>
        <v/>
      </c>
      <c r="AA134" s="323" t="str">
        <f>IF(AA133="","",VLOOKUP(AA133,'標準様式１シフト記号表（勤務時間帯）'!$D$6:$X$47,21,FALSE))</f>
        <v/>
      </c>
      <c r="AB134" s="322" t="str">
        <f>IF(AB133="","",VLOOKUP(AB133,'標準様式１シフト記号表（勤務時間帯）'!$D$6:$X$47,21,FALSE))</f>
        <v/>
      </c>
      <c r="AC134" s="321" t="str">
        <f>IF(AC133="","",VLOOKUP(AC133,'標準様式１シフト記号表（勤務時間帯）'!$D$6:$X$47,21,FALSE))</f>
        <v/>
      </c>
      <c r="AD134" s="321" t="str">
        <f>IF(AD133="","",VLOOKUP(AD133,'標準様式１シフト記号表（勤務時間帯）'!$D$6:$X$47,21,FALSE))</f>
        <v/>
      </c>
      <c r="AE134" s="321" t="str">
        <f>IF(AE133="","",VLOOKUP(AE133,'標準様式１シフト記号表（勤務時間帯）'!$D$6:$X$47,21,FALSE))</f>
        <v/>
      </c>
      <c r="AF134" s="321" t="str">
        <f>IF(AF133="","",VLOOKUP(AF133,'標準様式１シフト記号表（勤務時間帯）'!$D$6:$X$47,21,FALSE))</f>
        <v/>
      </c>
      <c r="AG134" s="321" t="str">
        <f>IF(AG133="","",VLOOKUP(AG133,'標準様式１シフト記号表（勤務時間帯）'!$D$6:$X$47,21,FALSE))</f>
        <v/>
      </c>
      <c r="AH134" s="323" t="str">
        <f>IF(AH133="","",VLOOKUP(AH133,'標準様式１シフト記号表（勤務時間帯）'!$D$6:$X$47,21,FALSE))</f>
        <v/>
      </c>
      <c r="AI134" s="322" t="str">
        <f>IF(AI133="","",VLOOKUP(AI133,'標準様式１シフト記号表（勤務時間帯）'!$D$6:$X$47,21,FALSE))</f>
        <v/>
      </c>
      <c r="AJ134" s="321" t="str">
        <f>IF(AJ133="","",VLOOKUP(AJ133,'標準様式１シフト記号表（勤務時間帯）'!$D$6:$X$47,21,FALSE))</f>
        <v/>
      </c>
      <c r="AK134" s="321" t="str">
        <f>IF(AK133="","",VLOOKUP(AK133,'標準様式１シフト記号表（勤務時間帯）'!$D$6:$X$47,21,FALSE))</f>
        <v/>
      </c>
      <c r="AL134" s="321" t="str">
        <f>IF(AL133="","",VLOOKUP(AL133,'標準様式１シフト記号表（勤務時間帯）'!$D$6:$X$47,21,FALSE))</f>
        <v/>
      </c>
      <c r="AM134" s="321" t="str">
        <f>IF(AM133="","",VLOOKUP(AM133,'標準様式１シフト記号表（勤務時間帯）'!$D$6:$X$47,21,FALSE))</f>
        <v/>
      </c>
      <c r="AN134" s="321" t="str">
        <f>IF(AN133="","",VLOOKUP(AN133,'標準様式１シフト記号表（勤務時間帯）'!$D$6:$X$47,21,FALSE))</f>
        <v/>
      </c>
      <c r="AO134" s="323" t="str">
        <f>IF(AO133="","",VLOOKUP(AO133,'標準様式１シフト記号表（勤務時間帯）'!$D$6:$X$47,21,FALSE))</f>
        <v/>
      </c>
      <c r="AP134" s="322" t="str">
        <f>IF(AP133="","",VLOOKUP(AP133,'標準様式１シフト記号表（勤務時間帯）'!$D$6:$X$47,21,FALSE))</f>
        <v/>
      </c>
      <c r="AQ134" s="321" t="str">
        <f>IF(AQ133="","",VLOOKUP(AQ133,'標準様式１シフト記号表（勤務時間帯）'!$D$6:$X$47,21,FALSE))</f>
        <v/>
      </c>
      <c r="AR134" s="321" t="str">
        <f>IF(AR133="","",VLOOKUP(AR133,'標準様式１シフト記号表（勤務時間帯）'!$D$6:$X$47,21,FALSE))</f>
        <v/>
      </c>
      <c r="AS134" s="321" t="str">
        <f>IF(AS133="","",VLOOKUP(AS133,'標準様式１シフト記号表（勤務時間帯）'!$D$6:$X$47,21,FALSE))</f>
        <v/>
      </c>
      <c r="AT134" s="321" t="str">
        <f>IF(AT133="","",VLOOKUP(AT133,'標準様式１シフト記号表（勤務時間帯）'!$D$6:$X$47,21,FALSE))</f>
        <v/>
      </c>
      <c r="AU134" s="321" t="str">
        <f>IF(AU133="","",VLOOKUP(AU133,'標準様式１シフト記号表（勤務時間帯）'!$D$6:$X$47,21,FALSE))</f>
        <v/>
      </c>
      <c r="AV134" s="323" t="str">
        <f>IF(AV133="","",VLOOKUP(AV133,'標準様式１シフト記号表（勤務時間帯）'!$D$6:$X$47,21,FALSE))</f>
        <v/>
      </c>
      <c r="AW134" s="322" t="str">
        <f>IF(AW133="","",VLOOKUP(AW133,'標準様式１シフト記号表（勤務時間帯）'!$D$6:$X$47,21,FALSE))</f>
        <v/>
      </c>
      <c r="AX134" s="321" t="str">
        <f>IF(AX133="","",VLOOKUP(AX133,'標準様式１シフト記号表（勤務時間帯）'!$D$6:$X$47,21,FALSE))</f>
        <v/>
      </c>
      <c r="AY134" s="321" t="str">
        <f>IF(AY133="","",VLOOKUP(AY133,'標準様式１シフト記号表（勤務時間帯）'!$D$6:$X$47,21,FALSE))</f>
        <v/>
      </c>
      <c r="AZ134" s="1474">
        <f>IF($BC$4="４週",SUM(U134:AV134),IF($BC$4="暦月",SUM(U134:AY134),""))</f>
        <v>0</v>
      </c>
      <c r="BA134" s="1475"/>
      <c r="BB134" s="1476">
        <f>IF($BC$4="４週",AZ134/4,IF($BC$4="暦月",(AZ134/($BC$9/7)),""))</f>
        <v>0</v>
      </c>
      <c r="BC134" s="1475"/>
      <c r="BD134" s="1468"/>
      <c r="BE134" s="1469"/>
      <c r="BF134" s="1469"/>
      <c r="BG134" s="1469"/>
      <c r="BH134" s="1470"/>
    </row>
    <row r="135" spans="2:60" ht="20.25" customHeight="1" x14ac:dyDescent="0.15">
      <c r="B135" s="346"/>
      <c r="C135" s="1427"/>
      <c r="D135" s="1428"/>
      <c r="E135" s="1429"/>
      <c r="F135" s="345"/>
      <c r="G135" s="344">
        <f>C133</f>
        <v>0</v>
      </c>
      <c r="H135" s="1432"/>
      <c r="I135" s="1439"/>
      <c r="J135" s="1440"/>
      <c r="K135" s="1440"/>
      <c r="L135" s="1441"/>
      <c r="M135" s="1448"/>
      <c r="N135" s="1449"/>
      <c r="O135" s="1450"/>
      <c r="P135" s="411" t="s">
        <v>634</v>
      </c>
      <c r="Q135" s="351"/>
      <c r="R135" s="351"/>
      <c r="S135" s="350"/>
      <c r="T135" s="349"/>
      <c r="U135" s="312" t="str">
        <f>IF(U133="","",VLOOKUP(U133,'標準様式１シフト記号表（勤務時間帯）'!$D$6:$Z$47,23,FALSE))</f>
        <v/>
      </c>
      <c r="V135" s="311" t="str">
        <f>IF(V133="","",VLOOKUP(V133,'標準様式１シフト記号表（勤務時間帯）'!$D$6:$Z$47,23,FALSE))</f>
        <v/>
      </c>
      <c r="W135" s="311" t="str">
        <f>IF(W133="","",VLOOKUP(W133,'標準様式１シフト記号表（勤務時間帯）'!$D$6:$Z$47,23,FALSE))</f>
        <v/>
      </c>
      <c r="X135" s="311" t="str">
        <f>IF(X133="","",VLOOKUP(X133,'標準様式１シフト記号表（勤務時間帯）'!$D$6:$Z$47,23,FALSE))</f>
        <v/>
      </c>
      <c r="Y135" s="311" t="str">
        <f>IF(Y133="","",VLOOKUP(Y133,'標準様式１シフト記号表（勤務時間帯）'!$D$6:$Z$47,23,FALSE))</f>
        <v/>
      </c>
      <c r="Z135" s="311" t="str">
        <f>IF(Z133="","",VLOOKUP(Z133,'標準様式１シフト記号表（勤務時間帯）'!$D$6:$Z$47,23,FALSE))</f>
        <v/>
      </c>
      <c r="AA135" s="313" t="str">
        <f>IF(AA133="","",VLOOKUP(AA133,'標準様式１シフト記号表（勤務時間帯）'!$D$6:$Z$47,23,FALSE))</f>
        <v/>
      </c>
      <c r="AB135" s="312" t="str">
        <f>IF(AB133="","",VLOOKUP(AB133,'標準様式１シフト記号表（勤務時間帯）'!$D$6:$Z$47,23,FALSE))</f>
        <v/>
      </c>
      <c r="AC135" s="311" t="str">
        <f>IF(AC133="","",VLOOKUP(AC133,'標準様式１シフト記号表（勤務時間帯）'!$D$6:$Z$47,23,FALSE))</f>
        <v/>
      </c>
      <c r="AD135" s="311" t="str">
        <f>IF(AD133="","",VLOOKUP(AD133,'標準様式１シフト記号表（勤務時間帯）'!$D$6:$Z$47,23,FALSE))</f>
        <v/>
      </c>
      <c r="AE135" s="311" t="str">
        <f>IF(AE133="","",VLOOKUP(AE133,'標準様式１シフト記号表（勤務時間帯）'!$D$6:$Z$47,23,FALSE))</f>
        <v/>
      </c>
      <c r="AF135" s="311" t="str">
        <f>IF(AF133="","",VLOOKUP(AF133,'標準様式１シフト記号表（勤務時間帯）'!$D$6:$Z$47,23,FALSE))</f>
        <v/>
      </c>
      <c r="AG135" s="311" t="str">
        <f>IF(AG133="","",VLOOKUP(AG133,'標準様式１シフト記号表（勤務時間帯）'!$D$6:$Z$47,23,FALSE))</f>
        <v/>
      </c>
      <c r="AH135" s="313" t="str">
        <f>IF(AH133="","",VLOOKUP(AH133,'標準様式１シフト記号表（勤務時間帯）'!$D$6:$Z$47,23,FALSE))</f>
        <v/>
      </c>
      <c r="AI135" s="312" t="str">
        <f>IF(AI133="","",VLOOKUP(AI133,'標準様式１シフト記号表（勤務時間帯）'!$D$6:$Z$47,23,FALSE))</f>
        <v/>
      </c>
      <c r="AJ135" s="311" t="str">
        <f>IF(AJ133="","",VLOOKUP(AJ133,'標準様式１シフト記号表（勤務時間帯）'!$D$6:$Z$47,23,FALSE))</f>
        <v/>
      </c>
      <c r="AK135" s="311" t="str">
        <f>IF(AK133="","",VLOOKUP(AK133,'標準様式１シフト記号表（勤務時間帯）'!$D$6:$Z$47,23,FALSE))</f>
        <v/>
      </c>
      <c r="AL135" s="311" t="str">
        <f>IF(AL133="","",VLOOKUP(AL133,'標準様式１シフト記号表（勤務時間帯）'!$D$6:$Z$47,23,FALSE))</f>
        <v/>
      </c>
      <c r="AM135" s="311" t="str">
        <f>IF(AM133="","",VLOOKUP(AM133,'標準様式１シフト記号表（勤務時間帯）'!$D$6:$Z$47,23,FALSE))</f>
        <v/>
      </c>
      <c r="AN135" s="311" t="str">
        <f>IF(AN133="","",VLOOKUP(AN133,'標準様式１シフト記号表（勤務時間帯）'!$D$6:$Z$47,23,FALSE))</f>
        <v/>
      </c>
      <c r="AO135" s="313" t="str">
        <f>IF(AO133="","",VLOOKUP(AO133,'標準様式１シフト記号表（勤務時間帯）'!$D$6:$Z$47,23,FALSE))</f>
        <v/>
      </c>
      <c r="AP135" s="312" t="str">
        <f>IF(AP133="","",VLOOKUP(AP133,'標準様式１シフト記号表（勤務時間帯）'!$D$6:$Z$47,23,FALSE))</f>
        <v/>
      </c>
      <c r="AQ135" s="311" t="str">
        <f>IF(AQ133="","",VLOOKUP(AQ133,'標準様式１シフト記号表（勤務時間帯）'!$D$6:$Z$47,23,FALSE))</f>
        <v/>
      </c>
      <c r="AR135" s="311" t="str">
        <f>IF(AR133="","",VLOOKUP(AR133,'標準様式１シフト記号表（勤務時間帯）'!$D$6:$Z$47,23,FALSE))</f>
        <v/>
      </c>
      <c r="AS135" s="311" t="str">
        <f>IF(AS133="","",VLOOKUP(AS133,'標準様式１シフト記号表（勤務時間帯）'!$D$6:$Z$47,23,FALSE))</f>
        <v/>
      </c>
      <c r="AT135" s="311" t="str">
        <f>IF(AT133="","",VLOOKUP(AT133,'標準様式１シフト記号表（勤務時間帯）'!$D$6:$Z$47,23,FALSE))</f>
        <v/>
      </c>
      <c r="AU135" s="311" t="str">
        <f>IF(AU133="","",VLOOKUP(AU133,'標準様式１シフト記号表（勤務時間帯）'!$D$6:$Z$47,23,FALSE))</f>
        <v/>
      </c>
      <c r="AV135" s="313" t="str">
        <f>IF(AV133="","",VLOOKUP(AV133,'標準様式１シフト記号表（勤務時間帯）'!$D$6:$Z$47,23,FALSE))</f>
        <v/>
      </c>
      <c r="AW135" s="312" t="str">
        <f>IF(AW133="","",VLOOKUP(AW133,'標準様式１シフト記号表（勤務時間帯）'!$D$6:$Z$47,23,FALSE))</f>
        <v/>
      </c>
      <c r="AX135" s="311" t="str">
        <f>IF(AX133="","",VLOOKUP(AX133,'標準様式１シフト記号表（勤務時間帯）'!$D$6:$Z$47,23,FALSE))</f>
        <v/>
      </c>
      <c r="AY135" s="311" t="str">
        <f>IF(AY133="","",VLOOKUP(AY133,'標準様式１シフト記号表（勤務時間帯）'!$D$6:$Z$47,23,FALSE))</f>
        <v/>
      </c>
      <c r="AZ135" s="1477">
        <f>IF($BC$4="４週",SUM(U135:AV135),IF($BC$4="暦月",SUM(U135:AY135),""))</f>
        <v>0</v>
      </c>
      <c r="BA135" s="1478"/>
      <c r="BB135" s="1479">
        <f>IF($BC$4="４週",AZ135/4,IF($BC$4="暦月",(AZ135/($BC$9/7)),""))</f>
        <v>0</v>
      </c>
      <c r="BC135" s="1478"/>
      <c r="BD135" s="1471"/>
      <c r="BE135" s="1472"/>
      <c r="BF135" s="1472"/>
      <c r="BG135" s="1472"/>
      <c r="BH135" s="1473"/>
    </row>
    <row r="136" spans="2:60" ht="20.25" customHeight="1" x14ac:dyDescent="0.15">
      <c r="B136" s="339"/>
      <c r="C136" s="1421"/>
      <c r="D136" s="1422"/>
      <c r="E136" s="1423"/>
      <c r="F136" s="338"/>
      <c r="G136" s="337"/>
      <c r="H136" s="1430"/>
      <c r="I136" s="1433"/>
      <c r="J136" s="1434"/>
      <c r="K136" s="1434"/>
      <c r="L136" s="1435"/>
      <c r="M136" s="1442"/>
      <c r="N136" s="1443"/>
      <c r="O136" s="1444"/>
      <c r="P136" s="336" t="s">
        <v>632</v>
      </c>
      <c r="Q136" s="335"/>
      <c r="R136" s="335"/>
      <c r="S136" s="334"/>
      <c r="T136" s="333"/>
      <c r="U136" s="331"/>
      <c r="V136" s="330"/>
      <c r="W136" s="330"/>
      <c r="X136" s="330"/>
      <c r="Y136" s="330"/>
      <c r="Z136" s="330"/>
      <c r="AA136" s="332"/>
      <c r="AB136" s="331"/>
      <c r="AC136" s="330"/>
      <c r="AD136" s="330"/>
      <c r="AE136" s="330"/>
      <c r="AF136" s="330"/>
      <c r="AG136" s="330"/>
      <c r="AH136" s="332"/>
      <c r="AI136" s="331"/>
      <c r="AJ136" s="330"/>
      <c r="AK136" s="330"/>
      <c r="AL136" s="330"/>
      <c r="AM136" s="330"/>
      <c r="AN136" s="330"/>
      <c r="AO136" s="332"/>
      <c r="AP136" s="331"/>
      <c r="AQ136" s="330"/>
      <c r="AR136" s="330"/>
      <c r="AS136" s="330"/>
      <c r="AT136" s="330"/>
      <c r="AU136" s="330"/>
      <c r="AV136" s="332"/>
      <c r="AW136" s="331"/>
      <c r="AX136" s="330"/>
      <c r="AY136" s="330"/>
      <c r="AZ136" s="1451"/>
      <c r="BA136" s="1452"/>
      <c r="BB136" s="1481"/>
      <c r="BC136" s="1452"/>
      <c r="BD136" s="1482"/>
      <c r="BE136" s="1483"/>
      <c r="BF136" s="1483"/>
      <c r="BG136" s="1483"/>
      <c r="BH136" s="1484"/>
    </row>
    <row r="137" spans="2:60" ht="20.25" customHeight="1" x14ac:dyDescent="0.15">
      <c r="B137" s="320">
        <f>B134+1</f>
        <v>39</v>
      </c>
      <c r="C137" s="1424"/>
      <c r="D137" s="1425"/>
      <c r="E137" s="1426"/>
      <c r="F137" s="329">
        <f>C136</f>
        <v>0</v>
      </c>
      <c r="G137" s="328"/>
      <c r="H137" s="1431"/>
      <c r="I137" s="1436"/>
      <c r="J137" s="1437"/>
      <c r="K137" s="1437"/>
      <c r="L137" s="1438"/>
      <c r="M137" s="1445"/>
      <c r="N137" s="1446"/>
      <c r="O137" s="1447"/>
      <c r="P137" s="327" t="s">
        <v>633</v>
      </c>
      <c r="Q137" s="326"/>
      <c r="R137" s="326"/>
      <c r="S137" s="325"/>
      <c r="T137" s="324"/>
      <c r="U137" s="322" t="str">
        <f>IF(U136="","",VLOOKUP(U136,'標準様式１シフト記号表（勤務時間帯）'!$D$6:$X$47,21,FALSE))</f>
        <v/>
      </c>
      <c r="V137" s="321" t="str">
        <f>IF(V136="","",VLOOKUP(V136,'標準様式１シフト記号表（勤務時間帯）'!$D$6:$X$47,21,FALSE))</f>
        <v/>
      </c>
      <c r="W137" s="321" t="str">
        <f>IF(W136="","",VLOOKUP(W136,'標準様式１シフト記号表（勤務時間帯）'!$D$6:$X$47,21,FALSE))</f>
        <v/>
      </c>
      <c r="X137" s="321" t="str">
        <f>IF(X136="","",VLOOKUP(X136,'標準様式１シフト記号表（勤務時間帯）'!$D$6:$X$47,21,FALSE))</f>
        <v/>
      </c>
      <c r="Y137" s="321" t="str">
        <f>IF(Y136="","",VLOOKUP(Y136,'標準様式１シフト記号表（勤務時間帯）'!$D$6:$X$47,21,FALSE))</f>
        <v/>
      </c>
      <c r="Z137" s="321" t="str">
        <f>IF(Z136="","",VLOOKUP(Z136,'標準様式１シフト記号表（勤務時間帯）'!$D$6:$X$47,21,FALSE))</f>
        <v/>
      </c>
      <c r="AA137" s="323" t="str">
        <f>IF(AA136="","",VLOOKUP(AA136,'標準様式１シフト記号表（勤務時間帯）'!$D$6:$X$47,21,FALSE))</f>
        <v/>
      </c>
      <c r="AB137" s="322" t="str">
        <f>IF(AB136="","",VLOOKUP(AB136,'標準様式１シフト記号表（勤務時間帯）'!$D$6:$X$47,21,FALSE))</f>
        <v/>
      </c>
      <c r="AC137" s="321" t="str">
        <f>IF(AC136="","",VLOOKUP(AC136,'標準様式１シフト記号表（勤務時間帯）'!$D$6:$X$47,21,FALSE))</f>
        <v/>
      </c>
      <c r="AD137" s="321" t="str">
        <f>IF(AD136="","",VLOOKUP(AD136,'標準様式１シフト記号表（勤務時間帯）'!$D$6:$X$47,21,FALSE))</f>
        <v/>
      </c>
      <c r="AE137" s="321" t="str">
        <f>IF(AE136="","",VLOOKUP(AE136,'標準様式１シフト記号表（勤務時間帯）'!$D$6:$X$47,21,FALSE))</f>
        <v/>
      </c>
      <c r="AF137" s="321" t="str">
        <f>IF(AF136="","",VLOOKUP(AF136,'標準様式１シフト記号表（勤務時間帯）'!$D$6:$X$47,21,FALSE))</f>
        <v/>
      </c>
      <c r="AG137" s="321" t="str">
        <f>IF(AG136="","",VLOOKUP(AG136,'標準様式１シフト記号表（勤務時間帯）'!$D$6:$X$47,21,FALSE))</f>
        <v/>
      </c>
      <c r="AH137" s="323" t="str">
        <f>IF(AH136="","",VLOOKUP(AH136,'標準様式１シフト記号表（勤務時間帯）'!$D$6:$X$47,21,FALSE))</f>
        <v/>
      </c>
      <c r="AI137" s="322" t="str">
        <f>IF(AI136="","",VLOOKUP(AI136,'標準様式１シフト記号表（勤務時間帯）'!$D$6:$X$47,21,FALSE))</f>
        <v/>
      </c>
      <c r="AJ137" s="321" t="str">
        <f>IF(AJ136="","",VLOOKUP(AJ136,'標準様式１シフト記号表（勤務時間帯）'!$D$6:$X$47,21,FALSE))</f>
        <v/>
      </c>
      <c r="AK137" s="321" t="str">
        <f>IF(AK136="","",VLOOKUP(AK136,'標準様式１シフト記号表（勤務時間帯）'!$D$6:$X$47,21,FALSE))</f>
        <v/>
      </c>
      <c r="AL137" s="321" t="str">
        <f>IF(AL136="","",VLOOKUP(AL136,'標準様式１シフト記号表（勤務時間帯）'!$D$6:$X$47,21,FALSE))</f>
        <v/>
      </c>
      <c r="AM137" s="321" t="str">
        <f>IF(AM136="","",VLOOKUP(AM136,'標準様式１シフト記号表（勤務時間帯）'!$D$6:$X$47,21,FALSE))</f>
        <v/>
      </c>
      <c r="AN137" s="321" t="str">
        <f>IF(AN136="","",VLOOKUP(AN136,'標準様式１シフト記号表（勤務時間帯）'!$D$6:$X$47,21,FALSE))</f>
        <v/>
      </c>
      <c r="AO137" s="323" t="str">
        <f>IF(AO136="","",VLOOKUP(AO136,'標準様式１シフト記号表（勤務時間帯）'!$D$6:$X$47,21,FALSE))</f>
        <v/>
      </c>
      <c r="AP137" s="322" t="str">
        <f>IF(AP136="","",VLOOKUP(AP136,'標準様式１シフト記号表（勤務時間帯）'!$D$6:$X$47,21,FALSE))</f>
        <v/>
      </c>
      <c r="AQ137" s="321" t="str">
        <f>IF(AQ136="","",VLOOKUP(AQ136,'標準様式１シフト記号表（勤務時間帯）'!$D$6:$X$47,21,FALSE))</f>
        <v/>
      </c>
      <c r="AR137" s="321" t="str">
        <f>IF(AR136="","",VLOOKUP(AR136,'標準様式１シフト記号表（勤務時間帯）'!$D$6:$X$47,21,FALSE))</f>
        <v/>
      </c>
      <c r="AS137" s="321" t="str">
        <f>IF(AS136="","",VLOOKUP(AS136,'標準様式１シフト記号表（勤務時間帯）'!$D$6:$X$47,21,FALSE))</f>
        <v/>
      </c>
      <c r="AT137" s="321" t="str">
        <f>IF(AT136="","",VLOOKUP(AT136,'標準様式１シフト記号表（勤務時間帯）'!$D$6:$X$47,21,FALSE))</f>
        <v/>
      </c>
      <c r="AU137" s="321" t="str">
        <f>IF(AU136="","",VLOOKUP(AU136,'標準様式１シフト記号表（勤務時間帯）'!$D$6:$X$47,21,FALSE))</f>
        <v/>
      </c>
      <c r="AV137" s="323" t="str">
        <f>IF(AV136="","",VLOOKUP(AV136,'標準様式１シフト記号表（勤務時間帯）'!$D$6:$X$47,21,FALSE))</f>
        <v/>
      </c>
      <c r="AW137" s="322" t="str">
        <f>IF(AW136="","",VLOOKUP(AW136,'標準様式１シフト記号表（勤務時間帯）'!$D$6:$X$47,21,FALSE))</f>
        <v/>
      </c>
      <c r="AX137" s="321" t="str">
        <f>IF(AX136="","",VLOOKUP(AX136,'標準様式１シフト記号表（勤務時間帯）'!$D$6:$X$47,21,FALSE))</f>
        <v/>
      </c>
      <c r="AY137" s="321" t="str">
        <f>IF(AY136="","",VLOOKUP(AY136,'標準様式１シフト記号表（勤務時間帯）'!$D$6:$X$47,21,FALSE))</f>
        <v/>
      </c>
      <c r="AZ137" s="1474">
        <f>IF($BC$4="４週",SUM(U137:AV137),IF($BC$4="暦月",SUM(U137:AY137),""))</f>
        <v>0</v>
      </c>
      <c r="BA137" s="1475"/>
      <c r="BB137" s="1476">
        <f>IF($BC$4="４週",AZ137/4,IF($BC$4="暦月",(AZ137/($BC$9/7)),""))</f>
        <v>0</v>
      </c>
      <c r="BC137" s="1475"/>
      <c r="BD137" s="1468"/>
      <c r="BE137" s="1469"/>
      <c r="BF137" s="1469"/>
      <c r="BG137" s="1469"/>
      <c r="BH137" s="1470"/>
    </row>
    <row r="138" spans="2:60" ht="20.25" customHeight="1" x14ac:dyDescent="0.15">
      <c r="B138" s="346"/>
      <c r="C138" s="1427"/>
      <c r="D138" s="1428"/>
      <c r="E138" s="1429"/>
      <c r="F138" s="345"/>
      <c r="G138" s="344">
        <f>C136</f>
        <v>0</v>
      </c>
      <c r="H138" s="1432"/>
      <c r="I138" s="1439"/>
      <c r="J138" s="1440"/>
      <c r="K138" s="1440"/>
      <c r="L138" s="1441"/>
      <c r="M138" s="1448"/>
      <c r="N138" s="1449"/>
      <c r="O138" s="1450"/>
      <c r="P138" s="411" t="s">
        <v>634</v>
      </c>
      <c r="Q138" s="351"/>
      <c r="R138" s="351"/>
      <c r="S138" s="350"/>
      <c r="T138" s="349"/>
      <c r="U138" s="312" t="str">
        <f>IF(U136="","",VLOOKUP(U136,'標準様式１シフト記号表（勤務時間帯）'!$D$6:$Z$47,23,FALSE))</f>
        <v/>
      </c>
      <c r="V138" s="311" t="str">
        <f>IF(V136="","",VLOOKUP(V136,'標準様式１シフト記号表（勤務時間帯）'!$D$6:$Z$47,23,FALSE))</f>
        <v/>
      </c>
      <c r="W138" s="311" t="str">
        <f>IF(W136="","",VLOOKUP(W136,'標準様式１シフト記号表（勤務時間帯）'!$D$6:$Z$47,23,FALSE))</f>
        <v/>
      </c>
      <c r="X138" s="311" t="str">
        <f>IF(X136="","",VLOOKUP(X136,'標準様式１シフト記号表（勤務時間帯）'!$D$6:$Z$47,23,FALSE))</f>
        <v/>
      </c>
      <c r="Y138" s="311" t="str">
        <f>IF(Y136="","",VLOOKUP(Y136,'標準様式１シフト記号表（勤務時間帯）'!$D$6:$Z$47,23,FALSE))</f>
        <v/>
      </c>
      <c r="Z138" s="311" t="str">
        <f>IF(Z136="","",VLOOKUP(Z136,'標準様式１シフト記号表（勤務時間帯）'!$D$6:$Z$47,23,FALSE))</f>
        <v/>
      </c>
      <c r="AA138" s="313" t="str">
        <f>IF(AA136="","",VLOOKUP(AA136,'標準様式１シフト記号表（勤務時間帯）'!$D$6:$Z$47,23,FALSE))</f>
        <v/>
      </c>
      <c r="AB138" s="312" t="str">
        <f>IF(AB136="","",VLOOKUP(AB136,'標準様式１シフト記号表（勤務時間帯）'!$D$6:$Z$47,23,FALSE))</f>
        <v/>
      </c>
      <c r="AC138" s="311" t="str">
        <f>IF(AC136="","",VLOOKUP(AC136,'標準様式１シフト記号表（勤務時間帯）'!$D$6:$Z$47,23,FALSE))</f>
        <v/>
      </c>
      <c r="AD138" s="311" t="str">
        <f>IF(AD136="","",VLOOKUP(AD136,'標準様式１シフト記号表（勤務時間帯）'!$D$6:$Z$47,23,FALSE))</f>
        <v/>
      </c>
      <c r="AE138" s="311" t="str">
        <f>IF(AE136="","",VLOOKUP(AE136,'標準様式１シフト記号表（勤務時間帯）'!$D$6:$Z$47,23,FALSE))</f>
        <v/>
      </c>
      <c r="AF138" s="311" t="str">
        <f>IF(AF136="","",VLOOKUP(AF136,'標準様式１シフト記号表（勤務時間帯）'!$D$6:$Z$47,23,FALSE))</f>
        <v/>
      </c>
      <c r="AG138" s="311" t="str">
        <f>IF(AG136="","",VLOOKUP(AG136,'標準様式１シフト記号表（勤務時間帯）'!$D$6:$Z$47,23,FALSE))</f>
        <v/>
      </c>
      <c r="AH138" s="313" t="str">
        <f>IF(AH136="","",VLOOKUP(AH136,'標準様式１シフト記号表（勤務時間帯）'!$D$6:$Z$47,23,FALSE))</f>
        <v/>
      </c>
      <c r="AI138" s="312" t="str">
        <f>IF(AI136="","",VLOOKUP(AI136,'標準様式１シフト記号表（勤務時間帯）'!$D$6:$Z$47,23,FALSE))</f>
        <v/>
      </c>
      <c r="AJ138" s="311" t="str">
        <f>IF(AJ136="","",VLOOKUP(AJ136,'標準様式１シフト記号表（勤務時間帯）'!$D$6:$Z$47,23,FALSE))</f>
        <v/>
      </c>
      <c r="AK138" s="311" t="str">
        <f>IF(AK136="","",VLOOKUP(AK136,'標準様式１シフト記号表（勤務時間帯）'!$D$6:$Z$47,23,FALSE))</f>
        <v/>
      </c>
      <c r="AL138" s="311" t="str">
        <f>IF(AL136="","",VLOOKUP(AL136,'標準様式１シフト記号表（勤務時間帯）'!$D$6:$Z$47,23,FALSE))</f>
        <v/>
      </c>
      <c r="AM138" s="311" t="str">
        <f>IF(AM136="","",VLOOKUP(AM136,'標準様式１シフト記号表（勤務時間帯）'!$D$6:$Z$47,23,FALSE))</f>
        <v/>
      </c>
      <c r="AN138" s="311" t="str">
        <f>IF(AN136="","",VLOOKUP(AN136,'標準様式１シフト記号表（勤務時間帯）'!$D$6:$Z$47,23,FALSE))</f>
        <v/>
      </c>
      <c r="AO138" s="313" t="str">
        <f>IF(AO136="","",VLOOKUP(AO136,'標準様式１シフト記号表（勤務時間帯）'!$D$6:$Z$47,23,FALSE))</f>
        <v/>
      </c>
      <c r="AP138" s="312" t="str">
        <f>IF(AP136="","",VLOOKUP(AP136,'標準様式１シフト記号表（勤務時間帯）'!$D$6:$Z$47,23,FALSE))</f>
        <v/>
      </c>
      <c r="AQ138" s="311" t="str">
        <f>IF(AQ136="","",VLOOKUP(AQ136,'標準様式１シフト記号表（勤務時間帯）'!$D$6:$Z$47,23,FALSE))</f>
        <v/>
      </c>
      <c r="AR138" s="311" t="str">
        <f>IF(AR136="","",VLOOKUP(AR136,'標準様式１シフト記号表（勤務時間帯）'!$D$6:$Z$47,23,FALSE))</f>
        <v/>
      </c>
      <c r="AS138" s="311" t="str">
        <f>IF(AS136="","",VLOOKUP(AS136,'標準様式１シフト記号表（勤務時間帯）'!$D$6:$Z$47,23,FALSE))</f>
        <v/>
      </c>
      <c r="AT138" s="311" t="str">
        <f>IF(AT136="","",VLOOKUP(AT136,'標準様式１シフト記号表（勤務時間帯）'!$D$6:$Z$47,23,FALSE))</f>
        <v/>
      </c>
      <c r="AU138" s="311" t="str">
        <f>IF(AU136="","",VLOOKUP(AU136,'標準様式１シフト記号表（勤務時間帯）'!$D$6:$Z$47,23,FALSE))</f>
        <v/>
      </c>
      <c r="AV138" s="313" t="str">
        <f>IF(AV136="","",VLOOKUP(AV136,'標準様式１シフト記号表（勤務時間帯）'!$D$6:$Z$47,23,FALSE))</f>
        <v/>
      </c>
      <c r="AW138" s="312" t="str">
        <f>IF(AW136="","",VLOOKUP(AW136,'標準様式１シフト記号表（勤務時間帯）'!$D$6:$Z$47,23,FALSE))</f>
        <v/>
      </c>
      <c r="AX138" s="311" t="str">
        <f>IF(AX136="","",VLOOKUP(AX136,'標準様式１シフト記号表（勤務時間帯）'!$D$6:$Z$47,23,FALSE))</f>
        <v/>
      </c>
      <c r="AY138" s="311" t="str">
        <f>IF(AY136="","",VLOOKUP(AY136,'標準様式１シフト記号表（勤務時間帯）'!$D$6:$Z$47,23,FALSE))</f>
        <v/>
      </c>
      <c r="AZ138" s="1477">
        <f>IF($BC$4="４週",SUM(U138:AV138),IF($BC$4="暦月",SUM(U138:AY138),""))</f>
        <v>0</v>
      </c>
      <c r="BA138" s="1478"/>
      <c r="BB138" s="1479">
        <f>IF($BC$4="４週",AZ138/4,IF($BC$4="暦月",(AZ138/($BC$9/7)),""))</f>
        <v>0</v>
      </c>
      <c r="BC138" s="1478"/>
      <c r="BD138" s="1471"/>
      <c r="BE138" s="1472"/>
      <c r="BF138" s="1472"/>
      <c r="BG138" s="1472"/>
      <c r="BH138" s="1473"/>
    </row>
    <row r="139" spans="2:60" ht="20.25" customHeight="1" x14ac:dyDescent="0.15">
      <c r="B139" s="339"/>
      <c r="C139" s="1421"/>
      <c r="D139" s="1422"/>
      <c r="E139" s="1423"/>
      <c r="F139" s="338"/>
      <c r="G139" s="337"/>
      <c r="H139" s="1430"/>
      <c r="I139" s="1433"/>
      <c r="J139" s="1434"/>
      <c r="K139" s="1434"/>
      <c r="L139" s="1435"/>
      <c r="M139" s="1442"/>
      <c r="N139" s="1443"/>
      <c r="O139" s="1444"/>
      <c r="P139" s="336" t="s">
        <v>632</v>
      </c>
      <c r="Q139" s="335"/>
      <c r="R139" s="335"/>
      <c r="S139" s="334"/>
      <c r="T139" s="333"/>
      <c r="U139" s="331"/>
      <c r="V139" s="330"/>
      <c r="W139" s="330"/>
      <c r="X139" s="330"/>
      <c r="Y139" s="330"/>
      <c r="Z139" s="330"/>
      <c r="AA139" s="332"/>
      <c r="AB139" s="331"/>
      <c r="AC139" s="330"/>
      <c r="AD139" s="330"/>
      <c r="AE139" s="330"/>
      <c r="AF139" s="330"/>
      <c r="AG139" s="330"/>
      <c r="AH139" s="332"/>
      <c r="AI139" s="331"/>
      <c r="AJ139" s="330"/>
      <c r="AK139" s="330"/>
      <c r="AL139" s="330"/>
      <c r="AM139" s="330"/>
      <c r="AN139" s="330"/>
      <c r="AO139" s="332"/>
      <c r="AP139" s="331"/>
      <c r="AQ139" s="330"/>
      <c r="AR139" s="330"/>
      <c r="AS139" s="330"/>
      <c r="AT139" s="330"/>
      <c r="AU139" s="330"/>
      <c r="AV139" s="332"/>
      <c r="AW139" s="331"/>
      <c r="AX139" s="330"/>
      <c r="AY139" s="330"/>
      <c r="AZ139" s="1451"/>
      <c r="BA139" s="1452"/>
      <c r="BB139" s="1481"/>
      <c r="BC139" s="1452"/>
      <c r="BD139" s="1482"/>
      <c r="BE139" s="1483"/>
      <c r="BF139" s="1483"/>
      <c r="BG139" s="1483"/>
      <c r="BH139" s="1484"/>
    </row>
    <row r="140" spans="2:60" ht="20.25" customHeight="1" x14ac:dyDescent="0.15">
      <c r="B140" s="320">
        <f>B137+1</f>
        <v>40</v>
      </c>
      <c r="C140" s="1424"/>
      <c r="D140" s="1425"/>
      <c r="E140" s="1426"/>
      <c r="F140" s="329">
        <f>C139</f>
        <v>0</v>
      </c>
      <c r="G140" s="328"/>
      <c r="H140" s="1431"/>
      <c r="I140" s="1436"/>
      <c r="J140" s="1437"/>
      <c r="K140" s="1437"/>
      <c r="L140" s="1438"/>
      <c r="M140" s="1445"/>
      <c r="N140" s="1446"/>
      <c r="O140" s="1447"/>
      <c r="P140" s="327" t="s">
        <v>633</v>
      </c>
      <c r="Q140" s="326"/>
      <c r="R140" s="326"/>
      <c r="S140" s="325"/>
      <c r="T140" s="324"/>
      <c r="U140" s="322" t="str">
        <f>IF(U139="","",VLOOKUP(U139,'標準様式１シフト記号表（勤務時間帯）'!$D$6:$X$47,21,FALSE))</f>
        <v/>
      </c>
      <c r="V140" s="321" t="str">
        <f>IF(V139="","",VLOOKUP(V139,'標準様式１シフト記号表（勤務時間帯）'!$D$6:$X$47,21,FALSE))</f>
        <v/>
      </c>
      <c r="W140" s="321" t="str">
        <f>IF(W139="","",VLOOKUP(W139,'標準様式１シフト記号表（勤務時間帯）'!$D$6:$X$47,21,FALSE))</f>
        <v/>
      </c>
      <c r="X140" s="321" t="str">
        <f>IF(X139="","",VLOOKUP(X139,'標準様式１シフト記号表（勤務時間帯）'!$D$6:$X$47,21,FALSE))</f>
        <v/>
      </c>
      <c r="Y140" s="321" t="str">
        <f>IF(Y139="","",VLOOKUP(Y139,'標準様式１シフト記号表（勤務時間帯）'!$D$6:$X$47,21,FALSE))</f>
        <v/>
      </c>
      <c r="Z140" s="321" t="str">
        <f>IF(Z139="","",VLOOKUP(Z139,'標準様式１シフト記号表（勤務時間帯）'!$D$6:$X$47,21,FALSE))</f>
        <v/>
      </c>
      <c r="AA140" s="323" t="str">
        <f>IF(AA139="","",VLOOKUP(AA139,'標準様式１シフト記号表（勤務時間帯）'!$D$6:$X$47,21,FALSE))</f>
        <v/>
      </c>
      <c r="AB140" s="322" t="str">
        <f>IF(AB139="","",VLOOKUP(AB139,'標準様式１シフト記号表（勤務時間帯）'!$D$6:$X$47,21,FALSE))</f>
        <v/>
      </c>
      <c r="AC140" s="321" t="str">
        <f>IF(AC139="","",VLOOKUP(AC139,'標準様式１シフト記号表（勤務時間帯）'!$D$6:$X$47,21,FALSE))</f>
        <v/>
      </c>
      <c r="AD140" s="321" t="str">
        <f>IF(AD139="","",VLOOKUP(AD139,'標準様式１シフト記号表（勤務時間帯）'!$D$6:$X$47,21,FALSE))</f>
        <v/>
      </c>
      <c r="AE140" s="321" t="str">
        <f>IF(AE139="","",VLOOKUP(AE139,'標準様式１シフト記号表（勤務時間帯）'!$D$6:$X$47,21,FALSE))</f>
        <v/>
      </c>
      <c r="AF140" s="321" t="str">
        <f>IF(AF139="","",VLOOKUP(AF139,'標準様式１シフト記号表（勤務時間帯）'!$D$6:$X$47,21,FALSE))</f>
        <v/>
      </c>
      <c r="AG140" s="321" t="str">
        <f>IF(AG139="","",VLOOKUP(AG139,'標準様式１シフト記号表（勤務時間帯）'!$D$6:$X$47,21,FALSE))</f>
        <v/>
      </c>
      <c r="AH140" s="323" t="str">
        <f>IF(AH139="","",VLOOKUP(AH139,'標準様式１シフト記号表（勤務時間帯）'!$D$6:$X$47,21,FALSE))</f>
        <v/>
      </c>
      <c r="AI140" s="322" t="str">
        <f>IF(AI139="","",VLOOKUP(AI139,'標準様式１シフト記号表（勤務時間帯）'!$D$6:$X$47,21,FALSE))</f>
        <v/>
      </c>
      <c r="AJ140" s="321" t="str">
        <f>IF(AJ139="","",VLOOKUP(AJ139,'標準様式１シフト記号表（勤務時間帯）'!$D$6:$X$47,21,FALSE))</f>
        <v/>
      </c>
      <c r="AK140" s="321" t="str">
        <f>IF(AK139="","",VLOOKUP(AK139,'標準様式１シフト記号表（勤務時間帯）'!$D$6:$X$47,21,FALSE))</f>
        <v/>
      </c>
      <c r="AL140" s="321" t="str">
        <f>IF(AL139="","",VLOOKUP(AL139,'標準様式１シフト記号表（勤務時間帯）'!$D$6:$X$47,21,FALSE))</f>
        <v/>
      </c>
      <c r="AM140" s="321" t="str">
        <f>IF(AM139="","",VLOOKUP(AM139,'標準様式１シフト記号表（勤務時間帯）'!$D$6:$X$47,21,FALSE))</f>
        <v/>
      </c>
      <c r="AN140" s="321" t="str">
        <f>IF(AN139="","",VLOOKUP(AN139,'標準様式１シフト記号表（勤務時間帯）'!$D$6:$X$47,21,FALSE))</f>
        <v/>
      </c>
      <c r="AO140" s="323" t="str">
        <f>IF(AO139="","",VLOOKUP(AO139,'標準様式１シフト記号表（勤務時間帯）'!$D$6:$X$47,21,FALSE))</f>
        <v/>
      </c>
      <c r="AP140" s="322" t="str">
        <f>IF(AP139="","",VLOOKUP(AP139,'標準様式１シフト記号表（勤務時間帯）'!$D$6:$X$47,21,FALSE))</f>
        <v/>
      </c>
      <c r="AQ140" s="321" t="str">
        <f>IF(AQ139="","",VLOOKUP(AQ139,'標準様式１シフト記号表（勤務時間帯）'!$D$6:$X$47,21,FALSE))</f>
        <v/>
      </c>
      <c r="AR140" s="321" t="str">
        <f>IF(AR139="","",VLOOKUP(AR139,'標準様式１シフト記号表（勤務時間帯）'!$D$6:$X$47,21,FALSE))</f>
        <v/>
      </c>
      <c r="AS140" s="321" t="str">
        <f>IF(AS139="","",VLOOKUP(AS139,'標準様式１シフト記号表（勤務時間帯）'!$D$6:$X$47,21,FALSE))</f>
        <v/>
      </c>
      <c r="AT140" s="321" t="str">
        <f>IF(AT139="","",VLOOKUP(AT139,'標準様式１シフト記号表（勤務時間帯）'!$D$6:$X$47,21,FALSE))</f>
        <v/>
      </c>
      <c r="AU140" s="321" t="str">
        <f>IF(AU139="","",VLOOKUP(AU139,'標準様式１シフト記号表（勤務時間帯）'!$D$6:$X$47,21,FALSE))</f>
        <v/>
      </c>
      <c r="AV140" s="323" t="str">
        <f>IF(AV139="","",VLOOKUP(AV139,'標準様式１シフト記号表（勤務時間帯）'!$D$6:$X$47,21,FALSE))</f>
        <v/>
      </c>
      <c r="AW140" s="322" t="str">
        <f>IF(AW139="","",VLOOKUP(AW139,'標準様式１シフト記号表（勤務時間帯）'!$D$6:$X$47,21,FALSE))</f>
        <v/>
      </c>
      <c r="AX140" s="321" t="str">
        <f>IF(AX139="","",VLOOKUP(AX139,'標準様式１シフト記号表（勤務時間帯）'!$D$6:$X$47,21,FALSE))</f>
        <v/>
      </c>
      <c r="AY140" s="321" t="str">
        <f>IF(AY139="","",VLOOKUP(AY139,'標準様式１シフト記号表（勤務時間帯）'!$D$6:$X$47,21,FALSE))</f>
        <v/>
      </c>
      <c r="AZ140" s="1474">
        <f>IF($BC$4="４週",SUM(U140:AV140),IF($BC$4="暦月",SUM(U140:AY140),""))</f>
        <v>0</v>
      </c>
      <c r="BA140" s="1475"/>
      <c r="BB140" s="1476">
        <f>IF($BC$4="４週",AZ140/4,IF($BC$4="暦月",(AZ140/($BC$9/7)),""))</f>
        <v>0</v>
      </c>
      <c r="BC140" s="1475"/>
      <c r="BD140" s="1468"/>
      <c r="BE140" s="1469"/>
      <c r="BF140" s="1469"/>
      <c r="BG140" s="1469"/>
      <c r="BH140" s="1470"/>
    </row>
    <row r="141" spans="2:60" ht="20.25" customHeight="1" x14ac:dyDescent="0.15">
      <c r="B141" s="346"/>
      <c r="C141" s="1427"/>
      <c r="D141" s="1428"/>
      <c r="E141" s="1429"/>
      <c r="F141" s="345"/>
      <c r="G141" s="344">
        <f>C139</f>
        <v>0</v>
      </c>
      <c r="H141" s="1432"/>
      <c r="I141" s="1439"/>
      <c r="J141" s="1440"/>
      <c r="K141" s="1440"/>
      <c r="L141" s="1441"/>
      <c r="M141" s="1448"/>
      <c r="N141" s="1449"/>
      <c r="O141" s="1450"/>
      <c r="P141" s="411" t="s">
        <v>634</v>
      </c>
      <c r="Q141" s="351"/>
      <c r="R141" s="351"/>
      <c r="S141" s="350"/>
      <c r="T141" s="349"/>
      <c r="U141" s="312" t="str">
        <f>IF(U139="","",VLOOKUP(U139,'標準様式１シフト記号表（勤務時間帯）'!$D$6:$Z$47,23,FALSE))</f>
        <v/>
      </c>
      <c r="V141" s="311" t="str">
        <f>IF(V139="","",VLOOKUP(V139,'標準様式１シフト記号表（勤務時間帯）'!$D$6:$Z$47,23,FALSE))</f>
        <v/>
      </c>
      <c r="W141" s="311" t="str">
        <f>IF(W139="","",VLOOKUP(W139,'標準様式１シフト記号表（勤務時間帯）'!$D$6:$Z$47,23,FALSE))</f>
        <v/>
      </c>
      <c r="X141" s="311" t="str">
        <f>IF(X139="","",VLOOKUP(X139,'標準様式１シフト記号表（勤務時間帯）'!$D$6:$Z$47,23,FALSE))</f>
        <v/>
      </c>
      <c r="Y141" s="311" t="str">
        <f>IF(Y139="","",VLOOKUP(Y139,'標準様式１シフト記号表（勤務時間帯）'!$D$6:$Z$47,23,FALSE))</f>
        <v/>
      </c>
      <c r="Z141" s="311" t="str">
        <f>IF(Z139="","",VLOOKUP(Z139,'標準様式１シフト記号表（勤務時間帯）'!$D$6:$Z$47,23,FALSE))</f>
        <v/>
      </c>
      <c r="AA141" s="313" t="str">
        <f>IF(AA139="","",VLOOKUP(AA139,'標準様式１シフト記号表（勤務時間帯）'!$D$6:$Z$47,23,FALSE))</f>
        <v/>
      </c>
      <c r="AB141" s="312" t="str">
        <f>IF(AB139="","",VLOOKUP(AB139,'標準様式１シフト記号表（勤務時間帯）'!$D$6:$Z$47,23,FALSE))</f>
        <v/>
      </c>
      <c r="AC141" s="311" t="str">
        <f>IF(AC139="","",VLOOKUP(AC139,'標準様式１シフト記号表（勤務時間帯）'!$D$6:$Z$47,23,FALSE))</f>
        <v/>
      </c>
      <c r="AD141" s="311" t="str">
        <f>IF(AD139="","",VLOOKUP(AD139,'標準様式１シフト記号表（勤務時間帯）'!$D$6:$Z$47,23,FALSE))</f>
        <v/>
      </c>
      <c r="AE141" s="311" t="str">
        <f>IF(AE139="","",VLOOKUP(AE139,'標準様式１シフト記号表（勤務時間帯）'!$D$6:$Z$47,23,FALSE))</f>
        <v/>
      </c>
      <c r="AF141" s="311" t="str">
        <f>IF(AF139="","",VLOOKUP(AF139,'標準様式１シフト記号表（勤務時間帯）'!$D$6:$Z$47,23,FALSE))</f>
        <v/>
      </c>
      <c r="AG141" s="311" t="str">
        <f>IF(AG139="","",VLOOKUP(AG139,'標準様式１シフト記号表（勤務時間帯）'!$D$6:$Z$47,23,FALSE))</f>
        <v/>
      </c>
      <c r="AH141" s="313" t="str">
        <f>IF(AH139="","",VLOOKUP(AH139,'標準様式１シフト記号表（勤務時間帯）'!$D$6:$Z$47,23,FALSE))</f>
        <v/>
      </c>
      <c r="AI141" s="312" t="str">
        <f>IF(AI139="","",VLOOKUP(AI139,'標準様式１シフト記号表（勤務時間帯）'!$D$6:$Z$47,23,FALSE))</f>
        <v/>
      </c>
      <c r="AJ141" s="311" t="str">
        <f>IF(AJ139="","",VLOOKUP(AJ139,'標準様式１シフト記号表（勤務時間帯）'!$D$6:$Z$47,23,FALSE))</f>
        <v/>
      </c>
      <c r="AK141" s="311" t="str">
        <f>IF(AK139="","",VLOOKUP(AK139,'標準様式１シフト記号表（勤務時間帯）'!$D$6:$Z$47,23,FALSE))</f>
        <v/>
      </c>
      <c r="AL141" s="311" t="str">
        <f>IF(AL139="","",VLOOKUP(AL139,'標準様式１シフト記号表（勤務時間帯）'!$D$6:$Z$47,23,FALSE))</f>
        <v/>
      </c>
      <c r="AM141" s="311" t="str">
        <f>IF(AM139="","",VLOOKUP(AM139,'標準様式１シフト記号表（勤務時間帯）'!$D$6:$Z$47,23,FALSE))</f>
        <v/>
      </c>
      <c r="AN141" s="311" t="str">
        <f>IF(AN139="","",VLOOKUP(AN139,'標準様式１シフト記号表（勤務時間帯）'!$D$6:$Z$47,23,FALSE))</f>
        <v/>
      </c>
      <c r="AO141" s="313" t="str">
        <f>IF(AO139="","",VLOOKUP(AO139,'標準様式１シフト記号表（勤務時間帯）'!$D$6:$Z$47,23,FALSE))</f>
        <v/>
      </c>
      <c r="AP141" s="312" t="str">
        <f>IF(AP139="","",VLOOKUP(AP139,'標準様式１シフト記号表（勤務時間帯）'!$D$6:$Z$47,23,FALSE))</f>
        <v/>
      </c>
      <c r="AQ141" s="311" t="str">
        <f>IF(AQ139="","",VLOOKUP(AQ139,'標準様式１シフト記号表（勤務時間帯）'!$D$6:$Z$47,23,FALSE))</f>
        <v/>
      </c>
      <c r="AR141" s="311" t="str">
        <f>IF(AR139="","",VLOOKUP(AR139,'標準様式１シフト記号表（勤務時間帯）'!$D$6:$Z$47,23,FALSE))</f>
        <v/>
      </c>
      <c r="AS141" s="311" t="str">
        <f>IF(AS139="","",VLOOKUP(AS139,'標準様式１シフト記号表（勤務時間帯）'!$D$6:$Z$47,23,FALSE))</f>
        <v/>
      </c>
      <c r="AT141" s="311" t="str">
        <f>IF(AT139="","",VLOOKUP(AT139,'標準様式１シフト記号表（勤務時間帯）'!$D$6:$Z$47,23,FALSE))</f>
        <v/>
      </c>
      <c r="AU141" s="311" t="str">
        <f>IF(AU139="","",VLOOKUP(AU139,'標準様式１シフト記号表（勤務時間帯）'!$D$6:$Z$47,23,FALSE))</f>
        <v/>
      </c>
      <c r="AV141" s="313" t="str">
        <f>IF(AV139="","",VLOOKUP(AV139,'標準様式１シフト記号表（勤務時間帯）'!$D$6:$Z$47,23,FALSE))</f>
        <v/>
      </c>
      <c r="AW141" s="312" t="str">
        <f>IF(AW139="","",VLOOKUP(AW139,'標準様式１シフト記号表（勤務時間帯）'!$D$6:$Z$47,23,FALSE))</f>
        <v/>
      </c>
      <c r="AX141" s="311" t="str">
        <f>IF(AX139="","",VLOOKUP(AX139,'標準様式１シフト記号表（勤務時間帯）'!$D$6:$Z$47,23,FALSE))</f>
        <v/>
      </c>
      <c r="AY141" s="311" t="str">
        <f>IF(AY139="","",VLOOKUP(AY139,'標準様式１シフト記号表（勤務時間帯）'!$D$6:$Z$47,23,FALSE))</f>
        <v/>
      </c>
      <c r="AZ141" s="1477">
        <f>IF($BC$4="４週",SUM(U141:AV141),IF($BC$4="暦月",SUM(U141:AY141),""))</f>
        <v>0</v>
      </c>
      <c r="BA141" s="1478"/>
      <c r="BB141" s="1479">
        <f>IF($BC$4="４週",AZ141/4,IF($BC$4="暦月",(AZ141/($BC$9/7)),""))</f>
        <v>0</v>
      </c>
      <c r="BC141" s="1478"/>
      <c r="BD141" s="1471"/>
      <c r="BE141" s="1472"/>
      <c r="BF141" s="1472"/>
      <c r="BG141" s="1472"/>
      <c r="BH141" s="1473"/>
    </row>
    <row r="142" spans="2:60" ht="20.25" customHeight="1" x14ac:dyDescent="0.15">
      <c r="B142" s="339"/>
      <c r="C142" s="1421"/>
      <c r="D142" s="1422"/>
      <c r="E142" s="1423"/>
      <c r="F142" s="338"/>
      <c r="G142" s="337"/>
      <c r="H142" s="1430"/>
      <c r="I142" s="1433"/>
      <c r="J142" s="1434"/>
      <c r="K142" s="1434"/>
      <c r="L142" s="1435"/>
      <c r="M142" s="1442"/>
      <c r="N142" s="1443"/>
      <c r="O142" s="1444"/>
      <c r="P142" s="336" t="s">
        <v>632</v>
      </c>
      <c r="Q142" s="335"/>
      <c r="R142" s="335"/>
      <c r="S142" s="334"/>
      <c r="T142" s="333"/>
      <c r="U142" s="331"/>
      <c r="V142" s="330"/>
      <c r="W142" s="330"/>
      <c r="X142" s="330"/>
      <c r="Y142" s="330"/>
      <c r="Z142" s="330"/>
      <c r="AA142" s="332"/>
      <c r="AB142" s="331"/>
      <c r="AC142" s="330"/>
      <c r="AD142" s="330"/>
      <c r="AE142" s="330"/>
      <c r="AF142" s="330"/>
      <c r="AG142" s="330"/>
      <c r="AH142" s="332"/>
      <c r="AI142" s="331"/>
      <c r="AJ142" s="330"/>
      <c r="AK142" s="330"/>
      <c r="AL142" s="330"/>
      <c r="AM142" s="330"/>
      <c r="AN142" s="330"/>
      <c r="AO142" s="332"/>
      <c r="AP142" s="331"/>
      <c r="AQ142" s="330"/>
      <c r="AR142" s="330"/>
      <c r="AS142" s="330"/>
      <c r="AT142" s="330"/>
      <c r="AU142" s="330"/>
      <c r="AV142" s="332"/>
      <c r="AW142" s="331"/>
      <c r="AX142" s="330"/>
      <c r="AY142" s="330"/>
      <c r="AZ142" s="1451"/>
      <c r="BA142" s="1452"/>
      <c r="BB142" s="1481"/>
      <c r="BC142" s="1452"/>
      <c r="BD142" s="1482"/>
      <c r="BE142" s="1483"/>
      <c r="BF142" s="1483"/>
      <c r="BG142" s="1483"/>
      <c r="BH142" s="1484"/>
    </row>
    <row r="143" spans="2:60" ht="20.25" customHeight="1" x14ac:dyDescent="0.15">
      <c r="B143" s="320">
        <f>B140+1</f>
        <v>41</v>
      </c>
      <c r="C143" s="1424"/>
      <c r="D143" s="1425"/>
      <c r="E143" s="1426"/>
      <c r="F143" s="329">
        <f>C142</f>
        <v>0</v>
      </c>
      <c r="G143" s="328"/>
      <c r="H143" s="1431"/>
      <c r="I143" s="1436"/>
      <c r="J143" s="1437"/>
      <c r="K143" s="1437"/>
      <c r="L143" s="1438"/>
      <c r="M143" s="1445"/>
      <c r="N143" s="1446"/>
      <c r="O143" s="1447"/>
      <c r="P143" s="327" t="s">
        <v>633</v>
      </c>
      <c r="Q143" s="326"/>
      <c r="R143" s="326"/>
      <c r="S143" s="325"/>
      <c r="T143" s="324"/>
      <c r="U143" s="322" t="str">
        <f>IF(U142="","",VLOOKUP(U142,'標準様式１シフト記号表（勤務時間帯）'!$D$6:$X$47,21,FALSE))</f>
        <v/>
      </c>
      <c r="V143" s="321" t="str">
        <f>IF(V142="","",VLOOKUP(V142,'標準様式１シフト記号表（勤務時間帯）'!$D$6:$X$47,21,FALSE))</f>
        <v/>
      </c>
      <c r="W143" s="321" t="str">
        <f>IF(W142="","",VLOOKUP(W142,'標準様式１シフト記号表（勤務時間帯）'!$D$6:$X$47,21,FALSE))</f>
        <v/>
      </c>
      <c r="X143" s="321" t="str">
        <f>IF(X142="","",VLOOKUP(X142,'標準様式１シフト記号表（勤務時間帯）'!$D$6:$X$47,21,FALSE))</f>
        <v/>
      </c>
      <c r="Y143" s="321" t="str">
        <f>IF(Y142="","",VLOOKUP(Y142,'標準様式１シフト記号表（勤務時間帯）'!$D$6:$X$47,21,FALSE))</f>
        <v/>
      </c>
      <c r="Z143" s="321" t="str">
        <f>IF(Z142="","",VLOOKUP(Z142,'標準様式１シフト記号表（勤務時間帯）'!$D$6:$X$47,21,FALSE))</f>
        <v/>
      </c>
      <c r="AA143" s="323" t="str">
        <f>IF(AA142="","",VLOOKUP(AA142,'標準様式１シフト記号表（勤務時間帯）'!$D$6:$X$47,21,FALSE))</f>
        <v/>
      </c>
      <c r="AB143" s="322" t="str">
        <f>IF(AB142="","",VLOOKUP(AB142,'標準様式１シフト記号表（勤務時間帯）'!$D$6:$X$47,21,FALSE))</f>
        <v/>
      </c>
      <c r="AC143" s="321" t="str">
        <f>IF(AC142="","",VLOOKUP(AC142,'標準様式１シフト記号表（勤務時間帯）'!$D$6:$X$47,21,FALSE))</f>
        <v/>
      </c>
      <c r="AD143" s="321" t="str">
        <f>IF(AD142="","",VLOOKUP(AD142,'標準様式１シフト記号表（勤務時間帯）'!$D$6:$X$47,21,FALSE))</f>
        <v/>
      </c>
      <c r="AE143" s="321" t="str">
        <f>IF(AE142="","",VLOOKUP(AE142,'標準様式１シフト記号表（勤務時間帯）'!$D$6:$X$47,21,FALSE))</f>
        <v/>
      </c>
      <c r="AF143" s="321" t="str">
        <f>IF(AF142="","",VLOOKUP(AF142,'標準様式１シフト記号表（勤務時間帯）'!$D$6:$X$47,21,FALSE))</f>
        <v/>
      </c>
      <c r="AG143" s="321" t="str">
        <f>IF(AG142="","",VLOOKUP(AG142,'標準様式１シフト記号表（勤務時間帯）'!$D$6:$X$47,21,FALSE))</f>
        <v/>
      </c>
      <c r="AH143" s="323" t="str">
        <f>IF(AH142="","",VLOOKUP(AH142,'標準様式１シフト記号表（勤務時間帯）'!$D$6:$X$47,21,FALSE))</f>
        <v/>
      </c>
      <c r="AI143" s="322" t="str">
        <f>IF(AI142="","",VLOOKUP(AI142,'標準様式１シフト記号表（勤務時間帯）'!$D$6:$X$47,21,FALSE))</f>
        <v/>
      </c>
      <c r="AJ143" s="321" t="str">
        <f>IF(AJ142="","",VLOOKUP(AJ142,'標準様式１シフト記号表（勤務時間帯）'!$D$6:$X$47,21,FALSE))</f>
        <v/>
      </c>
      <c r="AK143" s="321" t="str">
        <f>IF(AK142="","",VLOOKUP(AK142,'標準様式１シフト記号表（勤務時間帯）'!$D$6:$X$47,21,FALSE))</f>
        <v/>
      </c>
      <c r="AL143" s="321" t="str">
        <f>IF(AL142="","",VLOOKUP(AL142,'標準様式１シフト記号表（勤務時間帯）'!$D$6:$X$47,21,FALSE))</f>
        <v/>
      </c>
      <c r="AM143" s="321" t="str">
        <f>IF(AM142="","",VLOOKUP(AM142,'標準様式１シフト記号表（勤務時間帯）'!$D$6:$X$47,21,FALSE))</f>
        <v/>
      </c>
      <c r="AN143" s="321" t="str">
        <f>IF(AN142="","",VLOOKUP(AN142,'標準様式１シフト記号表（勤務時間帯）'!$D$6:$X$47,21,FALSE))</f>
        <v/>
      </c>
      <c r="AO143" s="323" t="str">
        <f>IF(AO142="","",VLOOKUP(AO142,'標準様式１シフト記号表（勤務時間帯）'!$D$6:$X$47,21,FALSE))</f>
        <v/>
      </c>
      <c r="AP143" s="322" t="str">
        <f>IF(AP142="","",VLOOKUP(AP142,'標準様式１シフト記号表（勤務時間帯）'!$D$6:$X$47,21,FALSE))</f>
        <v/>
      </c>
      <c r="AQ143" s="321" t="str">
        <f>IF(AQ142="","",VLOOKUP(AQ142,'標準様式１シフト記号表（勤務時間帯）'!$D$6:$X$47,21,FALSE))</f>
        <v/>
      </c>
      <c r="AR143" s="321" t="str">
        <f>IF(AR142="","",VLOOKUP(AR142,'標準様式１シフト記号表（勤務時間帯）'!$D$6:$X$47,21,FALSE))</f>
        <v/>
      </c>
      <c r="AS143" s="321" t="str">
        <f>IF(AS142="","",VLOOKUP(AS142,'標準様式１シフト記号表（勤務時間帯）'!$D$6:$X$47,21,FALSE))</f>
        <v/>
      </c>
      <c r="AT143" s="321" t="str">
        <f>IF(AT142="","",VLOOKUP(AT142,'標準様式１シフト記号表（勤務時間帯）'!$D$6:$X$47,21,FALSE))</f>
        <v/>
      </c>
      <c r="AU143" s="321" t="str">
        <f>IF(AU142="","",VLOOKUP(AU142,'標準様式１シフト記号表（勤務時間帯）'!$D$6:$X$47,21,FALSE))</f>
        <v/>
      </c>
      <c r="AV143" s="323" t="str">
        <f>IF(AV142="","",VLOOKUP(AV142,'標準様式１シフト記号表（勤務時間帯）'!$D$6:$X$47,21,FALSE))</f>
        <v/>
      </c>
      <c r="AW143" s="322" t="str">
        <f>IF(AW142="","",VLOOKUP(AW142,'標準様式１シフト記号表（勤務時間帯）'!$D$6:$X$47,21,FALSE))</f>
        <v/>
      </c>
      <c r="AX143" s="321" t="str">
        <f>IF(AX142="","",VLOOKUP(AX142,'標準様式１シフト記号表（勤務時間帯）'!$D$6:$X$47,21,FALSE))</f>
        <v/>
      </c>
      <c r="AY143" s="321" t="str">
        <f>IF(AY142="","",VLOOKUP(AY142,'標準様式１シフト記号表（勤務時間帯）'!$D$6:$X$47,21,FALSE))</f>
        <v/>
      </c>
      <c r="AZ143" s="1474">
        <f>IF($BC$4="４週",SUM(U143:AV143),IF($BC$4="暦月",SUM(U143:AY143),""))</f>
        <v>0</v>
      </c>
      <c r="BA143" s="1475"/>
      <c r="BB143" s="1476">
        <f>IF($BC$4="４週",AZ143/4,IF($BC$4="暦月",(AZ143/($BC$9/7)),""))</f>
        <v>0</v>
      </c>
      <c r="BC143" s="1475"/>
      <c r="BD143" s="1468"/>
      <c r="BE143" s="1469"/>
      <c r="BF143" s="1469"/>
      <c r="BG143" s="1469"/>
      <c r="BH143" s="1470"/>
    </row>
    <row r="144" spans="2:60" ht="20.25" customHeight="1" x14ac:dyDescent="0.15">
      <c r="B144" s="346"/>
      <c r="C144" s="1427"/>
      <c r="D144" s="1428"/>
      <c r="E144" s="1429"/>
      <c r="F144" s="345"/>
      <c r="G144" s="344">
        <f>C142</f>
        <v>0</v>
      </c>
      <c r="H144" s="1432"/>
      <c r="I144" s="1439"/>
      <c r="J144" s="1440"/>
      <c r="K144" s="1440"/>
      <c r="L144" s="1441"/>
      <c r="M144" s="1448"/>
      <c r="N144" s="1449"/>
      <c r="O144" s="1450"/>
      <c r="P144" s="411" t="s">
        <v>634</v>
      </c>
      <c r="Q144" s="351"/>
      <c r="R144" s="351"/>
      <c r="S144" s="350"/>
      <c r="T144" s="349"/>
      <c r="U144" s="312" t="str">
        <f>IF(U142="","",VLOOKUP(U142,'標準様式１シフト記号表（勤務時間帯）'!$D$6:$Z$47,23,FALSE))</f>
        <v/>
      </c>
      <c r="V144" s="311" t="str">
        <f>IF(V142="","",VLOOKUP(V142,'標準様式１シフト記号表（勤務時間帯）'!$D$6:$Z$47,23,FALSE))</f>
        <v/>
      </c>
      <c r="W144" s="311" t="str">
        <f>IF(W142="","",VLOOKUP(W142,'標準様式１シフト記号表（勤務時間帯）'!$D$6:$Z$47,23,FALSE))</f>
        <v/>
      </c>
      <c r="X144" s="311" t="str">
        <f>IF(X142="","",VLOOKUP(X142,'標準様式１シフト記号表（勤務時間帯）'!$D$6:$Z$47,23,FALSE))</f>
        <v/>
      </c>
      <c r="Y144" s="311" t="str">
        <f>IF(Y142="","",VLOOKUP(Y142,'標準様式１シフト記号表（勤務時間帯）'!$D$6:$Z$47,23,FALSE))</f>
        <v/>
      </c>
      <c r="Z144" s="311" t="str">
        <f>IF(Z142="","",VLOOKUP(Z142,'標準様式１シフト記号表（勤務時間帯）'!$D$6:$Z$47,23,FALSE))</f>
        <v/>
      </c>
      <c r="AA144" s="313" t="str">
        <f>IF(AA142="","",VLOOKUP(AA142,'標準様式１シフト記号表（勤務時間帯）'!$D$6:$Z$47,23,FALSE))</f>
        <v/>
      </c>
      <c r="AB144" s="312" t="str">
        <f>IF(AB142="","",VLOOKUP(AB142,'標準様式１シフト記号表（勤務時間帯）'!$D$6:$Z$47,23,FALSE))</f>
        <v/>
      </c>
      <c r="AC144" s="311" t="str">
        <f>IF(AC142="","",VLOOKUP(AC142,'標準様式１シフト記号表（勤務時間帯）'!$D$6:$Z$47,23,FALSE))</f>
        <v/>
      </c>
      <c r="AD144" s="311" t="str">
        <f>IF(AD142="","",VLOOKUP(AD142,'標準様式１シフト記号表（勤務時間帯）'!$D$6:$Z$47,23,FALSE))</f>
        <v/>
      </c>
      <c r="AE144" s="311" t="str">
        <f>IF(AE142="","",VLOOKUP(AE142,'標準様式１シフト記号表（勤務時間帯）'!$D$6:$Z$47,23,FALSE))</f>
        <v/>
      </c>
      <c r="AF144" s="311" t="str">
        <f>IF(AF142="","",VLOOKUP(AF142,'標準様式１シフト記号表（勤務時間帯）'!$D$6:$Z$47,23,FALSE))</f>
        <v/>
      </c>
      <c r="AG144" s="311" t="str">
        <f>IF(AG142="","",VLOOKUP(AG142,'標準様式１シフト記号表（勤務時間帯）'!$D$6:$Z$47,23,FALSE))</f>
        <v/>
      </c>
      <c r="AH144" s="313" t="str">
        <f>IF(AH142="","",VLOOKUP(AH142,'標準様式１シフト記号表（勤務時間帯）'!$D$6:$Z$47,23,FALSE))</f>
        <v/>
      </c>
      <c r="AI144" s="312" t="str">
        <f>IF(AI142="","",VLOOKUP(AI142,'標準様式１シフト記号表（勤務時間帯）'!$D$6:$Z$47,23,FALSE))</f>
        <v/>
      </c>
      <c r="AJ144" s="311" t="str">
        <f>IF(AJ142="","",VLOOKUP(AJ142,'標準様式１シフト記号表（勤務時間帯）'!$D$6:$Z$47,23,FALSE))</f>
        <v/>
      </c>
      <c r="AK144" s="311" t="str">
        <f>IF(AK142="","",VLOOKUP(AK142,'標準様式１シフト記号表（勤務時間帯）'!$D$6:$Z$47,23,FALSE))</f>
        <v/>
      </c>
      <c r="AL144" s="311" t="str">
        <f>IF(AL142="","",VLOOKUP(AL142,'標準様式１シフト記号表（勤務時間帯）'!$D$6:$Z$47,23,FALSE))</f>
        <v/>
      </c>
      <c r="AM144" s="311" t="str">
        <f>IF(AM142="","",VLOOKUP(AM142,'標準様式１シフト記号表（勤務時間帯）'!$D$6:$Z$47,23,FALSE))</f>
        <v/>
      </c>
      <c r="AN144" s="311" t="str">
        <f>IF(AN142="","",VLOOKUP(AN142,'標準様式１シフト記号表（勤務時間帯）'!$D$6:$Z$47,23,FALSE))</f>
        <v/>
      </c>
      <c r="AO144" s="313" t="str">
        <f>IF(AO142="","",VLOOKUP(AO142,'標準様式１シフト記号表（勤務時間帯）'!$D$6:$Z$47,23,FALSE))</f>
        <v/>
      </c>
      <c r="AP144" s="312" t="str">
        <f>IF(AP142="","",VLOOKUP(AP142,'標準様式１シフト記号表（勤務時間帯）'!$D$6:$Z$47,23,FALSE))</f>
        <v/>
      </c>
      <c r="AQ144" s="311" t="str">
        <f>IF(AQ142="","",VLOOKUP(AQ142,'標準様式１シフト記号表（勤務時間帯）'!$D$6:$Z$47,23,FALSE))</f>
        <v/>
      </c>
      <c r="AR144" s="311" t="str">
        <f>IF(AR142="","",VLOOKUP(AR142,'標準様式１シフト記号表（勤務時間帯）'!$D$6:$Z$47,23,FALSE))</f>
        <v/>
      </c>
      <c r="AS144" s="311" t="str">
        <f>IF(AS142="","",VLOOKUP(AS142,'標準様式１シフト記号表（勤務時間帯）'!$D$6:$Z$47,23,FALSE))</f>
        <v/>
      </c>
      <c r="AT144" s="311" t="str">
        <f>IF(AT142="","",VLOOKUP(AT142,'標準様式１シフト記号表（勤務時間帯）'!$D$6:$Z$47,23,FALSE))</f>
        <v/>
      </c>
      <c r="AU144" s="311" t="str">
        <f>IF(AU142="","",VLOOKUP(AU142,'標準様式１シフト記号表（勤務時間帯）'!$D$6:$Z$47,23,FALSE))</f>
        <v/>
      </c>
      <c r="AV144" s="313" t="str">
        <f>IF(AV142="","",VLOOKUP(AV142,'標準様式１シフト記号表（勤務時間帯）'!$D$6:$Z$47,23,FALSE))</f>
        <v/>
      </c>
      <c r="AW144" s="312" t="str">
        <f>IF(AW142="","",VLOOKUP(AW142,'標準様式１シフト記号表（勤務時間帯）'!$D$6:$Z$47,23,FALSE))</f>
        <v/>
      </c>
      <c r="AX144" s="311" t="str">
        <f>IF(AX142="","",VLOOKUP(AX142,'標準様式１シフト記号表（勤務時間帯）'!$D$6:$Z$47,23,FALSE))</f>
        <v/>
      </c>
      <c r="AY144" s="311" t="str">
        <f>IF(AY142="","",VLOOKUP(AY142,'標準様式１シフト記号表（勤務時間帯）'!$D$6:$Z$47,23,FALSE))</f>
        <v/>
      </c>
      <c r="AZ144" s="1477">
        <f>IF($BC$4="４週",SUM(U144:AV144),IF($BC$4="暦月",SUM(U144:AY144),""))</f>
        <v>0</v>
      </c>
      <c r="BA144" s="1478"/>
      <c r="BB144" s="1479">
        <f>IF($BC$4="４週",AZ144/4,IF($BC$4="暦月",(AZ144/($BC$9/7)),""))</f>
        <v>0</v>
      </c>
      <c r="BC144" s="1478"/>
      <c r="BD144" s="1471"/>
      <c r="BE144" s="1472"/>
      <c r="BF144" s="1472"/>
      <c r="BG144" s="1472"/>
      <c r="BH144" s="1473"/>
    </row>
    <row r="145" spans="2:60" ht="20.25" customHeight="1" x14ac:dyDescent="0.15">
      <c r="B145" s="339"/>
      <c r="C145" s="1421"/>
      <c r="D145" s="1422"/>
      <c r="E145" s="1423"/>
      <c r="F145" s="338"/>
      <c r="G145" s="337"/>
      <c r="H145" s="1430"/>
      <c r="I145" s="1433"/>
      <c r="J145" s="1434"/>
      <c r="K145" s="1434"/>
      <c r="L145" s="1435"/>
      <c r="M145" s="1442"/>
      <c r="N145" s="1443"/>
      <c r="O145" s="1444"/>
      <c r="P145" s="336" t="s">
        <v>632</v>
      </c>
      <c r="Q145" s="335"/>
      <c r="R145" s="335"/>
      <c r="S145" s="334"/>
      <c r="T145" s="333"/>
      <c r="U145" s="331"/>
      <c r="V145" s="330"/>
      <c r="W145" s="330"/>
      <c r="X145" s="330"/>
      <c r="Y145" s="330"/>
      <c r="Z145" s="330"/>
      <c r="AA145" s="332"/>
      <c r="AB145" s="331"/>
      <c r="AC145" s="330"/>
      <c r="AD145" s="330"/>
      <c r="AE145" s="330"/>
      <c r="AF145" s="330"/>
      <c r="AG145" s="330"/>
      <c r="AH145" s="332"/>
      <c r="AI145" s="331"/>
      <c r="AJ145" s="330"/>
      <c r="AK145" s="330"/>
      <c r="AL145" s="330"/>
      <c r="AM145" s="330"/>
      <c r="AN145" s="330"/>
      <c r="AO145" s="332"/>
      <c r="AP145" s="331"/>
      <c r="AQ145" s="330"/>
      <c r="AR145" s="330"/>
      <c r="AS145" s="330"/>
      <c r="AT145" s="330"/>
      <c r="AU145" s="330"/>
      <c r="AV145" s="332"/>
      <c r="AW145" s="331"/>
      <c r="AX145" s="330"/>
      <c r="AY145" s="330"/>
      <c r="AZ145" s="1451"/>
      <c r="BA145" s="1452"/>
      <c r="BB145" s="1481"/>
      <c r="BC145" s="1452"/>
      <c r="BD145" s="1482"/>
      <c r="BE145" s="1483"/>
      <c r="BF145" s="1483"/>
      <c r="BG145" s="1483"/>
      <c r="BH145" s="1484"/>
    </row>
    <row r="146" spans="2:60" ht="20.25" customHeight="1" x14ac:dyDescent="0.15">
      <c r="B146" s="320">
        <f>B143+1</f>
        <v>42</v>
      </c>
      <c r="C146" s="1424"/>
      <c r="D146" s="1425"/>
      <c r="E146" s="1426"/>
      <c r="F146" s="329">
        <f>C145</f>
        <v>0</v>
      </c>
      <c r="G146" s="328"/>
      <c r="H146" s="1431"/>
      <c r="I146" s="1436"/>
      <c r="J146" s="1437"/>
      <c r="K146" s="1437"/>
      <c r="L146" s="1438"/>
      <c r="M146" s="1445"/>
      <c r="N146" s="1446"/>
      <c r="O146" s="1447"/>
      <c r="P146" s="327" t="s">
        <v>633</v>
      </c>
      <c r="Q146" s="326"/>
      <c r="R146" s="326"/>
      <c r="S146" s="325"/>
      <c r="T146" s="324"/>
      <c r="U146" s="322" t="str">
        <f>IF(U145="","",VLOOKUP(U145,'標準様式１シフト記号表（勤務時間帯）'!$D$6:$X$47,21,FALSE))</f>
        <v/>
      </c>
      <c r="V146" s="321" t="str">
        <f>IF(V145="","",VLOOKUP(V145,'標準様式１シフト記号表（勤務時間帯）'!$D$6:$X$47,21,FALSE))</f>
        <v/>
      </c>
      <c r="W146" s="321" t="str">
        <f>IF(W145="","",VLOOKUP(W145,'標準様式１シフト記号表（勤務時間帯）'!$D$6:$X$47,21,FALSE))</f>
        <v/>
      </c>
      <c r="X146" s="321" t="str">
        <f>IF(X145="","",VLOOKUP(X145,'標準様式１シフト記号表（勤務時間帯）'!$D$6:$X$47,21,FALSE))</f>
        <v/>
      </c>
      <c r="Y146" s="321" t="str">
        <f>IF(Y145="","",VLOOKUP(Y145,'標準様式１シフト記号表（勤務時間帯）'!$D$6:$X$47,21,FALSE))</f>
        <v/>
      </c>
      <c r="Z146" s="321" t="str">
        <f>IF(Z145="","",VLOOKUP(Z145,'標準様式１シフト記号表（勤務時間帯）'!$D$6:$X$47,21,FALSE))</f>
        <v/>
      </c>
      <c r="AA146" s="323" t="str">
        <f>IF(AA145="","",VLOOKUP(AA145,'標準様式１シフト記号表（勤務時間帯）'!$D$6:$X$47,21,FALSE))</f>
        <v/>
      </c>
      <c r="AB146" s="322" t="str">
        <f>IF(AB145="","",VLOOKUP(AB145,'標準様式１シフト記号表（勤務時間帯）'!$D$6:$X$47,21,FALSE))</f>
        <v/>
      </c>
      <c r="AC146" s="321" t="str">
        <f>IF(AC145="","",VLOOKUP(AC145,'標準様式１シフト記号表（勤務時間帯）'!$D$6:$X$47,21,FALSE))</f>
        <v/>
      </c>
      <c r="AD146" s="321" t="str">
        <f>IF(AD145="","",VLOOKUP(AD145,'標準様式１シフト記号表（勤務時間帯）'!$D$6:$X$47,21,FALSE))</f>
        <v/>
      </c>
      <c r="AE146" s="321" t="str">
        <f>IF(AE145="","",VLOOKUP(AE145,'標準様式１シフト記号表（勤務時間帯）'!$D$6:$X$47,21,FALSE))</f>
        <v/>
      </c>
      <c r="AF146" s="321" t="str">
        <f>IF(AF145="","",VLOOKUP(AF145,'標準様式１シフト記号表（勤務時間帯）'!$D$6:$X$47,21,FALSE))</f>
        <v/>
      </c>
      <c r="AG146" s="321" t="str">
        <f>IF(AG145="","",VLOOKUP(AG145,'標準様式１シフト記号表（勤務時間帯）'!$D$6:$X$47,21,FALSE))</f>
        <v/>
      </c>
      <c r="AH146" s="323" t="str">
        <f>IF(AH145="","",VLOOKUP(AH145,'標準様式１シフト記号表（勤務時間帯）'!$D$6:$X$47,21,FALSE))</f>
        <v/>
      </c>
      <c r="AI146" s="322" t="str">
        <f>IF(AI145="","",VLOOKUP(AI145,'標準様式１シフト記号表（勤務時間帯）'!$D$6:$X$47,21,FALSE))</f>
        <v/>
      </c>
      <c r="AJ146" s="321" t="str">
        <f>IF(AJ145="","",VLOOKUP(AJ145,'標準様式１シフト記号表（勤務時間帯）'!$D$6:$X$47,21,FALSE))</f>
        <v/>
      </c>
      <c r="AK146" s="321" t="str">
        <f>IF(AK145="","",VLOOKUP(AK145,'標準様式１シフト記号表（勤務時間帯）'!$D$6:$X$47,21,FALSE))</f>
        <v/>
      </c>
      <c r="AL146" s="321" t="str">
        <f>IF(AL145="","",VLOOKUP(AL145,'標準様式１シフト記号表（勤務時間帯）'!$D$6:$X$47,21,FALSE))</f>
        <v/>
      </c>
      <c r="AM146" s="321" t="str">
        <f>IF(AM145="","",VLOOKUP(AM145,'標準様式１シフト記号表（勤務時間帯）'!$D$6:$X$47,21,FALSE))</f>
        <v/>
      </c>
      <c r="AN146" s="321" t="str">
        <f>IF(AN145="","",VLOOKUP(AN145,'標準様式１シフト記号表（勤務時間帯）'!$D$6:$X$47,21,FALSE))</f>
        <v/>
      </c>
      <c r="AO146" s="323" t="str">
        <f>IF(AO145="","",VLOOKUP(AO145,'標準様式１シフト記号表（勤務時間帯）'!$D$6:$X$47,21,FALSE))</f>
        <v/>
      </c>
      <c r="AP146" s="322" t="str">
        <f>IF(AP145="","",VLOOKUP(AP145,'標準様式１シフト記号表（勤務時間帯）'!$D$6:$X$47,21,FALSE))</f>
        <v/>
      </c>
      <c r="AQ146" s="321" t="str">
        <f>IF(AQ145="","",VLOOKUP(AQ145,'標準様式１シフト記号表（勤務時間帯）'!$D$6:$X$47,21,FALSE))</f>
        <v/>
      </c>
      <c r="AR146" s="321" t="str">
        <f>IF(AR145="","",VLOOKUP(AR145,'標準様式１シフト記号表（勤務時間帯）'!$D$6:$X$47,21,FALSE))</f>
        <v/>
      </c>
      <c r="AS146" s="321" t="str">
        <f>IF(AS145="","",VLOOKUP(AS145,'標準様式１シフト記号表（勤務時間帯）'!$D$6:$X$47,21,FALSE))</f>
        <v/>
      </c>
      <c r="AT146" s="321" t="str">
        <f>IF(AT145="","",VLOOKUP(AT145,'標準様式１シフト記号表（勤務時間帯）'!$D$6:$X$47,21,FALSE))</f>
        <v/>
      </c>
      <c r="AU146" s="321" t="str">
        <f>IF(AU145="","",VLOOKUP(AU145,'標準様式１シフト記号表（勤務時間帯）'!$D$6:$X$47,21,FALSE))</f>
        <v/>
      </c>
      <c r="AV146" s="323" t="str">
        <f>IF(AV145="","",VLOOKUP(AV145,'標準様式１シフト記号表（勤務時間帯）'!$D$6:$X$47,21,FALSE))</f>
        <v/>
      </c>
      <c r="AW146" s="322" t="str">
        <f>IF(AW145="","",VLOOKUP(AW145,'標準様式１シフト記号表（勤務時間帯）'!$D$6:$X$47,21,FALSE))</f>
        <v/>
      </c>
      <c r="AX146" s="321" t="str">
        <f>IF(AX145="","",VLOOKUP(AX145,'標準様式１シフト記号表（勤務時間帯）'!$D$6:$X$47,21,FALSE))</f>
        <v/>
      </c>
      <c r="AY146" s="321" t="str">
        <f>IF(AY145="","",VLOOKUP(AY145,'標準様式１シフト記号表（勤務時間帯）'!$D$6:$X$47,21,FALSE))</f>
        <v/>
      </c>
      <c r="AZ146" s="1474">
        <f>IF($BC$4="４週",SUM(U146:AV146),IF($BC$4="暦月",SUM(U146:AY146),""))</f>
        <v>0</v>
      </c>
      <c r="BA146" s="1475"/>
      <c r="BB146" s="1476">
        <f>IF($BC$4="４週",AZ146/4,IF($BC$4="暦月",(AZ146/($BC$9/7)),""))</f>
        <v>0</v>
      </c>
      <c r="BC146" s="1475"/>
      <c r="BD146" s="1468"/>
      <c r="BE146" s="1469"/>
      <c r="BF146" s="1469"/>
      <c r="BG146" s="1469"/>
      <c r="BH146" s="1470"/>
    </row>
    <row r="147" spans="2:60" ht="20.25" customHeight="1" x14ac:dyDescent="0.15">
      <c r="B147" s="346"/>
      <c r="C147" s="1427"/>
      <c r="D147" s="1428"/>
      <c r="E147" s="1429"/>
      <c r="F147" s="345"/>
      <c r="G147" s="344">
        <f>C145</f>
        <v>0</v>
      </c>
      <c r="H147" s="1432"/>
      <c r="I147" s="1439"/>
      <c r="J147" s="1440"/>
      <c r="K147" s="1440"/>
      <c r="L147" s="1441"/>
      <c r="M147" s="1448"/>
      <c r="N147" s="1449"/>
      <c r="O147" s="1450"/>
      <c r="P147" s="411" t="s">
        <v>634</v>
      </c>
      <c r="Q147" s="351"/>
      <c r="R147" s="351"/>
      <c r="S147" s="350"/>
      <c r="T147" s="349"/>
      <c r="U147" s="312" t="str">
        <f>IF(U145="","",VLOOKUP(U145,'標準様式１シフト記号表（勤務時間帯）'!$D$6:$Z$47,23,FALSE))</f>
        <v/>
      </c>
      <c r="V147" s="311" t="str">
        <f>IF(V145="","",VLOOKUP(V145,'標準様式１シフト記号表（勤務時間帯）'!$D$6:$Z$47,23,FALSE))</f>
        <v/>
      </c>
      <c r="W147" s="311" t="str">
        <f>IF(W145="","",VLOOKUP(W145,'標準様式１シフト記号表（勤務時間帯）'!$D$6:$Z$47,23,FALSE))</f>
        <v/>
      </c>
      <c r="X147" s="311" t="str">
        <f>IF(X145="","",VLOOKUP(X145,'標準様式１シフト記号表（勤務時間帯）'!$D$6:$Z$47,23,FALSE))</f>
        <v/>
      </c>
      <c r="Y147" s="311" t="str">
        <f>IF(Y145="","",VLOOKUP(Y145,'標準様式１シフト記号表（勤務時間帯）'!$D$6:$Z$47,23,FALSE))</f>
        <v/>
      </c>
      <c r="Z147" s="311" t="str">
        <f>IF(Z145="","",VLOOKUP(Z145,'標準様式１シフト記号表（勤務時間帯）'!$D$6:$Z$47,23,FALSE))</f>
        <v/>
      </c>
      <c r="AA147" s="313" t="str">
        <f>IF(AA145="","",VLOOKUP(AA145,'標準様式１シフト記号表（勤務時間帯）'!$D$6:$Z$47,23,FALSE))</f>
        <v/>
      </c>
      <c r="AB147" s="312" t="str">
        <f>IF(AB145="","",VLOOKUP(AB145,'標準様式１シフト記号表（勤務時間帯）'!$D$6:$Z$47,23,FALSE))</f>
        <v/>
      </c>
      <c r="AC147" s="311" t="str">
        <f>IF(AC145="","",VLOOKUP(AC145,'標準様式１シフト記号表（勤務時間帯）'!$D$6:$Z$47,23,FALSE))</f>
        <v/>
      </c>
      <c r="AD147" s="311" t="str">
        <f>IF(AD145="","",VLOOKUP(AD145,'標準様式１シフト記号表（勤務時間帯）'!$D$6:$Z$47,23,FALSE))</f>
        <v/>
      </c>
      <c r="AE147" s="311" t="str">
        <f>IF(AE145="","",VLOOKUP(AE145,'標準様式１シフト記号表（勤務時間帯）'!$D$6:$Z$47,23,FALSE))</f>
        <v/>
      </c>
      <c r="AF147" s="311" t="str">
        <f>IF(AF145="","",VLOOKUP(AF145,'標準様式１シフト記号表（勤務時間帯）'!$D$6:$Z$47,23,FALSE))</f>
        <v/>
      </c>
      <c r="AG147" s="311" t="str">
        <f>IF(AG145="","",VLOOKUP(AG145,'標準様式１シフト記号表（勤務時間帯）'!$D$6:$Z$47,23,FALSE))</f>
        <v/>
      </c>
      <c r="AH147" s="313" t="str">
        <f>IF(AH145="","",VLOOKUP(AH145,'標準様式１シフト記号表（勤務時間帯）'!$D$6:$Z$47,23,FALSE))</f>
        <v/>
      </c>
      <c r="AI147" s="312" t="str">
        <f>IF(AI145="","",VLOOKUP(AI145,'標準様式１シフト記号表（勤務時間帯）'!$D$6:$Z$47,23,FALSE))</f>
        <v/>
      </c>
      <c r="AJ147" s="311" t="str">
        <f>IF(AJ145="","",VLOOKUP(AJ145,'標準様式１シフト記号表（勤務時間帯）'!$D$6:$Z$47,23,FALSE))</f>
        <v/>
      </c>
      <c r="AK147" s="311" t="str">
        <f>IF(AK145="","",VLOOKUP(AK145,'標準様式１シフト記号表（勤務時間帯）'!$D$6:$Z$47,23,FALSE))</f>
        <v/>
      </c>
      <c r="AL147" s="311" t="str">
        <f>IF(AL145="","",VLOOKUP(AL145,'標準様式１シフト記号表（勤務時間帯）'!$D$6:$Z$47,23,FALSE))</f>
        <v/>
      </c>
      <c r="AM147" s="311" t="str">
        <f>IF(AM145="","",VLOOKUP(AM145,'標準様式１シフト記号表（勤務時間帯）'!$D$6:$Z$47,23,FALSE))</f>
        <v/>
      </c>
      <c r="AN147" s="311" t="str">
        <f>IF(AN145="","",VLOOKUP(AN145,'標準様式１シフト記号表（勤務時間帯）'!$D$6:$Z$47,23,FALSE))</f>
        <v/>
      </c>
      <c r="AO147" s="313" t="str">
        <f>IF(AO145="","",VLOOKUP(AO145,'標準様式１シフト記号表（勤務時間帯）'!$D$6:$Z$47,23,FALSE))</f>
        <v/>
      </c>
      <c r="AP147" s="312" t="str">
        <f>IF(AP145="","",VLOOKUP(AP145,'標準様式１シフト記号表（勤務時間帯）'!$D$6:$Z$47,23,FALSE))</f>
        <v/>
      </c>
      <c r="AQ147" s="311" t="str">
        <f>IF(AQ145="","",VLOOKUP(AQ145,'標準様式１シフト記号表（勤務時間帯）'!$D$6:$Z$47,23,FALSE))</f>
        <v/>
      </c>
      <c r="AR147" s="311" t="str">
        <f>IF(AR145="","",VLOOKUP(AR145,'標準様式１シフト記号表（勤務時間帯）'!$D$6:$Z$47,23,FALSE))</f>
        <v/>
      </c>
      <c r="AS147" s="311" t="str">
        <f>IF(AS145="","",VLOOKUP(AS145,'標準様式１シフト記号表（勤務時間帯）'!$D$6:$Z$47,23,FALSE))</f>
        <v/>
      </c>
      <c r="AT147" s="311" t="str">
        <f>IF(AT145="","",VLOOKUP(AT145,'標準様式１シフト記号表（勤務時間帯）'!$D$6:$Z$47,23,FALSE))</f>
        <v/>
      </c>
      <c r="AU147" s="311" t="str">
        <f>IF(AU145="","",VLOOKUP(AU145,'標準様式１シフト記号表（勤務時間帯）'!$D$6:$Z$47,23,FALSE))</f>
        <v/>
      </c>
      <c r="AV147" s="313" t="str">
        <f>IF(AV145="","",VLOOKUP(AV145,'標準様式１シフト記号表（勤務時間帯）'!$D$6:$Z$47,23,FALSE))</f>
        <v/>
      </c>
      <c r="AW147" s="312" t="str">
        <f>IF(AW145="","",VLOOKUP(AW145,'標準様式１シフト記号表（勤務時間帯）'!$D$6:$Z$47,23,FALSE))</f>
        <v/>
      </c>
      <c r="AX147" s="311" t="str">
        <f>IF(AX145="","",VLOOKUP(AX145,'標準様式１シフト記号表（勤務時間帯）'!$D$6:$Z$47,23,FALSE))</f>
        <v/>
      </c>
      <c r="AY147" s="311" t="str">
        <f>IF(AY145="","",VLOOKUP(AY145,'標準様式１シフト記号表（勤務時間帯）'!$D$6:$Z$47,23,FALSE))</f>
        <v/>
      </c>
      <c r="AZ147" s="1477">
        <f>IF($BC$4="４週",SUM(U147:AV147),IF($BC$4="暦月",SUM(U147:AY147),""))</f>
        <v>0</v>
      </c>
      <c r="BA147" s="1478"/>
      <c r="BB147" s="1479">
        <f>IF($BC$4="４週",AZ147/4,IF($BC$4="暦月",(AZ147/($BC$9/7)),""))</f>
        <v>0</v>
      </c>
      <c r="BC147" s="1478"/>
      <c r="BD147" s="1471"/>
      <c r="BE147" s="1472"/>
      <c r="BF147" s="1472"/>
      <c r="BG147" s="1472"/>
      <c r="BH147" s="1473"/>
    </row>
    <row r="148" spans="2:60" ht="20.25" customHeight="1" x14ac:dyDescent="0.15">
      <c r="B148" s="339"/>
      <c r="C148" s="1421"/>
      <c r="D148" s="1422"/>
      <c r="E148" s="1423"/>
      <c r="F148" s="338"/>
      <c r="G148" s="337"/>
      <c r="H148" s="1430"/>
      <c r="I148" s="1433"/>
      <c r="J148" s="1434"/>
      <c r="K148" s="1434"/>
      <c r="L148" s="1435"/>
      <c r="M148" s="1442"/>
      <c r="N148" s="1443"/>
      <c r="O148" s="1444"/>
      <c r="P148" s="336" t="s">
        <v>632</v>
      </c>
      <c r="Q148" s="335"/>
      <c r="R148" s="335"/>
      <c r="S148" s="334"/>
      <c r="T148" s="333"/>
      <c r="U148" s="331"/>
      <c r="V148" s="330"/>
      <c r="W148" s="330"/>
      <c r="X148" s="330"/>
      <c r="Y148" s="330"/>
      <c r="Z148" s="330"/>
      <c r="AA148" s="332"/>
      <c r="AB148" s="331"/>
      <c r="AC148" s="330"/>
      <c r="AD148" s="330"/>
      <c r="AE148" s="330"/>
      <c r="AF148" s="330"/>
      <c r="AG148" s="330"/>
      <c r="AH148" s="332"/>
      <c r="AI148" s="331"/>
      <c r="AJ148" s="330"/>
      <c r="AK148" s="330"/>
      <c r="AL148" s="330"/>
      <c r="AM148" s="330"/>
      <c r="AN148" s="330"/>
      <c r="AO148" s="332"/>
      <c r="AP148" s="331"/>
      <c r="AQ148" s="330"/>
      <c r="AR148" s="330"/>
      <c r="AS148" s="330"/>
      <c r="AT148" s="330"/>
      <c r="AU148" s="330"/>
      <c r="AV148" s="332"/>
      <c r="AW148" s="331"/>
      <c r="AX148" s="330"/>
      <c r="AY148" s="330"/>
      <c r="AZ148" s="1451"/>
      <c r="BA148" s="1452"/>
      <c r="BB148" s="1481"/>
      <c r="BC148" s="1452"/>
      <c r="BD148" s="1482"/>
      <c r="BE148" s="1483"/>
      <c r="BF148" s="1483"/>
      <c r="BG148" s="1483"/>
      <c r="BH148" s="1484"/>
    </row>
    <row r="149" spans="2:60" ht="20.25" customHeight="1" x14ac:dyDescent="0.15">
      <c r="B149" s="320">
        <f>B146+1</f>
        <v>43</v>
      </c>
      <c r="C149" s="1424"/>
      <c r="D149" s="1425"/>
      <c r="E149" s="1426"/>
      <c r="F149" s="329">
        <f>C148</f>
        <v>0</v>
      </c>
      <c r="G149" s="328"/>
      <c r="H149" s="1431"/>
      <c r="I149" s="1436"/>
      <c r="J149" s="1437"/>
      <c r="K149" s="1437"/>
      <c r="L149" s="1438"/>
      <c r="M149" s="1445"/>
      <c r="N149" s="1446"/>
      <c r="O149" s="1447"/>
      <c r="P149" s="327" t="s">
        <v>633</v>
      </c>
      <c r="Q149" s="326"/>
      <c r="R149" s="326"/>
      <c r="S149" s="325"/>
      <c r="T149" s="324"/>
      <c r="U149" s="322" t="str">
        <f>IF(U148="","",VLOOKUP(U148,'標準様式１シフト記号表（勤務時間帯）'!$D$6:$X$47,21,FALSE))</f>
        <v/>
      </c>
      <c r="V149" s="321" t="str">
        <f>IF(V148="","",VLOOKUP(V148,'標準様式１シフト記号表（勤務時間帯）'!$D$6:$X$47,21,FALSE))</f>
        <v/>
      </c>
      <c r="W149" s="321" t="str">
        <f>IF(W148="","",VLOOKUP(W148,'標準様式１シフト記号表（勤務時間帯）'!$D$6:$X$47,21,FALSE))</f>
        <v/>
      </c>
      <c r="X149" s="321" t="str">
        <f>IF(X148="","",VLOOKUP(X148,'標準様式１シフト記号表（勤務時間帯）'!$D$6:$X$47,21,FALSE))</f>
        <v/>
      </c>
      <c r="Y149" s="321" t="str">
        <f>IF(Y148="","",VLOOKUP(Y148,'標準様式１シフト記号表（勤務時間帯）'!$D$6:$X$47,21,FALSE))</f>
        <v/>
      </c>
      <c r="Z149" s="321" t="str">
        <f>IF(Z148="","",VLOOKUP(Z148,'標準様式１シフト記号表（勤務時間帯）'!$D$6:$X$47,21,FALSE))</f>
        <v/>
      </c>
      <c r="AA149" s="323" t="str">
        <f>IF(AA148="","",VLOOKUP(AA148,'標準様式１シフト記号表（勤務時間帯）'!$D$6:$X$47,21,FALSE))</f>
        <v/>
      </c>
      <c r="AB149" s="322" t="str">
        <f>IF(AB148="","",VLOOKUP(AB148,'標準様式１シフト記号表（勤務時間帯）'!$D$6:$X$47,21,FALSE))</f>
        <v/>
      </c>
      <c r="AC149" s="321" t="str">
        <f>IF(AC148="","",VLOOKUP(AC148,'標準様式１シフト記号表（勤務時間帯）'!$D$6:$X$47,21,FALSE))</f>
        <v/>
      </c>
      <c r="AD149" s="321" t="str">
        <f>IF(AD148="","",VLOOKUP(AD148,'標準様式１シフト記号表（勤務時間帯）'!$D$6:$X$47,21,FALSE))</f>
        <v/>
      </c>
      <c r="AE149" s="321" t="str">
        <f>IF(AE148="","",VLOOKUP(AE148,'標準様式１シフト記号表（勤務時間帯）'!$D$6:$X$47,21,FALSE))</f>
        <v/>
      </c>
      <c r="AF149" s="321" t="str">
        <f>IF(AF148="","",VLOOKUP(AF148,'標準様式１シフト記号表（勤務時間帯）'!$D$6:$X$47,21,FALSE))</f>
        <v/>
      </c>
      <c r="AG149" s="321" t="str">
        <f>IF(AG148="","",VLOOKUP(AG148,'標準様式１シフト記号表（勤務時間帯）'!$D$6:$X$47,21,FALSE))</f>
        <v/>
      </c>
      <c r="AH149" s="323" t="str">
        <f>IF(AH148="","",VLOOKUP(AH148,'標準様式１シフト記号表（勤務時間帯）'!$D$6:$X$47,21,FALSE))</f>
        <v/>
      </c>
      <c r="AI149" s="322" t="str">
        <f>IF(AI148="","",VLOOKUP(AI148,'標準様式１シフト記号表（勤務時間帯）'!$D$6:$X$47,21,FALSE))</f>
        <v/>
      </c>
      <c r="AJ149" s="321" t="str">
        <f>IF(AJ148="","",VLOOKUP(AJ148,'標準様式１シフト記号表（勤務時間帯）'!$D$6:$X$47,21,FALSE))</f>
        <v/>
      </c>
      <c r="AK149" s="321" t="str">
        <f>IF(AK148="","",VLOOKUP(AK148,'標準様式１シフト記号表（勤務時間帯）'!$D$6:$X$47,21,FALSE))</f>
        <v/>
      </c>
      <c r="AL149" s="321" t="str">
        <f>IF(AL148="","",VLOOKUP(AL148,'標準様式１シフト記号表（勤務時間帯）'!$D$6:$X$47,21,FALSE))</f>
        <v/>
      </c>
      <c r="AM149" s="321" t="str">
        <f>IF(AM148="","",VLOOKUP(AM148,'標準様式１シフト記号表（勤務時間帯）'!$D$6:$X$47,21,FALSE))</f>
        <v/>
      </c>
      <c r="AN149" s="321" t="str">
        <f>IF(AN148="","",VLOOKUP(AN148,'標準様式１シフト記号表（勤務時間帯）'!$D$6:$X$47,21,FALSE))</f>
        <v/>
      </c>
      <c r="AO149" s="323" t="str">
        <f>IF(AO148="","",VLOOKUP(AO148,'標準様式１シフト記号表（勤務時間帯）'!$D$6:$X$47,21,FALSE))</f>
        <v/>
      </c>
      <c r="AP149" s="322" t="str">
        <f>IF(AP148="","",VLOOKUP(AP148,'標準様式１シフト記号表（勤務時間帯）'!$D$6:$X$47,21,FALSE))</f>
        <v/>
      </c>
      <c r="AQ149" s="321" t="str">
        <f>IF(AQ148="","",VLOOKUP(AQ148,'標準様式１シフト記号表（勤務時間帯）'!$D$6:$X$47,21,FALSE))</f>
        <v/>
      </c>
      <c r="AR149" s="321" t="str">
        <f>IF(AR148="","",VLOOKUP(AR148,'標準様式１シフト記号表（勤務時間帯）'!$D$6:$X$47,21,FALSE))</f>
        <v/>
      </c>
      <c r="AS149" s="321" t="str">
        <f>IF(AS148="","",VLOOKUP(AS148,'標準様式１シフト記号表（勤務時間帯）'!$D$6:$X$47,21,FALSE))</f>
        <v/>
      </c>
      <c r="AT149" s="321" t="str">
        <f>IF(AT148="","",VLOOKUP(AT148,'標準様式１シフト記号表（勤務時間帯）'!$D$6:$X$47,21,FALSE))</f>
        <v/>
      </c>
      <c r="AU149" s="321" t="str">
        <f>IF(AU148="","",VLOOKUP(AU148,'標準様式１シフト記号表（勤務時間帯）'!$D$6:$X$47,21,FALSE))</f>
        <v/>
      </c>
      <c r="AV149" s="323" t="str">
        <f>IF(AV148="","",VLOOKUP(AV148,'標準様式１シフト記号表（勤務時間帯）'!$D$6:$X$47,21,FALSE))</f>
        <v/>
      </c>
      <c r="AW149" s="322" t="str">
        <f>IF(AW148="","",VLOOKUP(AW148,'標準様式１シフト記号表（勤務時間帯）'!$D$6:$X$47,21,FALSE))</f>
        <v/>
      </c>
      <c r="AX149" s="321" t="str">
        <f>IF(AX148="","",VLOOKUP(AX148,'標準様式１シフト記号表（勤務時間帯）'!$D$6:$X$47,21,FALSE))</f>
        <v/>
      </c>
      <c r="AY149" s="321" t="str">
        <f>IF(AY148="","",VLOOKUP(AY148,'標準様式１シフト記号表（勤務時間帯）'!$D$6:$X$47,21,FALSE))</f>
        <v/>
      </c>
      <c r="AZ149" s="1474">
        <f>IF($BC$4="４週",SUM(U149:AV149),IF($BC$4="暦月",SUM(U149:AY149),""))</f>
        <v>0</v>
      </c>
      <c r="BA149" s="1475"/>
      <c r="BB149" s="1476">
        <f>IF($BC$4="４週",AZ149/4,IF($BC$4="暦月",(AZ149/($BC$9/7)),""))</f>
        <v>0</v>
      </c>
      <c r="BC149" s="1475"/>
      <c r="BD149" s="1468"/>
      <c r="BE149" s="1469"/>
      <c r="BF149" s="1469"/>
      <c r="BG149" s="1469"/>
      <c r="BH149" s="1470"/>
    </row>
    <row r="150" spans="2:60" ht="20.25" customHeight="1" x14ac:dyDescent="0.15">
      <c r="B150" s="346"/>
      <c r="C150" s="1427"/>
      <c r="D150" s="1428"/>
      <c r="E150" s="1429"/>
      <c r="F150" s="345"/>
      <c r="G150" s="344">
        <f>C148</f>
        <v>0</v>
      </c>
      <c r="H150" s="1432"/>
      <c r="I150" s="1439"/>
      <c r="J150" s="1440"/>
      <c r="K150" s="1440"/>
      <c r="L150" s="1441"/>
      <c r="M150" s="1448"/>
      <c r="N150" s="1449"/>
      <c r="O150" s="1450"/>
      <c r="P150" s="411" t="s">
        <v>634</v>
      </c>
      <c r="Q150" s="351"/>
      <c r="R150" s="351"/>
      <c r="S150" s="350"/>
      <c r="T150" s="349"/>
      <c r="U150" s="312" t="str">
        <f>IF(U148="","",VLOOKUP(U148,'標準様式１シフト記号表（勤務時間帯）'!$D$6:$Z$47,23,FALSE))</f>
        <v/>
      </c>
      <c r="V150" s="311" t="str">
        <f>IF(V148="","",VLOOKUP(V148,'標準様式１シフト記号表（勤務時間帯）'!$D$6:$Z$47,23,FALSE))</f>
        <v/>
      </c>
      <c r="W150" s="311" t="str">
        <f>IF(W148="","",VLOOKUP(W148,'標準様式１シフト記号表（勤務時間帯）'!$D$6:$Z$47,23,FALSE))</f>
        <v/>
      </c>
      <c r="X150" s="311" t="str">
        <f>IF(X148="","",VLOOKUP(X148,'標準様式１シフト記号表（勤務時間帯）'!$D$6:$Z$47,23,FALSE))</f>
        <v/>
      </c>
      <c r="Y150" s="311" t="str">
        <f>IF(Y148="","",VLOOKUP(Y148,'標準様式１シフト記号表（勤務時間帯）'!$D$6:$Z$47,23,FALSE))</f>
        <v/>
      </c>
      <c r="Z150" s="311" t="str">
        <f>IF(Z148="","",VLOOKUP(Z148,'標準様式１シフト記号表（勤務時間帯）'!$D$6:$Z$47,23,FALSE))</f>
        <v/>
      </c>
      <c r="AA150" s="313" t="str">
        <f>IF(AA148="","",VLOOKUP(AA148,'標準様式１シフト記号表（勤務時間帯）'!$D$6:$Z$47,23,FALSE))</f>
        <v/>
      </c>
      <c r="AB150" s="312" t="str">
        <f>IF(AB148="","",VLOOKUP(AB148,'標準様式１シフト記号表（勤務時間帯）'!$D$6:$Z$47,23,FALSE))</f>
        <v/>
      </c>
      <c r="AC150" s="311" t="str">
        <f>IF(AC148="","",VLOOKUP(AC148,'標準様式１シフト記号表（勤務時間帯）'!$D$6:$Z$47,23,FALSE))</f>
        <v/>
      </c>
      <c r="AD150" s="311" t="str">
        <f>IF(AD148="","",VLOOKUP(AD148,'標準様式１シフト記号表（勤務時間帯）'!$D$6:$Z$47,23,FALSE))</f>
        <v/>
      </c>
      <c r="AE150" s="311" t="str">
        <f>IF(AE148="","",VLOOKUP(AE148,'標準様式１シフト記号表（勤務時間帯）'!$D$6:$Z$47,23,FALSE))</f>
        <v/>
      </c>
      <c r="AF150" s="311" t="str">
        <f>IF(AF148="","",VLOOKUP(AF148,'標準様式１シフト記号表（勤務時間帯）'!$D$6:$Z$47,23,FALSE))</f>
        <v/>
      </c>
      <c r="AG150" s="311" t="str">
        <f>IF(AG148="","",VLOOKUP(AG148,'標準様式１シフト記号表（勤務時間帯）'!$D$6:$Z$47,23,FALSE))</f>
        <v/>
      </c>
      <c r="AH150" s="313" t="str">
        <f>IF(AH148="","",VLOOKUP(AH148,'標準様式１シフト記号表（勤務時間帯）'!$D$6:$Z$47,23,FALSE))</f>
        <v/>
      </c>
      <c r="AI150" s="312" t="str">
        <f>IF(AI148="","",VLOOKUP(AI148,'標準様式１シフト記号表（勤務時間帯）'!$D$6:$Z$47,23,FALSE))</f>
        <v/>
      </c>
      <c r="AJ150" s="311" t="str">
        <f>IF(AJ148="","",VLOOKUP(AJ148,'標準様式１シフト記号表（勤務時間帯）'!$D$6:$Z$47,23,FALSE))</f>
        <v/>
      </c>
      <c r="AK150" s="311" t="str">
        <f>IF(AK148="","",VLOOKUP(AK148,'標準様式１シフト記号表（勤務時間帯）'!$D$6:$Z$47,23,FALSE))</f>
        <v/>
      </c>
      <c r="AL150" s="311" t="str">
        <f>IF(AL148="","",VLOOKUP(AL148,'標準様式１シフト記号表（勤務時間帯）'!$D$6:$Z$47,23,FALSE))</f>
        <v/>
      </c>
      <c r="AM150" s="311" t="str">
        <f>IF(AM148="","",VLOOKUP(AM148,'標準様式１シフト記号表（勤務時間帯）'!$D$6:$Z$47,23,FALSE))</f>
        <v/>
      </c>
      <c r="AN150" s="311" t="str">
        <f>IF(AN148="","",VLOOKUP(AN148,'標準様式１シフト記号表（勤務時間帯）'!$D$6:$Z$47,23,FALSE))</f>
        <v/>
      </c>
      <c r="AO150" s="313" t="str">
        <f>IF(AO148="","",VLOOKUP(AO148,'標準様式１シフト記号表（勤務時間帯）'!$D$6:$Z$47,23,FALSE))</f>
        <v/>
      </c>
      <c r="AP150" s="312" t="str">
        <f>IF(AP148="","",VLOOKUP(AP148,'標準様式１シフト記号表（勤務時間帯）'!$D$6:$Z$47,23,FALSE))</f>
        <v/>
      </c>
      <c r="AQ150" s="311" t="str">
        <f>IF(AQ148="","",VLOOKUP(AQ148,'標準様式１シフト記号表（勤務時間帯）'!$D$6:$Z$47,23,FALSE))</f>
        <v/>
      </c>
      <c r="AR150" s="311" t="str">
        <f>IF(AR148="","",VLOOKUP(AR148,'標準様式１シフト記号表（勤務時間帯）'!$D$6:$Z$47,23,FALSE))</f>
        <v/>
      </c>
      <c r="AS150" s="311" t="str">
        <f>IF(AS148="","",VLOOKUP(AS148,'標準様式１シフト記号表（勤務時間帯）'!$D$6:$Z$47,23,FALSE))</f>
        <v/>
      </c>
      <c r="AT150" s="311" t="str">
        <f>IF(AT148="","",VLOOKUP(AT148,'標準様式１シフト記号表（勤務時間帯）'!$D$6:$Z$47,23,FALSE))</f>
        <v/>
      </c>
      <c r="AU150" s="311" t="str">
        <f>IF(AU148="","",VLOOKUP(AU148,'標準様式１シフト記号表（勤務時間帯）'!$D$6:$Z$47,23,FALSE))</f>
        <v/>
      </c>
      <c r="AV150" s="313" t="str">
        <f>IF(AV148="","",VLOOKUP(AV148,'標準様式１シフト記号表（勤務時間帯）'!$D$6:$Z$47,23,FALSE))</f>
        <v/>
      </c>
      <c r="AW150" s="312" t="str">
        <f>IF(AW148="","",VLOOKUP(AW148,'標準様式１シフト記号表（勤務時間帯）'!$D$6:$Z$47,23,FALSE))</f>
        <v/>
      </c>
      <c r="AX150" s="311" t="str">
        <f>IF(AX148="","",VLOOKUP(AX148,'標準様式１シフト記号表（勤務時間帯）'!$D$6:$Z$47,23,FALSE))</f>
        <v/>
      </c>
      <c r="AY150" s="311" t="str">
        <f>IF(AY148="","",VLOOKUP(AY148,'標準様式１シフト記号表（勤務時間帯）'!$D$6:$Z$47,23,FALSE))</f>
        <v/>
      </c>
      <c r="AZ150" s="1477">
        <f>IF($BC$4="４週",SUM(U150:AV150),IF($BC$4="暦月",SUM(U150:AY150),""))</f>
        <v>0</v>
      </c>
      <c r="BA150" s="1478"/>
      <c r="BB150" s="1479">
        <f>IF($BC$4="４週",AZ150/4,IF($BC$4="暦月",(AZ150/($BC$9/7)),""))</f>
        <v>0</v>
      </c>
      <c r="BC150" s="1478"/>
      <c r="BD150" s="1471"/>
      <c r="BE150" s="1472"/>
      <c r="BF150" s="1472"/>
      <c r="BG150" s="1472"/>
      <c r="BH150" s="1473"/>
    </row>
    <row r="151" spans="2:60" ht="20.25" customHeight="1" x14ac:dyDescent="0.15">
      <c r="B151" s="339"/>
      <c r="C151" s="1421"/>
      <c r="D151" s="1422"/>
      <c r="E151" s="1423"/>
      <c r="F151" s="338"/>
      <c r="G151" s="337"/>
      <c r="H151" s="1430"/>
      <c r="I151" s="1433"/>
      <c r="J151" s="1434"/>
      <c r="K151" s="1434"/>
      <c r="L151" s="1435"/>
      <c r="M151" s="1442"/>
      <c r="N151" s="1443"/>
      <c r="O151" s="1444"/>
      <c r="P151" s="336" t="s">
        <v>632</v>
      </c>
      <c r="Q151" s="335"/>
      <c r="R151" s="335"/>
      <c r="S151" s="334"/>
      <c r="T151" s="333"/>
      <c r="U151" s="331"/>
      <c r="V151" s="330"/>
      <c r="W151" s="330"/>
      <c r="X151" s="330"/>
      <c r="Y151" s="330"/>
      <c r="Z151" s="330"/>
      <c r="AA151" s="332"/>
      <c r="AB151" s="331"/>
      <c r="AC151" s="330"/>
      <c r="AD151" s="330"/>
      <c r="AE151" s="330"/>
      <c r="AF151" s="330"/>
      <c r="AG151" s="330"/>
      <c r="AH151" s="332"/>
      <c r="AI151" s="331"/>
      <c r="AJ151" s="330"/>
      <c r="AK151" s="330"/>
      <c r="AL151" s="330"/>
      <c r="AM151" s="330"/>
      <c r="AN151" s="330"/>
      <c r="AO151" s="332"/>
      <c r="AP151" s="331"/>
      <c r="AQ151" s="330"/>
      <c r="AR151" s="330"/>
      <c r="AS151" s="330"/>
      <c r="AT151" s="330"/>
      <c r="AU151" s="330"/>
      <c r="AV151" s="332"/>
      <c r="AW151" s="331"/>
      <c r="AX151" s="330"/>
      <c r="AY151" s="330"/>
      <c r="AZ151" s="1451"/>
      <c r="BA151" s="1452"/>
      <c r="BB151" s="1481"/>
      <c r="BC151" s="1452"/>
      <c r="BD151" s="1482"/>
      <c r="BE151" s="1483"/>
      <c r="BF151" s="1483"/>
      <c r="BG151" s="1483"/>
      <c r="BH151" s="1484"/>
    </row>
    <row r="152" spans="2:60" ht="20.25" customHeight="1" x14ac:dyDescent="0.15">
      <c r="B152" s="320">
        <f>B149+1</f>
        <v>44</v>
      </c>
      <c r="C152" s="1424"/>
      <c r="D152" s="1425"/>
      <c r="E152" s="1426"/>
      <c r="F152" s="329">
        <f>C151</f>
        <v>0</v>
      </c>
      <c r="G152" s="328"/>
      <c r="H152" s="1431"/>
      <c r="I152" s="1436"/>
      <c r="J152" s="1437"/>
      <c r="K152" s="1437"/>
      <c r="L152" s="1438"/>
      <c r="M152" s="1445"/>
      <c r="N152" s="1446"/>
      <c r="O152" s="1447"/>
      <c r="P152" s="327" t="s">
        <v>633</v>
      </c>
      <c r="Q152" s="326"/>
      <c r="R152" s="326"/>
      <c r="S152" s="325"/>
      <c r="T152" s="324"/>
      <c r="U152" s="322" t="str">
        <f>IF(U151="","",VLOOKUP(U151,'標準様式１シフト記号表（勤務時間帯）'!$D$6:$X$47,21,FALSE))</f>
        <v/>
      </c>
      <c r="V152" s="321" t="str">
        <f>IF(V151="","",VLOOKUP(V151,'標準様式１シフト記号表（勤務時間帯）'!$D$6:$X$47,21,FALSE))</f>
        <v/>
      </c>
      <c r="W152" s="321" t="str">
        <f>IF(W151="","",VLOOKUP(W151,'標準様式１シフト記号表（勤務時間帯）'!$D$6:$X$47,21,FALSE))</f>
        <v/>
      </c>
      <c r="X152" s="321" t="str">
        <f>IF(X151="","",VLOOKUP(X151,'標準様式１シフト記号表（勤務時間帯）'!$D$6:$X$47,21,FALSE))</f>
        <v/>
      </c>
      <c r="Y152" s="321" t="str">
        <f>IF(Y151="","",VLOOKUP(Y151,'標準様式１シフト記号表（勤務時間帯）'!$D$6:$X$47,21,FALSE))</f>
        <v/>
      </c>
      <c r="Z152" s="321" t="str">
        <f>IF(Z151="","",VLOOKUP(Z151,'標準様式１シフト記号表（勤務時間帯）'!$D$6:$X$47,21,FALSE))</f>
        <v/>
      </c>
      <c r="AA152" s="323" t="str">
        <f>IF(AA151="","",VLOOKUP(AA151,'標準様式１シフト記号表（勤務時間帯）'!$D$6:$X$47,21,FALSE))</f>
        <v/>
      </c>
      <c r="AB152" s="322" t="str">
        <f>IF(AB151="","",VLOOKUP(AB151,'標準様式１シフト記号表（勤務時間帯）'!$D$6:$X$47,21,FALSE))</f>
        <v/>
      </c>
      <c r="AC152" s="321" t="str">
        <f>IF(AC151="","",VLOOKUP(AC151,'標準様式１シフト記号表（勤務時間帯）'!$D$6:$X$47,21,FALSE))</f>
        <v/>
      </c>
      <c r="AD152" s="321" t="str">
        <f>IF(AD151="","",VLOOKUP(AD151,'標準様式１シフト記号表（勤務時間帯）'!$D$6:$X$47,21,FALSE))</f>
        <v/>
      </c>
      <c r="AE152" s="321" t="str">
        <f>IF(AE151="","",VLOOKUP(AE151,'標準様式１シフト記号表（勤務時間帯）'!$D$6:$X$47,21,FALSE))</f>
        <v/>
      </c>
      <c r="AF152" s="321" t="str">
        <f>IF(AF151="","",VLOOKUP(AF151,'標準様式１シフト記号表（勤務時間帯）'!$D$6:$X$47,21,FALSE))</f>
        <v/>
      </c>
      <c r="AG152" s="321" t="str">
        <f>IF(AG151="","",VLOOKUP(AG151,'標準様式１シフト記号表（勤務時間帯）'!$D$6:$X$47,21,FALSE))</f>
        <v/>
      </c>
      <c r="AH152" s="323" t="str">
        <f>IF(AH151="","",VLOOKUP(AH151,'標準様式１シフト記号表（勤務時間帯）'!$D$6:$X$47,21,FALSE))</f>
        <v/>
      </c>
      <c r="AI152" s="322" t="str">
        <f>IF(AI151="","",VLOOKUP(AI151,'標準様式１シフト記号表（勤務時間帯）'!$D$6:$X$47,21,FALSE))</f>
        <v/>
      </c>
      <c r="AJ152" s="321" t="str">
        <f>IF(AJ151="","",VLOOKUP(AJ151,'標準様式１シフト記号表（勤務時間帯）'!$D$6:$X$47,21,FALSE))</f>
        <v/>
      </c>
      <c r="AK152" s="321" t="str">
        <f>IF(AK151="","",VLOOKUP(AK151,'標準様式１シフト記号表（勤務時間帯）'!$D$6:$X$47,21,FALSE))</f>
        <v/>
      </c>
      <c r="AL152" s="321" t="str">
        <f>IF(AL151="","",VLOOKUP(AL151,'標準様式１シフト記号表（勤務時間帯）'!$D$6:$X$47,21,FALSE))</f>
        <v/>
      </c>
      <c r="AM152" s="321" t="str">
        <f>IF(AM151="","",VLOOKUP(AM151,'標準様式１シフト記号表（勤務時間帯）'!$D$6:$X$47,21,FALSE))</f>
        <v/>
      </c>
      <c r="AN152" s="321" t="str">
        <f>IF(AN151="","",VLOOKUP(AN151,'標準様式１シフト記号表（勤務時間帯）'!$D$6:$X$47,21,FALSE))</f>
        <v/>
      </c>
      <c r="AO152" s="323" t="str">
        <f>IF(AO151="","",VLOOKUP(AO151,'標準様式１シフト記号表（勤務時間帯）'!$D$6:$X$47,21,FALSE))</f>
        <v/>
      </c>
      <c r="AP152" s="322" t="str">
        <f>IF(AP151="","",VLOOKUP(AP151,'標準様式１シフト記号表（勤務時間帯）'!$D$6:$X$47,21,FALSE))</f>
        <v/>
      </c>
      <c r="AQ152" s="321" t="str">
        <f>IF(AQ151="","",VLOOKUP(AQ151,'標準様式１シフト記号表（勤務時間帯）'!$D$6:$X$47,21,FALSE))</f>
        <v/>
      </c>
      <c r="AR152" s="321" t="str">
        <f>IF(AR151="","",VLOOKUP(AR151,'標準様式１シフト記号表（勤務時間帯）'!$D$6:$X$47,21,FALSE))</f>
        <v/>
      </c>
      <c r="AS152" s="321" t="str">
        <f>IF(AS151="","",VLOOKUP(AS151,'標準様式１シフト記号表（勤務時間帯）'!$D$6:$X$47,21,FALSE))</f>
        <v/>
      </c>
      <c r="AT152" s="321" t="str">
        <f>IF(AT151="","",VLOOKUP(AT151,'標準様式１シフト記号表（勤務時間帯）'!$D$6:$X$47,21,FALSE))</f>
        <v/>
      </c>
      <c r="AU152" s="321" t="str">
        <f>IF(AU151="","",VLOOKUP(AU151,'標準様式１シフト記号表（勤務時間帯）'!$D$6:$X$47,21,FALSE))</f>
        <v/>
      </c>
      <c r="AV152" s="323" t="str">
        <f>IF(AV151="","",VLOOKUP(AV151,'標準様式１シフト記号表（勤務時間帯）'!$D$6:$X$47,21,FALSE))</f>
        <v/>
      </c>
      <c r="AW152" s="322" t="str">
        <f>IF(AW151="","",VLOOKUP(AW151,'標準様式１シフト記号表（勤務時間帯）'!$D$6:$X$47,21,FALSE))</f>
        <v/>
      </c>
      <c r="AX152" s="321" t="str">
        <f>IF(AX151="","",VLOOKUP(AX151,'標準様式１シフト記号表（勤務時間帯）'!$D$6:$X$47,21,FALSE))</f>
        <v/>
      </c>
      <c r="AY152" s="321" t="str">
        <f>IF(AY151="","",VLOOKUP(AY151,'標準様式１シフト記号表（勤務時間帯）'!$D$6:$X$47,21,FALSE))</f>
        <v/>
      </c>
      <c r="AZ152" s="1474">
        <f>IF($BC$4="４週",SUM(U152:AV152),IF($BC$4="暦月",SUM(U152:AY152),""))</f>
        <v>0</v>
      </c>
      <c r="BA152" s="1475"/>
      <c r="BB152" s="1476">
        <f>IF($BC$4="４週",AZ152/4,IF($BC$4="暦月",(AZ152/($BC$9/7)),""))</f>
        <v>0</v>
      </c>
      <c r="BC152" s="1475"/>
      <c r="BD152" s="1468"/>
      <c r="BE152" s="1469"/>
      <c r="BF152" s="1469"/>
      <c r="BG152" s="1469"/>
      <c r="BH152" s="1470"/>
    </row>
    <row r="153" spans="2:60" ht="20.25" customHeight="1" x14ac:dyDescent="0.15">
      <c r="B153" s="346"/>
      <c r="C153" s="1427"/>
      <c r="D153" s="1428"/>
      <c r="E153" s="1429"/>
      <c r="F153" s="345"/>
      <c r="G153" s="344">
        <f>C151</f>
        <v>0</v>
      </c>
      <c r="H153" s="1432"/>
      <c r="I153" s="1439"/>
      <c r="J153" s="1440"/>
      <c r="K153" s="1440"/>
      <c r="L153" s="1441"/>
      <c r="M153" s="1448"/>
      <c r="N153" s="1449"/>
      <c r="O153" s="1450"/>
      <c r="P153" s="411" t="s">
        <v>634</v>
      </c>
      <c r="Q153" s="351"/>
      <c r="R153" s="351"/>
      <c r="S153" s="350"/>
      <c r="T153" s="349"/>
      <c r="U153" s="312" t="str">
        <f>IF(U151="","",VLOOKUP(U151,'標準様式１シフト記号表（勤務時間帯）'!$D$6:$Z$47,23,FALSE))</f>
        <v/>
      </c>
      <c r="V153" s="311" t="str">
        <f>IF(V151="","",VLOOKUP(V151,'標準様式１シフト記号表（勤務時間帯）'!$D$6:$Z$47,23,FALSE))</f>
        <v/>
      </c>
      <c r="W153" s="311" t="str">
        <f>IF(W151="","",VLOOKUP(W151,'標準様式１シフト記号表（勤務時間帯）'!$D$6:$Z$47,23,FALSE))</f>
        <v/>
      </c>
      <c r="X153" s="311" t="str">
        <f>IF(X151="","",VLOOKUP(X151,'標準様式１シフト記号表（勤務時間帯）'!$D$6:$Z$47,23,FALSE))</f>
        <v/>
      </c>
      <c r="Y153" s="311" t="str">
        <f>IF(Y151="","",VLOOKUP(Y151,'標準様式１シフト記号表（勤務時間帯）'!$D$6:$Z$47,23,FALSE))</f>
        <v/>
      </c>
      <c r="Z153" s="311" t="str">
        <f>IF(Z151="","",VLOOKUP(Z151,'標準様式１シフト記号表（勤務時間帯）'!$D$6:$Z$47,23,FALSE))</f>
        <v/>
      </c>
      <c r="AA153" s="313" t="str">
        <f>IF(AA151="","",VLOOKUP(AA151,'標準様式１シフト記号表（勤務時間帯）'!$D$6:$Z$47,23,FALSE))</f>
        <v/>
      </c>
      <c r="AB153" s="312" t="str">
        <f>IF(AB151="","",VLOOKUP(AB151,'標準様式１シフト記号表（勤務時間帯）'!$D$6:$Z$47,23,FALSE))</f>
        <v/>
      </c>
      <c r="AC153" s="311" t="str">
        <f>IF(AC151="","",VLOOKUP(AC151,'標準様式１シフト記号表（勤務時間帯）'!$D$6:$Z$47,23,FALSE))</f>
        <v/>
      </c>
      <c r="AD153" s="311" t="str">
        <f>IF(AD151="","",VLOOKUP(AD151,'標準様式１シフト記号表（勤務時間帯）'!$D$6:$Z$47,23,FALSE))</f>
        <v/>
      </c>
      <c r="AE153" s="311" t="str">
        <f>IF(AE151="","",VLOOKUP(AE151,'標準様式１シフト記号表（勤務時間帯）'!$D$6:$Z$47,23,FALSE))</f>
        <v/>
      </c>
      <c r="AF153" s="311" t="str">
        <f>IF(AF151="","",VLOOKUP(AF151,'標準様式１シフト記号表（勤務時間帯）'!$D$6:$Z$47,23,FALSE))</f>
        <v/>
      </c>
      <c r="AG153" s="311" t="str">
        <f>IF(AG151="","",VLOOKUP(AG151,'標準様式１シフト記号表（勤務時間帯）'!$D$6:$Z$47,23,FALSE))</f>
        <v/>
      </c>
      <c r="AH153" s="313" t="str">
        <f>IF(AH151="","",VLOOKUP(AH151,'標準様式１シフト記号表（勤務時間帯）'!$D$6:$Z$47,23,FALSE))</f>
        <v/>
      </c>
      <c r="AI153" s="312" t="str">
        <f>IF(AI151="","",VLOOKUP(AI151,'標準様式１シフト記号表（勤務時間帯）'!$D$6:$Z$47,23,FALSE))</f>
        <v/>
      </c>
      <c r="AJ153" s="311" t="str">
        <f>IF(AJ151="","",VLOOKUP(AJ151,'標準様式１シフト記号表（勤務時間帯）'!$D$6:$Z$47,23,FALSE))</f>
        <v/>
      </c>
      <c r="AK153" s="311" t="str">
        <f>IF(AK151="","",VLOOKUP(AK151,'標準様式１シフト記号表（勤務時間帯）'!$D$6:$Z$47,23,FALSE))</f>
        <v/>
      </c>
      <c r="AL153" s="311" t="str">
        <f>IF(AL151="","",VLOOKUP(AL151,'標準様式１シフト記号表（勤務時間帯）'!$D$6:$Z$47,23,FALSE))</f>
        <v/>
      </c>
      <c r="AM153" s="311" t="str">
        <f>IF(AM151="","",VLOOKUP(AM151,'標準様式１シフト記号表（勤務時間帯）'!$D$6:$Z$47,23,FALSE))</f>
        <v/>
      </c>
      <c r="AN153" s="311" t="str">
        <f>IF(AN151="","",VLOOKUP(AN151,'標準様式１シフト記号表（勤務時間帯）'!$D$6:$Z$47,23,FALSE))</f>
        <v/>
      </c>
      <c r="AO153" s="313" t="str">
        <f>IF(AO151="","",VLOOKUP(AO151,'標準様式１シフト記号表（勤務時間帯）'!$D$6:$Z$47,23,FALSE))</f>
        <v/>
      </c>
      <c r="AP153" s="312" t="str">
        <f>IF(AP151="","",VLOOKUP(AP151,'標準様式１シフト記号表（勤務時間帯）'!$D$6:$Z$47,23,FALSE))</f>
        <v/>
      </c>
      <c r="AQ153" s="311" t="str">
        <f>IF(AQ151="","",VLOOKUP(AQ151,'標準様式１シフト記号表（勤務時間帯）'!$D$6:$Z$47,23,FALSE))</f>
        <v/>
      </c>
      <c r="AR153" s="311" t="str">
        <f>IF(AR151="","",VLOOKUP(AR151,'標準様式１シフト記号表（勤務時間帯）'!$D$6:$Z$47,23,FALSE))</f>
        <v/>
      </c>
      <c r="AS153" s="311" t="str">
        <f>IF(AS151="","",VLOOKUP(AS151,'標準様式１シフト記号表（勤務時間帯）'!$D$6:$Z$47,23,FALSE))</f>
        <v/>
      </c>
      <c r="AT153" s="311" t="str">
        <f>IF(AT151="","",VLOOKUP(AT151,'標準様式１シフト記号表（勤務時間帯）'!$D$6:$Z$47,23,FALSE))</f>
        <v/>
      </c>
      <c r="AU153" s="311" t="str">
        <f>IF(AU151="","",VLOOKUP(AU151,'標準様式１シフト記号表（勤務時間帯）'!$D$6:$Z$47,23,FALSE))</f>
        <v/>
      </c>
      <c r="AV153" s="313" t="str">
        <f>IF(AV151="","",VLOOKUP(AV151,'標準様式１シフト記号表（勤務時間帯）'!$D$6:$Z$47,23,FALSE))</f>
        <v/>
      </c>
      <c r="AW153" s="312" t="str">
        <f>IF(AW151="","",VLOOKUP(AW151,'標準様式１シフト記号表（勤務時間帯）'!$D$6:$Z$47,23,FALSE))</f>
        <v/>
      </c>
      <c r="AX153" s="311" t="str">
        <f>IF(AX151="","",VLOOKUP(AX151,'標準様式１シフト記号表（勤務時間帯）'!$D$6:$Z$47,23,FALSE))</f>
        <v/>
      </c>
      <c r="AY153" s="311" t="str">
        <f>IF(AY151="","",VLOOKUP(AY151,'標準様式１シフト記号表（勤務時間帯）'!$D$6:$Z$47,23,FALSE))</f>
        <v/>
      </c>
      <c r="AZ153" s="1477">
        <f>IF($BC$4="４週",SUM(U153:AV153),IF($BC$4="暦月",SUM(U153:AY153),""))</f>
        <v>0</v>
      </c>
      <c r="BA153" s="1478"/>
      <c r="BB153" s="1479">
        <f>IF($BC$4="４週",AZ153/4,IF($BC$4="暦月",(AZ153/($BC$9/7)),""))</f>
        <v>0</v>
      </c>
      <c r="BC153" s="1478"/>
      <c r="BD153" s="1471"/>
      <c r="BE153" s="1472"/>
      <c r="BF153" s="1472"/>
      <c r="BG153" s="1472"/>
      <c r="BH153" s="1473"/>
    </row>
    <row r="154" spans="2:60" ht="20.25" customHeight="1" x14ac:dyDescent="0.15">
      <c r="B154" s="339"/>
      <c r="C154" s="1421"/>
      <c r="D154" s="1422"/>
      <c r="E154" s="1423"/>
      <c r="F154" s="338"/>
      <c r="G154" s="337"/>
      <c r="H154" s="1430"/>
      <c r="I154" s="1433"/>
      <c r="J154" s="1434"/>
      <c r="K154" s="1434"/>
      <c r="L154" s="1435"/>
      <c r="M154" s="1442"/>
      <c r="N154" s="1443"/>
      <c r="O154" s="1444"/>
      <c r="P154" s="336" t="s">
        <v>632</v>
      </c>
      <c r="Q154" s="335"/>
      <c r="R154" s="335"/>
      <c r="S154" s="334"/>
      <c r="T154" s="333"/>
      <c r="U154" s="331"/>
      <c r="V154" s="330"/>
      <c r="W154" s="330"/>
      <c r="X154" s="330"/>
      <c r="Y154" s="330"/>
      <c r="Z154" s="330"/>
      <c r="AA154" s="332"/>
      <c r="AB154" s="331"/>
      <c r="AC154" s="330"/>
      <c r="AD154" s="330"/>
      <c r="AE154" s="330"/>
      <c r="AF154" s="330"/>
      <c r="AG154" s="330"/>
      <c r="AH154" s="332"/>
      <c r="AI154" s="331"/>
      <c r="AJ154" s="330"/>
      <c r="AK154" s="330"/>
      <c r="AL154" s="330"/>
      <c r="AM154" s="330"/>
      <c r="AN154" s="330"/>
      <c r="AO154" s="332"/>
      <c r="AP154" s="331"/>
      <c r="AQ154" s="330"/>
      <c r="AR154" s="330"/>
      <c r="AS154" s="330"/>
      <c r="AT154" s="330"/>
      <c r="AU154" s="330"/>
      <c r="AV154" s="332"/>
      <c r="AW154" s="331"/>
      <c r="AX154" s="330"/>
      <c r="AY154" s="330"/>
      <c r="AZ154" s="1451"/>
      <c r="BA154" s="1452"/>
      <c r="BB154" s="1481"/>
      <c r="BC154" s="1452"/>
      <c r="BD154" s="1482"/>
      <c r="BE154" s="1483"/>
      <c r="BF154" s="1483"/>
      <c r="BG154" s="1483"/>
      <c r="BH154" s="1484"/>
    </row>
    <row r="155" spans="2:60" ht="20.25" customHeight="1" x14ac:dyDescent="0.15">
      <c r="B155" s="320">
        <f>B152+1</f>
        <v>45</v>
      </c>
      <c r="C155" s="1424"/>
      <c r="D155" s="1425"/>
      <c r="E155" s="1426"/>
      <c r="F155" s="329">
        <f>C154</f>
        <v>0</v>
      </c>
      <c r="G155" s="328"/>
      <c r="H155" s="1431"/>
      <c r="I155" s="1436"/>
      <c r="J155" s="1437"/>
      <c r="K155" s="1437"/>
      <c r="L155" s="1438"/>
      <c r="M155" s="1445"/>
      <c r="N155" s="1446"/>
      <c r="O155" s="1447"/>
      <c r="P155" s="327" t="s">
        <v>633</v>
      </c>
      <c r="Q155" s="326"/>
      <c r="R155" s="326"/>
      <c r="S155" s="325"/>
      <c r="T155" s="324"/>
      <c r="U155" s="322" t="str">
        <f>IF(U154="","",VLOOKUP(U154,'標準様式１シフト記号表（勤務時間帯）'!$D$6:$X$47,21,FALSE))</f>
        <v/>
      </c>
      <c r="V155" s="321" t="str">
        <f>IF(V154="","",VLOOKUP(V154,'標準様式１シフト記号表（勤務時間帯）'!$D$6:$X$47,21,FALSE))</f>
        <v/>
      </c>
      <c r="W155" s="321" t="str">
        <f>IF(W154="","",VLOOKUP(W154,'標準様式１シフト記号表（勤務時間帯）'!$D$6:$X$47,21,FALSE))</f>
        <v/>
      </c>
      <c r="X155" s="321" t="str">
        <f>IF(X154="","",VLOOKUP(X154,'標準様式１シフト記号表（勤務時間帯）'!$D$6:$X$47,21,FALSE))</f>
        <v/>
      </c>
      <c r="Y155" s="321" t="str">
        <f>IF(Y154="","",VLOOKUP(Y154,'標準様式１シフト記号表（勤務時間帯）'!$D$6:$X$47,21,FALSE))</f>
        <v/>
      </c>
      <c r="Z155" s="321" t="str">
        <f>IF(Z154="","",VLOOKUP(Z154,'標準様式１シフト記号表（勤務時間帯）'!$D$6:$X$47,21,FALSE))</f>
        <v/>
      </c>
      <c r="AA155" s="323" t="str">
        <f>IF(AA154="","",VLOOKUP(AA154,'標準様式１シフト記号表（勤務時間帯）'!$D$6:$X$47,21,FALSE))</f>
        <v/>
      </c>
      <c r="AB155" s="322" t="str">
        <f>IF(AB154="","",VLOOKUP(AB154,'標準様式１シフト記号表（勤務時間帯）'!$D$6:$X$47,21,FALSE))</f>
        <v/>
      </c>
      <c r="AC155" s="321" t="str">
        <f>IF(AC154="","",VLOOKUP(AC154,'標準様式１シフト記号表（勤務時間帯）'!$D$6:$X$47,21,FALSE))</f>
        <v/>
      </c>
      <c r="AD155" s="321" t="str">
        <f>IF(AD154="","",VLOOKUP(AD154,'標準様式１シフト記号表（勤務時間帯）'!$D$6:$X$47,21,FALSE))</f>
        <v/>
      </c>
      <c r="AE155" s="321" t="str">
        <f>IF(AE154="","",VLOOKUP(AE154,'標準様式１シフト記号表（勤務時間帯）'!$D$6:$X$47,21,FALSE))</f>
        <v/>
      </c>
      <c r="AF155" s="321" t="str">
        <f>IF(AF154="","",VLOOKUP(AF154,'標準様式１シフト記号表（勤務時間帯）'!$D$6:$X$47,21,FALSE))</f>
        <v/>
      </c>
      <c r="AG155" s="321" t="str">
        <f>IF(AG154="","",VLOOKUP(AG154,'標準様式１シフト記号表（勤務時間帯）'!$D$6:$X$47,21,FALSE))</f>
        <v/>
      </c>
      <c r="AH155" s="323" t="str">
        <f>IF(AH154="","",VLOOKUP(AH154,'標準様式１シフト記号表（勤務時間帯）'!$D$6:$X$47,21,FALSE))</f>
        <v/>
      </c>
      <c r="AI155" s="322" t="str">
        <f>IF(AI154="","",VLOOKUP(AI154,'標準様式１シフト記号表（勤務時間帯）'!$D$6:$X$47,21,FALSE))</f>
        <v/>
      </c>
      <c r="AJ155" s="321" t="str">
        <f>IF(AJ154="","",VLOOKUP(AJ154,'標準様式１シフト記号表（勤務時間帯）'!$D$6:$X$47,21,FALSE))</f>
        <v/>
      </c>
      <c r="AK155" s="321" t="str">
        <f>IF(AK154="","",VLOOKUP(AK154,'標準様式１シフト記号表（勤務時間帯）'!$D$6:$X$47,21,FALSE))</f>
        <v/>
      </c>
      <c r="AL155" s="321" t="str">
        <f>IF(AL154="","",VLOOKUP(AL154,'標準様式１シフト記号表（勤務時間帯）'!$D$6:$X$47,21,FALSE))</f>
        <v/>
      </c>
      <c r="AM155" s="321" t="str">
        <f>IF(AM154="","",VLOOKUP(AM154,'標準様式１シフト記号表（勤務時間帯）'!$D$6:$X$47,21,FALSE))</f>
        <v/>
      </c>
      <c r="AN155" s="321" t="str">
        <f>IF(AN154="","",VLOOKUP(AN154,'標準様式１シフト記号表（勤務時間帯）'!$D$6:$X$47,21,FALSE))</f>
        <v/>
      </c>
      <c r="AO155" s="323" t="str">
        <f>IF(AO154="","",VLOOKUP(AO154,'標準様式１シフト記号表（勤務時間帯）'!$D$6:$X$47,21,FALSE))</f>
        <v/>
      </c>
      <c r="AP155" s="322" t="str">
        <f>IF(AP154="","",VLOOKUP(AP154,'標準様式１シフト記号表（勤務時間帯）'!$D$6:$X$47,21,FALSE))</f>
        <v/>
      </c>
      <c r="AQ155" s="321" t="str">
        <f>IF(AQ154="","",VLOOKUP(AQ154,'標準様式１シフト記号表（勤務時間帯）'!$D$6:$X$47,21,FALSE))</f>
        <v/>
      </c>
      <c r="AR155" s="321" t="str">
        <f>IF(AR154="","",VLOOKUP(AR154,'標準様式１シフト記号表（勤務時間帯）'!$D$6:$X$47,21,FALSE))</f>
        <v/>
      </c>
      <c r="AS155" s="321" t="str">
        <f>IF(AS154="","",VLOOKUP(AS154,'標準様式１シフト記号表（勤務時間帯）'!$D$6:$X$47,21,FALSE))</f>
        <v/>
      </c>
      <c r="AT155" s="321" t="str">
        <f>IF(AT154="","",VLOOKUP(AT154,'標準様式１シフト記号表（勤務時間帯）'!$D$6:$X$47,21,FALSE))</f>
        <v/>
      </c>
      <c r="AU155" s="321" t="str">
        <f>IF(AU154="","",VLOOKUP(AU154,'標準様式１シフト記号表（勤務時間帯）'!$D$6:$X$47,21,FALSE))</f>
        <v/>
      </c>
      <c r="AV155" s="323" t="str">
        <f>IF(AV154="","",VLOOKUP(AV154,'標準様式１シフト記号表（勤務時間帯）'!$D$6:$X$47,21,FALSE))</f>
        <v/>
      </c>
      <c r="AW155" s="322" t="str">
        <f>IF(AW154="","",VLOOKUP(AW154,'標準様式１シフト記号表（勤務時間帯）'!$D$6:$X$47,21,FALSE))</f>
        <v/>
      </c>
      <c r="AX155" s="321" t="str">
        <f>IF(AX154="","",VLOOKUP(AX154,'標準様式１シフト記号表（勤務時間帯）'!$D$6:$X$47,21,FALSE))</f>
        <v/>
      </c>
      <c r="AY155" s="321" t="str">
        <f>IF(AY154="","",VLOOKUP(AY154,'標準様式１シフト記号表（勤務時間帯）'!$D$6:$X$47,21,FALSE))</f>
        <v/>
      </c>
      <c r="AZ155" s="1474">
        <f>IF($BC$4="４週",SUM(U155:AV155),IF($BC$4="暦月",SUM(U155:AY155),""))</f>
        <v>0</v>
      </c>
      <c r="BA155" s="1475"/>
      <c r="BB155" s="1476">
        <f>IF($BC$4="４週",AZ155/4,IF($BC$4="暦月",(AZ155/($BC$9/7)),""))</f>
        <v>0</v>
      </c>
      <c r="BC155" s="1475"/>
      <c r="BD155" s="1468"/>
      <c r="BE155" s="1469"/>
      <c r="BF155" s="1469"/>
      <c r="BG155" s="1469"/>
      <c r="BH155" s="1470"/>
    </row>
    <row r="156" spans="2:60" ht="20.25" customHeight="1" x14ac:dyDescent="0.15">
      <c r="B156" s="346"/>
      <c r="C156" s="1427"/>
      <c r="D156" s="1428"/>
      <c r="E156" s="1429"/>
      <c r="F156" s="345"/>
      <c r="G156" s="344">
        <f>C154</f>
        <v>0</v>
      </c>
      <c r="H156" s="1432"/>
      <c r="I156" s="1439"/>
      <c r="J156" s="1440"/>
      <c r="K156" s="1440"/>
      <c r="L156" s="1441"/>
      <c r="M156" s="1448"/>
      <c r="N156" s="1449"/>
      <c r="O156" s="1450"/>
      <c r="P156" s="411" t="s">
        <v>634</v>
      </c>
      <c r="Q156" s="351"/>
      <c r="R156" s="351"/>
      <c r="S156" s="350"/>
      <c r="T156" s="349"/>
      <c r="U156" s="312" t="str">
        <f>IF(U154="","",VLOOKUP(U154,'標準様式１シフト記号表（勤務時間帯）'!$D$6:$Z$47,23,FALSE))</f>
        <v/>
      </c>
      <c r="V156" s="311" t="str">
        <f>IF(V154="","",VLOOKUP(V154,'標準様式１シフト記号表（勤務時間帯）'!$D$6:$Z$47,23,FALSE))</f>
        <v/>
      </c>
      <c r="W156" s="311" t="str">
        <f>IF(W154="","",VLOOKUP(W154,'標準様式１シフト記号表（勤務時間帯）'!$D$6:$Z$47,23,FALSE))</f>
        <v/>
      </c>
      <c r="X156" s="311" t="str">
        <f>IF(X154="","",VLOOKUP(X154,'標準様式１シフト記号表（勤務時間帯）'!$D$6:$Z$47,23,FALSE))</f>
        <v/>
      </c>
      <c r="Y156" s="311" t="str">
        <f>IF(Y154="","",VLOOKUP(Y154,'標準様式１シフト記号表（勤務時間帯）'!$D$6:$Z$47,23,FALSE))</f>
        <v/>
      </c>
      <c r="Z156" s="311" t="str">
        <f>IF(Z154="","",VLOOKUP(Z154,'標準様式１シフト記号表（勤務時間帯）'!$D$6:$Z$47,23,FALSE))</f>
        <v/>
      </c>
      <c r="AA156" s="313" t="str">
        <f>IF(AA154="","",VLOOKUP(AA154,'標準様式１シフト記号表（勤務時間帯）'!$D$6:$Z$47,23,FALSE))</f>
        <v/>
      </c>
      <c r="AB156" s="312" t="str">
        <f>IF(AB154="","",VLOOKUP(AB154,'標準様式１シフト記号表（勤務時間帯）'!$D$6:$Z$47,23,FALSE))</f>
        <v/>
      </c>
      <c r="AC156" s="311" t="str">
        <f>IF(AC154="","",VLOOKUP(AC154,'標準様式１シフト記号表（勤務時間帯）'!$D$6:$Z$47,23,FALSE))</f>
        <v/>
      </c>
      <c r="AD156" s="311" t="str">
        <f>IF(AD154="","",VLOOKUP(AD154,'標準様式１シフト記号表（勤務時間帯）'!$D$6:$Z$47,23,FALSE))</f>
        <v/>
      </c>
      <c r="AE156" s="311" t="str">
        <f>IF(AE154="","",VLOOKUP(AE154,'標準様式１シフト記号表（勤務時間帯）'!$D$6:$Z$47,23,FALSE))</f>
        <v/>
      </c>
      <c r="AF156" s="311" t="str">
        <f>IF(AF154="","",VLOOKUP(AF154,'標準様式１シフト記号表（勤務時間帯）'!$D$6:$Z$47,23,FALSE))</f>
        <v/>
      </c>
      <c r="AG156" s="311" t="str">
        <f>IF(AG154="","",VLOOKUP(AG154,'標準様式１シフト記号表（勤務時間帯）'!$D$6:$Z$47,23,FALSE))</f>
        <v/>
      </c>
      <c r="AH156" s="313" t="str">
        <f>IF(AH154="","",VLOOKUP(AH154,'標準様式１シフト記号表（勤務時間帯）'!$D$6:$Z$47,23,FALSE))</f>
        <v/>
      </c>
      <c r="AI156" s="312" t="str">
        <f>IF(AI154="","",VLOOKUP(AI154,'標準様式１シフト記号表（勤務時間帯）'!$D$6:$Z$47,23,FALSE))</f>
        <v/>
      </c>
      <c r="AJ156" s="311" t="str">
        <f>IF(AJ154="","",VLOOKUP(AJ154,'標準様式１シフト記号表（勤務時間帯）'!$D$6:$Z$47,23,FALSE))</f>
        <v/>
      </c>
      <c r="AK156" s="311" t="str">
        <f>IF(AK154="","",VLOOKUP(AK154,'標準様式１シフト記号表（勤務時間帯）'!$D$6:$Z$47,23,FALSE))</f>
        <v/>
      </c>
      <c r="AL156" s="311" t="str">
        <f>IF(AL154="","",VLOOKUP(AL154,'標準様式１シフト記号表（勤務時間帯）'!$D$6:$Z$47,23,FALSE))</f>
        <v/>
      </c>
      <c r="AM156" s="311" t="str">
        <f>IF(AM154="","",VLOOKUP(AM154,'標準様式１シフト記号表（勤務時間帯）'!$D$6:$Z$47,23,FALSE))</f>
        <v/>
      </c>
      <c r="AN156" s="311" t="str">
        <f>IF(AN154="","",VLOOKUP(AN154,'標準様式１シフト記号表（勤務時間帯）'!$D$6:$Z$47,23,FALSE))</f>
        <v/>
      </c>
      <c r="AO156" s="313" t="str">
        <f>IF(AO154="","",VLOOKUP(AO154,'標準様式１シフト記号表（勤務時間帯）'!$D$6:$Z$47,23,FALSE))</f>
        <v/>
      </c>
      <c r="AP156" s="312" t="str">
        <f>IF(AP154="","",VLOOKUP(AP154,'標準様式１シフト記号表（勤務時間帯）'!$D$6:$Z$47,23,FALSE))</f>
        <v/>
      </c>
      <c r="AQ156" s="311" t="str">
        <f>IF(AQ154="","",VLOOKUP(AQ154,'標準様式１シフト記号表（勤務時間帯）'!$D$6:$Z$47,23,FALSE))</f>
        <v/>
      </c>
      <c r="AR156" s="311" t="str">
        <f>IF(AR154="","",VLOOKUP(AR154,'標準様式１シフト記号表（勤務時間帯）'!$D$6:$Z$47,23,FALSE))</f>
        <v/>
      </c>
      <c r="AS156" s="311" t="str">
        <f>IF(AS154="","",VLOOKUP(AS154,'標準様式１シフト記号表（勤務時間帯）'!$D$6:$Z$47,23,FALSE))</f>
        <v/>
      </c>
      <c r="AT156" s="311" t="str">
        <f>IF(AT154="","",VLOOKUP(AT154,'標準様式１シフト記号表（勤務時間帯）'!$D$6:$Z$47,23,FALSE))</f>
        <v/>
      </c>
      <c r="AU156" s="311" t="str">
        <f>IF(AU154="","",VLOOKUP(AU154,'標準様式１シフト記号表（勤務時間帯）'!$D$6:$Z$47,23,FALSE))</f>
        <v/>
      </c>
      <c r="AV156" s="313" t="str">
        <f>IF(AV154="","",VLOOKUP(AV154,'標準様式１シフト記号表（勤務時間帯）'!$D$6:$Z$47,23,FALSE))</f>
        <v/>
      </c>
      <c r="AW156" s="312" t="str">
        <f>IF(AW154="","",VLOOKUP(AW154,'標準様式１シフト記号表（勤務時間帯）'!$D$6:$Z$47,23,FALSE))</f>
        <v/>
      </c>
      <c r="AX156" s="311" t="str">
        <f>IF(AX154="","",VLOOKUP(AX154,'標準様式１シフト記号表（勤務時間帯）'!$D$6:$Z$47,23,FALSE))</f>
        <v/>
      </c>
      <c r="AY156" s="311" t="str">
        <f>IF(AY154="","",VLOOKUP(AY154,'標準様式１シフト記号表（勤務時間帯）'!$D$6:$Z$47,23,FALSE))</f>
        <v/>
      </c>
      <c r="AZ156" s="1477">
        <f>IF($BC$4="４週",SUM(U156:AV156),IF($BC$4="暦月",SUM(U156:AY156),""))</f>
        <v>0</v>
      </c>
      <c r="BA156" s="1478"/>
      <c r="BB156" s="1479">
        <f>IF($BC$4="４週",AZ156/4,IF($BC$4="暦月",(AZ156/($BC$9/7)),""))</f>
        <v>0</v>
      </c>
      <c r="BC156" s="1478"/>
      <c r="BD156" s="1471"/>
      <c r="BE156" s="1472"/>
      <c r="BF156" s="1472"/>
      <c r="BG156" s="1472"/>
      <c r="BH156" s="1473"/>
    </row>
    <row r="157" spans="2:60" ht="20.25" customHeight="1" x14ac:dyDescent="0.15">
      <c r="B157" s="339"/>
      <c r="C157" s="1421"/>
      <c r="D157" s="1422"/>
      <c r="E157" s="1423"/>
      <c r="F157" s="338"/>
      <c r="G157" s="337"/>
      <c r="H157" s="1430"/>
      <c r="I157" s="1433"/>
      <c r="J157" s="1434"/>
      <c r="K157" s="1434"/>
      <c r="L157" s="1435"/>
      <c r="M157" s="1442"/>
      <c r="N157" s="1443"/>
      <c r="O157" s="1444"/>
      <c r="P157" s="336" t="s">
        <v>632</v>
      </c>
      <c r="Q157" s="335"/>
      <c r="R157" s="335"/>
      <c r="S157" s="334"/>
      <c r="T157" s="333"/>
      <c r="U157" s="331"/>
      <c r="V157" s="330"/>
      <c r="W157" s="330"/>
      <c r="X157" s="330"/>
      <c r="Y157" s="330"/>
      <c r="Z157" s="330"/>
      <c r="AA157" s="332"/>
      <c r="AB157" s="331"/>
      <c r="AC157" s="330"/>
      <c r="AD157" s="330"/>
      <c r="AE157" s="330"/>
      <c r="AF157" s="330"/>
      <c r="AG157" s="330"/>
      <c r="AH157" s="332"/>
      <c r="AI157" s="331"/>
      <c r="AJ157" s="330"/>
      <c r="AK157" s="330"/>
      <c r="AL157" s="330"/>
      <c r="AM157" s="330"/>
      <c r="AN157" s="330"/>
      <c r="AO157" s="332"/>
      <c r="AP157" s="331"/>
      <c r="AQ157" s="330"/>
      <c r="AR157" s="330"/>
      <c r="AS157" s="330"/>
      <c r="AT157" s="330"/>
      <c r="AU157" s="330"/>
      <c r="AV157" s="332"/>
      <c r="AW157" s="331"/>
      <c r="AX157" s="330"/>
      <c r="AY157" s="330"/>
      <c r="AZ157" s="1451"/>
      <c r="BA157" s="1452"/>
      <c r="BB157" s="1481"/>
      <c r="BC157" s="1452"/>
      <c r="BD157" s="1482"/>
      <c r="BE157" s="1483"/>
      <c r="BF157" s="1483"/>
      <c r="BG157" s="1483"/>
      <c r="BH157" s="1484"/>
    </row>
    <row r="158" spans="2:60" ht="20.25" customHeight="1" x14ac:dyDescent="0.15">
      <c r="B158" s="320">
        <f>B155+1</f>
        <v>46</v>
      </c>
      <c r="C158" s="1424"/>
      <c r="D158" s="1425"/>
      <c r="E158" s="1426"/>
      <c r="F158" s="329">
        <f>C157</f>
        <v>0</v>
      </c>
      <c r="G158" s="328"/>
      <c r="H158" s="1431"/>
      <c r="I158" s="1436"/>
      <c r="J158" s="1437"/>
      <c r="K158" s="1437"/>
      <c r="L158" s="1438"/>
      <c r="M158" s="1445"/>
      <c r="N158" s="1446"/>
      <c r="O158" s="1447"/>
      <c r="P158" s="327" t="s">
        <v>633</v>
      </c>
      <c r="Q158" s="326"/>
      <c r="R158" s="326"/>
      <c r="S158" s="325"/>
      <c r="T158" s="324"/>
      <c r="U158" s="322" t="str">
        <f>IF(U157="","",VLOOKUP(U157,'標準様式１シフト記号表（勤務時間帯）'!$D$6:$X$47,21,FALSE))</f>
        <v/>
      </c>
      <c r="V158" s="321" t="str">
        <f>IF(V157="","",VLOOKUP(V157,'標準様式１シフト記号表（勤務時間帯）'!$D$6:$X$47,21,FALSE))</f>
        <v/>
      </c>
      <c r="W158" s="321" t="str">
        <f>IF(W157="","",VLOOKUP(W157,'標準様式１シフト記号表（勤務時間帯）'!$D$6:$X$47,21,FALSE))</f>
        <v/>
      </c>
      <c r="X158" s="321" t="str">
        <f>IF(X157="","",VLOOKUP(X157,'標準様式１シフト記号表（勤務時間帯）'!$D$6:$X$47,21,FALSE))</f>
        <v/>
      </c>
      <c r="Y158" s="321" t="str">
        <f>IF(Y157="","",VLOOKUP(Y157,'標準様式１シフト記号表（勤務時間帯）'!$D$6:$X$47,21,FALSE))</f>
        <v/>
      </c>
      <c r="Z158" s="321" t="str">
        <f>IF(Z157="","",VLOOKUP(Z157,'標準様式１シフト記号表（勤務時間帯）'!$D$6:$X$47,21,FALSE))</f>
        <v/>
      </c>
      <c r="AA158" s="323" t="str">
        <f>IF(AA157="","",VLOOKUP(AA157,'標準様式１シフト記号表（勤務時間帯）'!$D$6:$X$47,21,FALSE))</f>
        <v/>
      </c>
      <c r="AB158" s="322" t="str">
        <f>IF(AB157="","",VLOOKUP(AB157,'標準様式１シフト記号表（勤務時間帯）'!$D$6:$X$47,21,FALSE))</f>
        <v/>
      </c>
      <c r="AC158" s="321" t="str">
        <f>IF(AC157="","",VLOOKUP(AC157,'標準様式１シフト記号表（勤務時間帯）'!$D$6:$X$47,21,FALSE))</f>
        <v/>
      </c>
      <c r="AD158" s="321" t="str">
        <f>IF(AD157="","",VLOOKUP(AD157,'標準様式１シフト記号表（勤務時間帯）'!$D$6:$X$47,21,FALSE))</f>
        <v/>
      </c>
      <c r="AE158" s="321" t="str">
        <f>IF(AE157="","",VLOOKUP(AE157,'標準様式１シフト記号表（勤務時間帯）'!$D$6:$X$47,21,FALSE))</f>
        <v/>
      </c>
      <c r="AF158" s="321" t="str">
        <f>IF(AF157="","",VLOOKUP(AF157,'標準様式１シフト記号表（勤務時間帯）'!$D$6:$X$47,21,FALSE))</f>
        <v/>
      </c>
      <c r="AG158" s="321" t="str">
        <f>IF(AG157="","",VLOOKUP(AG157,'標準様式１シフト記号表（勤務時間帯）'!$D$6:$X$47,21,FALSE))</f>
        <v/>
      </c>
      <c r="AH158" s="323" t="str">
        <f>IF(AH157="","",VLOOKUP(AH157,'標準様式１シフト記号表（勤務時間帯）'!$D$6:$X$47,21,FALSE))</f>
        <v/>
      </c>
      <c r="AI158" s="322" t="str">
        <f>IF(AI157="","",VLOOKUP(AI157,'標準様式１シフト記号表（勤務時間帯）'!$D$6:$X$47,21,FALSE))</f>
        <v/>
      </c>
      <c r="AJ158" s="321" t="str">
        <f>IF(AJ157="","",VLOOKUP(AJ157,'標準様式１シフト記号表（勤務時間帯）'!$D$6:$X$47,21,FALSE))</f>
        <v/>
      </c>
      <c r="AK158" s="321" t="str">
        <f>IF(AK157="","",VLOOKUP(AK157,'標準様式１シフト記号表（勤務時間帯）'!$D$6:$X$47,21,FALSE))</f>
        <v/>
      </c>
      <c r="AL158" s="321" t="str">
        <f>IF(AL157="","",VLOOKUP(AL157,'標準様式１シフト記号表（勤務時間帯）'!$D$6:$X$47,21,FALSE))</f>
        <v/>
      </c>
      <c r="AM158" s="321" t="str">
        <f>IF(AM157="","",VLOOKUP(AM157,'標準様式１シフト記号表（勤務時間帯）'!$D$6:$X$47,21,FALSE))</f>
        <v/>
      </c>
      <c r="AN158" s="321" t="str">
        <f>IF(AN157="","",VLOOKUP(AN157,'標準様式１シフト記号表（勤務時間帯）'!$D$6:$X$47,21,FALSE))</f>
        <v/>
      </c>
      <c r="AO158" s="323" t="str">
        <f>IF(AO157="","",VLOOKUP(AO157,'標準様式１シフト記号表（勤務時間帯）'!$D$6:$X$47,21,FALSE))</f>
        <v/>
      </c>
      <c r="AP158" s="322" t="str">
        <f>IF(AP157="","",VLOOKUP(AP157,'標準様式１シフト記号表（勤務時間帯）'!$D$6:$X$47,21,FALSE))</f>
        <v/>
      </c>
      <c r="AQ158" s="321" t="str">
        <f>IF(AQ157="","",VLOOKUP(AQ157,'標準様式１シフト記号表（勤務時間帯）'!$D$6:$X$47,21,FALSE))</f>
        <v/>
      </c>
      <c r="AR158" s="321" t="str">
        <f>IF(AR157="","",VLOOKUP(AR157,'標準様式１シフト記号表（勤務時間帯）'!$D$6:$X$47,21,FALSE))</f>
        <v/>
      </c>
      <c r="AS158" s="321" t="str">
        <f>IF(AS157="","",VLOOKUP(AS157,'標準様式１シフト記号表（勤務時間帯）'!$D$6:$X$47,21,FALSE))</f>
        <v/>
      </c>
      <c r="AT158" s="321" t="str">
        <f>IF(AT157="","",VLOOKUP(AT157,'標準様式１シフト記号表（勤務時間帯）'!$D$6:$X$47,21,FALSE))</f>
        <v/>
      </c>
      <c r="AU158" s="321" t="str">
        <f>IF(AU157="","",VLOOKUP(AU157,'標準様式１シフト記号表（勤務時間帯）'!$D$6:$X$47,21,FALSE))</f>
        <v/>
      </c>
      <c r="AV158" s="323" t="str">
        <f>IF(AV157="","",VLOOKUP(AV157,'標準様式１シフト記号表（勤務時間帯）'!$D$6:$X$47,21,FALSE))</f>
        <v/>
      </c>
      <c r="AW158" s="322" t="str">
        <f>IF(AW157="","",VLOOKUP(AW157,'標準様式１シフト記号表（勤務時間帯）'!$D$6:$X$47,21,FALSE))</f>
        <v/>
      </c>
      <c r="AX158" s="321" t="str">
        <f>IF(AX157="","",VLOOKUP(AX157,'標準様式１シフト記号表（勤務時間帯）'!$D$6:$X$47,21,FALSE))</f>
        <v/>
      </c>
      <c r="AY158" s="321" t="str">
        <f>IF(AY157="","",VLOOKUP(AY157,'標準様式１シフト記号表（勤務時間帯）'!$D$6:$X$47,21,FALSE))</f>
        <v/>
      </c>
      <c r="AZ158" s="1474">
        <f>IF($BC$4="４週",SUM(U158:AV158),IF($BC$4="暦月",SUM(U158:AY158),""))</f>
        <v>0</v>
      </c>
      <c r="BA158" s="1475"/>
      <c r="BB158" s="1476">
        <f>IF($BC$4="４週",AZ158/4,IF($BC$4="暦月",(AZ158/($BC$9/7)),""))</f>
        <v>0</v>
      </c>
      <c r="BC158" s="1475"/>
      <c r="BD158" s="1468"/>
      <c r="BE158" s="1469"/>
      <c r="BF158" s="1469"/>
      <c r="BG158" s="1469"/>
      <c r="BH158" s="1470"/>
    </row>
    <row r="159" spans="2:60" ht="20.25" customHeight="1" x14ac:dyDescent="0.15">
      <c r="B159" s="346"/>
      <c r="C159" s="1427"/>
      <c r="D159" s="1428"/>
      <c r="E159" s="1429"/>
      <c r="F159" s="345"/>
      <c r="G159" s="344">
        <f>C157</f>
        <v>0</v>
      </c>
      <c r="H159" s="1432"/>
      <c r="I159" s="1439"/>
      <c r="J159" s="1440"/>
      <c r="K159" s="1440"/>
      <c r="L159" s="1441"/>
      <c r="M159" s="1448"/>
      <c r="N159" s="1449"/>
      <c r="O159" s="1450"/>
      <c r="P159" s="411" t="s">
        <v>634</v>
      </c>
      <c r="Q159" s="351"/>
      <c r="R159" s="351"/>
      <c r="S159" s="350"/>
      <c r="T159" s="349"/>
      <c r="U159" s="312" t="str">
        <f>IF(U157="","",VLOOKUP(U157,'標準様式１シフト記号表（勤務時間帯）'!$D$6:$Z$47,23,FALSE))</f>
        <v/>
      </c>
      <c r="V159" s="311" t="str">
        <f>IF(V157="","",VLOOKUP(V157,'標準様式１シフト記号表（勤務時間帯）'!$D$6:$Z$47,23,FALSE))</f>
        <v/>
      </c>
      <c r="W159" s="311" t="str">
        <f>IF(W157="","",VLOOKUP(W157,'標準様式１シフト記号表（勤務時間帯）'!$D$6:$Z$47,23,FALSE))</f>
        <v/>
      </c>
      <c r="X159" s="311" t="str">
        <f>IF(X157="","",VLOOKUP(X157,'標準様式１シフト記号表（勤務時間帯）'!$D$6:$Z$47,23,FALSE))</f>
        <v/>
      </c>
      <c r="Y159" s="311" t="str">
        <f>IF(Y157="","",VLOOKUP(Y157,'標準様式１シフト記号表（勤務時間帯）'!$D$6:$Z$47,23,FALSE))</f>
        <v/>
      </c>
      <c r="Z159" s="311" t="str">
        <f>IF(Z157="","",VLOOKUP(Z157,'標準様式１シフト記号表（勤務時間帯）'!$D$6:$Z$47,23,FALSE))</f>
        <v/>
      </c>
      <c r="AA159" s="313" t="str">
        <f>IF(AA157="","",VLOOKUP(AA157,'標準様式１シフト記号表（勤務時間帯）'!$D$6:$Z$47,23,FALSE))</f>
        <v/>
      </c>
      <c r="AB159" s="312" t="str">
        <f>IF(AB157="","",VLOOKUP(AB157,'標準様式１シフト記号表（勤務時間帯）'!$D$6:$Z$47,23,FALSE))</f>
        <v/>
      </c>
      <c r="AC159" s="311" t="str">
        <f>IF(AC157="","",VLOOKUP(AC157,'標準様式１シフト記号表（勤務時間帯）'!$D$6:$Z$47,23,FALSE))</f>
        <v/>
      </c>
      <c r="AD159" s="311" t="str">
        <f>IF(AD157="","",VLOOKUP(AD157,'標準様式１シフト記号表（勤務時間帯）'!$D$6:$Z$47,23,FALSE))</f>
        <v/>
      </c>
      <c r="AE159" s="311" t="str">
        <f>IF(AE157="","",VLOOKUP(AE157,'標準様式１シフト記号表（勤務時間帯）'!$D$6:$Z$47,23,FALSE))</f>
        <v/>
      </c>
      <c r="AF159" s="311" t="str">
        <f>IF(AF157="","",VLOOKUP(AF157,'標準様式１シフト記号表（勤務時間帯）'!$D$6:$Z$47,23,FALSE))</f>
        <v/>
      </c>
      <c r="AG159" s="311" t="str">
        <f>IF(AG157="","",VLOOKUP(AG157,'標準様式１シフト記号表（勤務時間帯）'!$D$6:$Z$47,23,FALSE))</f>
        <v/>
      </c>
      <c r="AH159" s="313" t="str">
        <f>IF(AH157="","",VLOOKUP(AH157,'標準様式１シフト記号表（勤務時間帯）'!$D$6:$Z$47,23,FALSE))</f>
        <v/>
      </c>
      <c r="AI159" s="312" t="str">
        <f>IF(AI157="","",VLOOKUP(AI157,'標準様式１シフト記号表（勤務時間帯）'!$D$6:$Z$47,23,FALSE))</f>
        <v/>
      </c>
      <c r="AJ159" s="311" t="str">
        <f>IF(AJ157="","",VLOOKUP(AJ157,'標準様式１シフト記号表（勤務時間帯）'!$D$6:$Z$47,23,FALSE))</f>
        <v/>
      </c>
      <c r="AK159" s="311" t="str">
        <f>IF(AK157="","",VLOOKUP(AK157,'標準様式１シフト記号表（勤務時間帯）'!$D$6:$Z$47,23,FALSE))</f>
        <v/>
      </c>
      <c r="AL159" s="311" t="str">
        <f>IF(AL157="","",VLOOKUP(AL157,'標準様式１シフト記号表（勤務時間帯）'!$D$6:$Z$47,23,FALSE))</f>
        <v/>
      </c>
      <c r="AM159" s="311" t="str">
        <f>IF(AM157="","",VLOOKUP(AM157,'標準様式１シフト記号表（勤務時間帯）'!$D$6:$Z$47,23,FALSE))</f>
        <v/>
      </c>
      <c r="AN159" s="311" t="str">
        <f>IF(AN157="","",VLOOKUP(AN157,'標準様式１シフト記号表（勤務時間帯）'!$D$6:$Z$47,23,FALSE))</f>
        <v/>
      </c>
      <c r="AO159" s="313" t="str">
        <f>IF(AO157="","",VLOOKUP(AO157,'標準様式１シフト記号表（勤務時間帯）'!$D$6:$Z$47,23,FALSE))</f>
        <v/>
      </c>
      <c r="AP159" s="312" t="str">
        <f>IF(AP157="","",VLOOKUP(AP157,'標準様式１シフト記号表（勤務時間帯）'!$D$6:$Z$47,23,FALSE))</f>
        <v/>
      </c>
      <c r="AQ159" s="311" t="str">
        <f>IF(AQ157="","",VLOOKUP(AQ157,'標準様式１シフト記号表（勤務時間帯）'!$D$6:$Z$47,23,FALSE))</f>
        <v/>
      </c>
      <c r="AR159" s="311" t="str">
        <f>IF(AR157="","",VLOOKUP(AR157,'標準様式１シフト記号表（勤務時間帯）'!$D$6:$Z$47,23,FALSE))</f>
        <v/>
      </c>
      <c r="AS159" s="311" t="str">
        <f>IF(AS157="","",VLOOKUP(AS157,'標準様式１シフト記号表（勤務時間帯）'!$D$6:$Z$47,23,FALSE))</f>
        <v/>
      </c>
      <c r="AT159" s="311" t="str">
        <f>IF(AT157="","",VLOOKUP(AT157,'標準様式１シフト記号表（勤務時間帯）'!$D$6:$Z$47,23,FALSE))</f>
        <v/>
      </c>
      <c r="AU159" s="311" t="str">
        <f>IF(AU157="","",VLOOKUP(AU157,'標準様式１シフト記号表（勤務時間帯）'!$D$6:$Z$47,23,FALSE))</f>
        <v/>
      </c>
      <c r="AV159" s="313" t="str">
        <f>IF(AV157="","",VLOOKUP(AV157,'標準様式１シフト記号表（勤務時間帯）'!$D$6:$Z$47,23,FALSE))</f>
        <v/>
      </c>
      <c r="AW159" s="312" t="str">
        <f>IF(AW157="","",VLOOKUP(AW157,'標準様式１シフト記号表（勤務時間帯）'!$D$6:$Z$47,23,FALSE))</f>
        <v/>
      </c>
      <c r="AX159" s="311" t="str">
        <f>IF(AX157="","",VLOOKUP(AX157,'標準様式１シフト記号表（勤務時間帯）'!$D$6:$Z$47,23,FALSE))</f>
        <v/>
      </c>
      <c r="AY159" s="311" t="str">
        <f>IF(AY157="","",VLOOKUP(AY157,'標準様式１シフト記号表（勤務時間帯）'!$D$6:$Z$47,23,FALSE))</f>
        <v/>
      </c>
      <c r="AZ159" s="1477">
        <f>IF($BC$4="４週",SUM(U159:AV159),IF($BC$4="暦月",SUM(U159:AY159),""))</f>
        <v>0</v>
      </c>
      <c r="BA159" s="1478"/>
      <c r="BB159" s="1479">
        <f>IF($BC$4="４週",AZ159/4,IF($BC$4="暦月",(AZ159/($BC$9/7)),""))</f>
        <v>0</v>
      </c>
      <c r="BC159" s="1478"/>
      <c r="BD159" s="1471"/>
      <c r="BE159" s="1472"/>
      <c r="BF159" s="1472"/>
      <c r="BG159" s="1472"/>
      <c r="BH159" s="1473"/>
    </row>
    <row r="160" spans="2:60" ht="20.25" customHeight="1" x14ac:dyDescent="0.15">
      <c r="B160" s="339"/>
      <c r="C160" s="1421"/>
      <c r="D160" s="1422"/>
      <c r="E160" s="1423"/>
      <c r="F160" s="338"/>
      <c r="G160" s="337"/>
      <c r="H160" s="1430"/>
      <c r="I160" s="1433"/>
      <c r="J160" s="1434"/>
      <c r="K160" s="1434"/>
      <c r="L160" s="1435"/>
      <c r="M160" s="1442"/>
      <c r="N160" s="1443"/>
      <c r="O160" s="1444"/>
      <c r="P160" s="336" t="s">
        <v>632</v>
      </c>
      <c r="Q160" s="335"/>
      <c r="R160" s="335"/>
      <c r="S160" s="334"/>
      <c r="T160" s="333"/>
      <c r="U160" s="331"/>
      <c r="V160" s="330"/>
      <c r="W160" s="330"/>
      <c r="X160" s="330"/>
      <c r="Y160" s="330"/>
      <c r="Z160" s="330"/>
      <c r="AA160" s="332"/>
      <c r="AB160" s="331"/>
      <c r="AC160" s="330"/>
      <c r="AD160" s="330"/>
      <c r="AE160" s="330"/>
      <c r="AF160" s="330"/>
      <c r="AG160" s="330"/>
      <c r="AH160" s="332"/>
      <c r="AI160" s="331"/>
      <c r="AJ160" s="330"/>
      <c r="AK160" s="330"/>
      <c r="AL160" s="330"/>
      <c r="AM160" s="330"/>
      <c r="AN160" s="330"/>
      <c r="AO160" s="332"/>
      <c r="AP160" s="331"/>
      <c r="AQ160" s="330"/>
      <c r="AR160" s="330"/>
      <c r="AS160" s="330"/>
      <c r="AT160" s="330"/>
      <c r="AU160" s="330"/>
      <c r="AV160" s="332"/>
      <c r="AW160" s="331"/>
      <c r="AX160" s="330"/>
      <c r="AY160" s="330"/>
      <c r="AZ160" s="1451"/>
      <c r="BA160" s="1452"/>
      <c r="BB160" s="1481"/>
      <c r="BC160" s="1452"/>
      <c r="BD160" s="1482"/>
      <c r="BE160" s="1483"/>
      <c r="BF160" s="1483"/>
      <c r="BG160" s="1483"/>
      <c r="BH160" s="1484"/>
    </row>
    <row r="161" spans="2:60" ht="20.25" customHeight="1" x14ac:dyDescent="0.15">
      <c r="B161" s="320">
        <f>B158+1</f>
        <v>47</v>
      </c>
      <c r="C161" s="1424"/>
      <c r="D161" s="1425"/>
      <c r="E161" s="1426"/>
      <c r="F161" s="329">
        <f>C160</f>
        <v>0</v>
      </c>
      <c r="G161" s="328"/>
      <c r="H161" s="1431"/>
      <c r="I161" s="1436"/>
      <c r="J161" s="1437"/>
      <c r="K161" s="1437"/>
      <c r="L161" s="1438"/>
      <c r="M161" s="1445"/>
      <c r="N161" s="1446"/>
      <c r="O161" s="1447"/>
      <c r="P161" s="327" t="s">
        <v>633</v>
      </c>
      <c r="Q161" s="326"/>
      <c r="R161" s="326"/>
      <c r="S161" s="325"/>
      <c r="T161" s="324"/>
      <c r="U161" s="322" t="str">
        <f>IF(U160="","",VLOOKUP(U160,'標準様式１シフト記号表（勤務時間帯）'!$D$6:$X$47,21,FALSE))</f>
        <v/>
      </c>
      <c r="V161" s="321" t="str">
        <f>IF(V160="","",VLOOKUP(V160,'標準様式１シフト記号表（勤務時間帯）'!$D$6:$X$47,21,FALSE))</f>
        <v/>
      </c>
      <c r="W161" s="321" t="str">
        <f>IF(W160="","",VLOOKUP(W160,'標準様式１シフト記号表（勤務時間帯）'!$D$6:$X$47,21,FALSE))</f>
        <v/>
      </c>
      <c r="X161" s="321" t="str">
        <f>IF(X160="","",VLOOKUP(X160,'標準様式１シフト記号表（勤務時間帯）'!$D$6:$X$47,21,FALSE))</f>
        <v/>
      </c>
      <c r="Y161" s="321" t="str">
        <f>IF(Y160="","",VLOOKUP(Y160,'標準様式１シフト記号表（勤務時間帯）'!$D$6:$X$47,21,FALSE))</f>
        <v/>
      </c>
      <c r="Z161" s="321" t="str">
        <f>IF(Z160="","",VLOOKUP(Z160,'標準様式１シフト記号表（勤務時間帯）'!$D$6:$X$47,21,FALSE))</f>
        <v/>
      </c>
      <c r="AA161" s="323" t="str">
        <f>IF(AA160="","",VLOOKUP(AA160,'標準様式１シフト記号表（勤務時間帯）'!$D$6:$X$47,21,FALSE))</f>
        <v/>
      </c>
      <c r="AB161" s="322" t="str">
        <f>IF(AB160="","",VLOOKUP(AB160,'標準様式１シフト記号表（勤務時間帯）'!$D$6:$X$47,21,FALSE))</f>
        <v/>
      </c>
      <c r="AC161" s="321" t="str">
        <f>IF(AC160="","",VLOOKUP(AC160,'標準様式１シフト記号表（勤務時間帯）'!$D$6:$X$47,21,FALSE))</f>
        <v/>
      </c>
      <c r="AD161" s="321" t="str">
        <f>IF(AD160="","",VLOOKUP(AD160,'標準様式１シフト記号表（勤務時間帯）'!$D$6:$X$47,21,FALSE))</f>
        <v/>
      </c>
      <c r="AE161" s="321" t="str">
        <f>IF(AE160="","",VLOOKUP(AE160,'標準様式１シフト記号表（勤務時間帯）'!$D$6:$X$47,21,FALSE))</f>
        <v/>
      </c>
      <c r="AF161" s="321" t="str">
        <f>IF(AF160="","",VLOOKUP(AF160,'標準様式１シフト記号表（勤務時間帯）'!$D$6:$X$47,21,FALSE))</f>
        <v/>
      </c>
      <c r="AG161" s="321" t="str">
        <f>IF(AG160="","",VLOOKUP(AG160,'標準様式１シフト記号表（勤務時間帯）'!$D$6:$X$47,21,FALSE))</f>
        <v/>
      </c>
      <c r="AH161" s="323" t="str">
        <f>IF(AH160="","",VLOOKUP(AH160,'標準様式１シフト記号表（勤務時間帯）'!$D$6:$X$47,21,FALSE))</f>
        <v/>
      </c>
      <c r="AI161" s="322" t="str">
        <f>IF(AI160="","",VLOOKUP(AI160,'標準様式１シフト記号表（勤務時間帯）'!$D$6:$X$47,21,FALSE))</f>
        <v/>
      </c>
      <c r="AJ161" s="321" t="str">
        <f>IF(AJ160="","",VLOOKUP(AJ160,'標準様式１シフト記号表（勤務時間帯）'!$D$6:$X$47,21,FALSE))</f>
        <v/>
      </c>
      <c r="AK161" s="321" t="str">
        <f>IF(AK160="","",VLOOKUP(AK160,'標準様式１シフト記号表（勤務時間帯）'!$D$6:$X$47,21,FALSE))</f>
        <v/>
      </c>
      <c r="AL161" s="321" t="str">
        <f>IF(AL160="","",VLOOKUP(AL160,'標準様式１シフト記号表（勤務時間帯）'!$D$6:$X$47,21,FALSE))</f>
        <v/>
      </c>
      <c r="AM161" s="321" t="str">
        <f>IF(AM160="","",VLOOKUP(AM160,'標準様式１シフト記号表（勤務時間帯）'!$D$6:$X$47,21,FALSE))</f>
        <v/>
      </c>
      <c r="AN161" s="321" t="str">
        <f>IF(AN160="","",VLOOKUP(AN160,'標準様式１シフト記号表（勤務時間帯）'!$D$6:$X$47,21,FALSE))</f>
        <v/>
      </c>
      <c r="AO161" s="323" t="str">
        <f>IF(AO160="","",VLOOKUP(AO160,'標準様式１シフト記号表（勤務時間帯）'!$D$6:$X$47,21,FALSE))</f>
        <v/>
      </c>
      <c r="AP161" s="322" t="str">
        <f>IF(AP160="","",VLOOKUP(AP160,'標準様式１シフト記号表（勤務時間帯）'!$D$6:$X$47,21,FALSE))</f>
        <v/>
      </c>
      <c r="AQ161" s="321" t="str">
        <f>IF(AQ160="","",VLOOKUP(AQ160,'標準様式１シフト記号表（勤務時間帯）'!$D$6:$X$47,21,FALSE))</f>
        <v/>
      </c>
      <c r="AR161" s="321" t="str">
        <f>IF(AR160="","",VLOOKUP(AR160,'標準様式１シフト記号表（勤務時間帯）'!$D$6:$X$47,21,FALSE))</f>
        <v/>
      </c>
      <c r="AS161" s="321" t="str">
        <f>IF(AS160="","",VLOOKUP(AS160,'標準様式１シフト記号表（勤務時間帯）'!$D$6:$X$47,21,FALSE))</f>
        <v/>
      </c>
      <c r="AT161" s="321" t="str">
        <f>IF(AT160="","",VLOOKUP(AT160,'標準様式１シフト記号表（勤務時間帯）'!$D$6:$X$47,21,FALSE))</f>
        <v/>
      </c>
      <c r="AU161" s="321" t="str">
        <f>IF(AU160="","",VLOOKUP(AU160,'標準様式１シフト記号表（勤務時間帯）'!$D$6:$X$47,21,FALSE))</f>
        <v/>
      </c>
      <c r="AV161" s="323" t="str">
        <f>IF(AV160="","",VLOOKUP(AV160,'標準様式１シフト記号表（勤務時間帯）'!$D$6:$X$47,21,FALSE))</f>
        <v/>
      </c>
      <c r="AW161" s="322" t="str">
        <f>IF(AW160="","",VLOOKUP(AW160,'標準様式１シフト記号表（勤務時間帯）'!$D$6:$X$47,21,FALSE))</f>
        <v/>
      </c>
      <c r="AX161" s="321" t="str">
        <f>IF(AX160="","",VLOOKUP(AX160,'標準様式１シフト記号表（勤務時間帯）'!$D$6:$X$47,21,FALSE))</f>
        <v/>
      </c>
      <c r="AY161" s="321" t="str">
        <f>IF(AY160="","",VLOOKUP(AY160,'標準様式１シフト記号表（勤務時間帯）'!$D$6:$X$47,21,FALSE))</f>
        <v/>
      </c>
      <c r="AZ161" s="1474">
        <f>IF($BC$4="４週",SUM(U161:AV161),IF($BC$4="暦月",SUM(U161:AY161),""))</f>
        <v>0</v>
      </c>
      <c r="BA161" s="1475"/>
      <c r="BB161" s="1476">
        <f>IF($BC$4="４週",AZ161/4,IF($BC$4="暦月",(AZ161/($BC$9/7)),""))</f>
        <v>0</v>
      </c>
      <c r="BC161" s="1475"/>
      <c r="BD161" s="1468"/>
      <c r="BE161" s="1469"/>
      <c r="BF161" s="1469"/>
      <c r="BG161" s="1469"/>
      <c r="BH161" s="1470"/>
    </row>
    <row r="162" spans="2:60" ht="20.25" customHeight="1" x14ac:dyDescent="0.15">
      <c r="B162" s="346"/>
      <c r="C162" s="1427"/>
      <c r="D162" s="1428"/>
      <c r="E162" s="1429"/>
      <c r="F162" s="345"/>
      <c r="G162" s="344">
        <f>C160</f>
        <v>0</v>
      </c>
      <c r="H162" s="1432"/>
      <c r="I162" s="1439"/>
      <c r="J162" s="1440"/>
      <c r="K162" s="1440"/>
      <c r="L162" s="1441"/>
      <c r="M162" s="1448"/>
      <c r="N162" s="1449"/>
      <c r="O162" s="1450"/>
      <c r="P162" s="411" t="s">
        <v>634</v>
      </c>
      <c r="Q162" s="351"/>
      <c r="R162" s="351"/>
      <c r="S162" s="350"/>
      <c r="T162" s="349"/>
      <c r="U162" s="312" t="str">
        <f>IF(U160="","",VLOOKUP(U160,'標準様式１シフト記号表（勤務時間帯）'!$D$6:$Z$47,23,FALSE))</f>
        <v/>
      </c>
      <c r="V162" s="311" t="str">
        <f>IF(V160="","",VLOOKUP(V160,'標準様式１シフト記号表（勤務時間帯）'!$D$6:$Z$47,23,FALSE))</f>
        <v/>
      </c>
      <c r="W162" s="311" t="str">
        <f>IF(W160="","",VLOOKUP(W160,'標準様式１シフト記号表（勤務時間帯）'!$D$6:$Z$47,23,FALSE))</f>
        <v/>
      </c>
      <c r="X162" s="311" t="str">
        <f>IF(X160="","",VLOOKUP(X160,'標準様式１シフト記号表（勤務時間帯）'!$D$6:$Z$47,23,FALSE))</f>
        <v/>
      </c>
      <c r="Y162" s="311" t="str">
        <f>IF(Y160="","",VLOOKUP(Y160,'標準様式１シフト記号表（勤務時間帯）'!$D$6:$Z$47,23,FALSE))</f>
        <v/>
      </c>
      <c r="Z162" s="311" t="str">
        <f>IF(Z160="","",VLOOKUP(Z160,'標準様式１シフト記号表（勤務時間帯）'!$D$6:$Z$47,23,FALSE))</f>
        <v/>
      </c>
      <c r="AA162" s="313" t="str">
        <f>IF(AA160="","",VLOOKUP(AA160,'標準様式１シフト記号表（勤務時間帯）'!$D$6:$Z$47,23,FALSE))</f>
        <v/>
      </c>
      <c r="AB162" s="312" t="str">
        <f>IF(AB160="","",VLOOKUP(AB160,'標準様式１シフト記号表（勤務時間帯）'!$D$6:$Z$47,23,FALSE))</f>
        <v/>
      </c>
      <c r="AC162" s="311" t="str">
        <f>IF(AC160="","",VLOOKUP(AC160,'標準様式１シフト記号表（勤務時間帯）'!$D$6:$Z$47,23,FALSE))</f>
        <v/>
      </c>
      <c r="AD162" s="311" t="str">
        <f>IF(AD160="","",VLOOKUP(AD160,'標準様式１シフト記号表（勤務時間帯）'!$D$6:$Z$47,23,FALSE))</f>
        <v/>
      </c>
      <c r="AE162" s="311" t="str">
        <f>IF(AE160="","",VLOOKUP(AE160,'標準様式１シフト記号表（勤務時間帯）'!$D$6:$Z$47,23,FALSE))</f>
        <v/>
      </c>
      <c r="AF162" s="311" t="str">
        <f>IF(AF160="","",VLOOKUP(AF160,'標準様式１シフト記号表（勤務時間帯）'!$D$6:$Z$47,23,FALSE))</f>
        <v/>
      </c>
      <c r="AG162" s="311" t="str">
        <f>IF(AG160="","",VLOOKUP(AG160,'標準様式１シフト記号表（勤務時間帯）'!$D$6:$Z$47,23,FALSE))</f>
        <v/>
      </c>
      <c r="AH162" s="313" t="str">
        <f>IF(AH160="","",VLOOKUP(AH160,'標準様式１シフト記号表（勤務時間帯）'!$D$6:$Z$47,23,FALSE))</f>
        <v/>
      </c>
      <c r="AI162" s="312" t="str">
        <f>IF(AI160="","",VLOOKUP(AI160,'標準様式１シフト記号表（勤務時間帯）'!$D$6:$Z$47,23,FALSE))</f>
        <v/>
      </c>
      <c r="AJ162" s="311" t="str">
        <f>IF(AJ160="","",VLOOKUP(AJ160,'標準様式１シフト記号表（勤務時間帯）'!$D$6:$Z$47,23,FALSE))</f>
        <v/>
      </c>
      <c r="AK162" s="311" t="str">
        <f>IF(AK160="","",VLOOKUP(AK160,'標準様式１シフト記号表（勤務時間帯）'!$D$6:$Z$47,23,FALSE))</f>
        <v/>
      </c>
      <c r="AL162" s="311" t="str">
        <f>IF(AL160="","",VLOOKUP(AL160,'標準様式１シフト記号表（勤務時間帯）'!$D$6:$Z$47,23,FALSE))</f>
        <v/>
      </c>
      <c r="AM162" s="311" t="str">
        <f>IF(AM160="","",VLOOKUP(AM160,'標準様式１シフト記号表（勤務時間帯）'!$D$6:$Z$47,23,FALSE))</f>
        <v/>
      </c>
      <c r="AN162" s="311" t="str">
        <f>IF(AN160="","",VLOOKUP(AN160,'標準様式１シフト記号表（勤務時間帯）'!$D$6:$Z$47,23,FALSE))</f>
        <v/>
      </c>
      <c r="AO162" s="313" t="str">
        <f>IF(AO160="","",VLOOKUP(AO160,'標準様式１シフト記号表（勤務時間帯）'!$D$6:$Z$47,23,FALSE))</f>
        <v/>
      </c>
      <c r="AP162" s="312" t="str">
        <f>IF(AP160="","",VLOOKUP(AP160,'標準様式１シフト記号表（勤務時間帯）'!$D$6:$Z$47,23,FALSE))</f>
        <v/>
      </c>
      <c r="AQ162" s="311" t="str">
        <f>IF(AQ160="","",VLOOKUP(AQ160,'標準様式１シフト記号表（勤務時間帯）'!$D$6:$Z$47,23,FALSE))</f>
        <v/>
      </c>
      <c r="AR162" s="311" t="str">
        <f>IF(AR160="","",VLOOKUP(AR160,'標準様式１シフト記号表（勤務時間帯）'!$D$6:$Z$47,23,FALSE))</f>
        <v/>
      </c>
      <c r="AS162" s="311" t="str">
        <f>IF(AS160="","",VLOOKUP(AS160,'標準様式１シフト記号表（勤務時間帯）'!$D$6:$Z$47,23,FALSE))</f>
        <v/>
      </c>
      <c r="AT162" s="311" t="str">
        <f>IF(AT160="","",VLOOKUP(AT160,'標準様式１シフト記号表（勤務時間帯）'!$D$6:$Z$47,23,FALSE))</f>
        <v/>
      </c>
      <c r="AU162" s="311" t="str">
        <f>IF(AU160="","",VLOOKUP(AU160,'標準様式１シフト記号表（勤務時間帯）'!$D$6:$Z$47,23,FALSE))</f>
        <v/>
      </c>
      <c r="AV162" s="313" t="str">
        <f>IF(AV160="","",VLOOKUP(AV160,'標準様式１シフト記号表（勤務時間帯）'!$D$6:$Z$47,23,FALSE))</f>
        <v/>
      </c>
      <c r="AW162" s="312" t="str">
        <f>IF(AW160="","",VLOOKUP(AW160,'標準様式１シフト記号表（勤務時間帯）'!$D$6:$Z$47,23,FALSE))</f>
        <v/>
      </c>
      <c r="AX162" s="311" t="str">
        <f>IF(AX160="","",VLOOKUP(AX160,'標準様式１シフト記号表（勤務時間帯）'!$D$6:$Z$47,23,FALSE))</f>
        <v/>
      </c>
      <c r="AY162" s="311" t="str">
        <f>IF(AY160="","",VLOOKUP(AY160,'標準様式１シフト記号表（勤務時間帯）'!$D$6:$Z$47,23,FALSE))</f>
        <v/>
      </c>
      <c r="AZ162" s="1477">
        <f>IF($BC$4="４週",SUM(U162:AV162),IF($BC$4="暦月",SUM(U162:AY162),""))</f>
        <v>0</v>
      </c>
      <c r="BA162" s="1478"/>
      <c r="BB162" s="1479">
        <f>IF($BC$4="４週",AZ162/4,IF($BC$4="暦月",(AZ162/($BC$9/7)),""))</f>
        <v>0</v>
      </c>
      <c r="BC162" s="1478"/>
      <c r="BD162" s="1471"/>
      <c r="BE162" s="1472"/>
      <c r="BF162" s="1472"/>
      <c r="BG162" s="1472"/>
      <c r="BH162" s="1473"/>
    </row>
    <row r="163" spans="2:60" ht="20.25" customHeight="1" x14ac:dyDescent="0.15">
      <c r="B163" s="339"/>
      <c r="C163" s="1421"/>
      <c r="D163" s="1422"/>
      <c r="E163" s="1423"/>
      <c r="F163" s="338"/>
      <c r="G163" s="337"/>
      <c r="H163" s="1430"/>
      <c r="I163" s="1433"/>
      <c r="J163" s="1434"/>
      <c r="K163" s="1434"/>
      <c r="L163" s="1435"/>
      <c r="M163" s="1442"/>
      <c r="N163" s="1443"/>
      <c r="O163" s="1444"/>
      <c r="P163" s="336" t="s">
        <v>632</v>
      </c>
      <c r="Q163" s="335"/>
      <c r="R163" s="335"/>
      <c r="S163" s="334"/>
      <c r="T163" s="333"/>
      <c r="U163" s="331"/>
      <c r="V163" s="330"/>
      <c r="W163" s="330"/>
      <c r="X163" s="330"/>
      <c r="Y163" s="330"/>
      <c r="Z163" s="330"/>
      <c r="AA163" s="332"/>
      <c r="AB163" s="331"/>
      <c r="AC163" s="330"/>
      <c r="AD163" s="330"/>
      <c r="AE163" s="330"/>
      <c r="AF163" s="330"/>
      <c r="AG163" s="330"/>
      <c r="AH163" s="332"/>
      <c r="AI163" s="331"/>
      <c r="AJ163" s="330"/>
      <c r="AK163" s="330"/>
      <c r="AL163" s="330"/>
      <c r="AM163" s="330"/>
      <c r="AN163" s="330"/>
      <c r="AO163" s="332"/>
      <c r="AP163" s="331"/>
      <c r="AQ163" s="330"/>
      <c r="AR163" s="330"/>
      <c r="AS163" s="330"/>
      <c r="AT163" s="330"/>
      <c r="AU163" s="330"/>
      <c r="AV163" s="332"/>
      <c r="AW163" s="331"/>
      <c r="AX163" s="330"/>
      <c r="AY163" s="330"/>
      <c r="AZ163" s="1451"/>
      <c r="BA163" s="1452"/>
      <c r="BB163" s="1481"/>
      <c r="BC163" s="1452"/>
      <c r="BD163" s="1482"/>
      <c r="BE163" s="1483"/>
      <c r="BF163" s="1483"/>
      <c r="BG163" s="1483"/>
      <c r="BH163" s="1484"/>
    </row>
    <row r="164" spans="2:60" ht="20.25" customHeight="1" x14ac:dyDescent="0.15">
      <c r="B164" s="320">
        <f>B161+1</f>
        <v>48</v>
      </c>
      <c r="C164" s="1424"/>
      <c r="D164" s="1425"/>
      <c r="E164" s="1426"/>
      <c r="F164" s="329">
        <f>C163</f>
        <v>0</v>
      </c>
      <c r="G164" s="328"/>
      <c r="H164" s="1431"/>
      <c r="I164" s="1436"/>
      <c r="J164" s="1437"/>
      <c r="K164" s="1437"/>
      <c r="L164" s="1438"/>
      <c r="M164" s="1445"/>
      <c r="N164" s="1446"/>
      <c r="O164" s="1447"/>
      <c r="P164" s="327" t="s">
        <v>633</v>
      </c>
      <c r="Q164" s="326"/>
      <c r="R164" s="326"/>
      <c r="S164" s="325"/>
      <c r="T164" s="324"/>
      <c r="U164" s="322" t="str">
        <f>IF(U163="","",VLOOKUP(U163,'標準様式１シフト記号表（勤務時間帯）'!$D$6:$X$47,21,FALSE))</f>
        <v/>
      </c>
      <c r="V164" s="321" t="str">
        <f>IF(V163="","",VLOOKUP(V163,'標準様式１シフト記号表（勤務時間帯）'!$D$6:$X$47,21,FALSE))</f>
        <v/>
      </c>
      <c r="W164" s="321" t="str">
        <f>IF(W163="","",VLOOKUP(W163,'標準様式１シフト記号表（勤務時間帯）'!$D$6:$X$47,21,FALSE))</f>
        <v/>
      </c>
      <c r="X164" s="321" t="str">
        <f>IF(X163="","",VLOOKUP(X163,'標準様式１シフト記号表（勤務時間帯）'!$D$6:$X$47,21,FALSE))</f>
        <v/>
      </c>
      <c r="Y164" s="321" t="str">
        <f>IF(Y163="","",VLOOKUP(Y163,'標準様式１シフト記号表（勤務時間帯）'!$D$6:$X$47,21,FALSE))</f>
        <v/>
      </c>
      <c r="Z164" s="321" t="str">
        <f>IF(Z163="","",VLOOKUP(Z163,'標準様式１シフト記号表（勤務時間帯）'!$D$6:$X$47,21,FALSE))</f>
        <v/>
      </c>
      <c r="AA164" s="323" t="str">
        <f>IF(AA163="","",VLOOKUP(AA163,'標準様式１シフト記号表（勤務時間帯）'!$D$6:$X$47,21,FALSE))</f>
        <v/>
      </c>
      <c r="AB164" s="322" t="str">
        <f>IF(AB163="","",VLOOKUP(AB163,'標準様式１シフト記号表（勤務時間帯）'!$D$6:$X$47,21,FALSE))</f>
        <v/>
      </c>
      <c r="AC164" s="321" t="str">
        <f>IF(AC163="","",VLOOKUP(AC163,'標準様式１シフト記号表（勤務時間帯）'!$D$6:$X$47,21,FALSE))</f>
        <v/>
      </c>
      <c r="AD164" s="321" t="str">
        <f>IF(AD163="","",VLOOKUP(AD163,'標準様式１シフト記号表（勤務時間帯）'!$D$6:$X$47,21,FALSE))</f>
        <v/>
      </c>
      <c r="AE164" s="321" t="str">
        <f>IF(AE163="","",VLOOKUP(AE163,'標準様式１シフト記号表（勤務時間帯）'!$D$6:$X$47,21,FALSE))</f>
        <v/>
      </c>
      <c r="AF164" s="321" t="str">
        <f>IF(AF163="","",VLOOKUP(AF163,'標準様式１シフト記号表（勤務時間帯）'!$D$6:$X$47,21,FALSE))</f>
        <v/>
      </c>
      <c r="AG164" s="321" t="str">
        <f>IF(AG163="","",VLOOKUP(AG163,'標準様式１シフト記号表（勤務時間帯）'!$D$6:$X$47,21,FALSE))</f>
        <v/>
      </c>
      <c r="AH164" s="323" t="str">
        <f>IF(AH163="","",VLOOKUP(AH163,'標準様式１シフト記号表（勤務時間帯）'!$D$6:$X$47,21,FALSE))</f>
        <v/>
      </c>
      <c r="AI164" s="322" t="str">
        <f>IF(AI163="","",VLOOKUP(AI163,'標準様式１シフト記号表（勤務時間帯）'!$D$6:$X$47,21,FALSE))</f>
        <v/>
      </c>
      <c r="AJ164" s="321" t="str">
        <f>IF(AJ163="","",VLOOKUP(AJ163,'標準様式１シフト記号表（勤務時間帯）'!$D$6:$X$47,21,FALSE))</f>
        <v/>
      </c>
      <c r="AK164" s="321" t="str">
        <f>IF(AK163="","",VLOOKUP(AK163,'標準様式１シフト記号表（勤務時間帯）'!$D$6:$X$47,21,FALSE))</f>
        <v/>
      </c>
      <c r="AL164" s="321" t="str">
        <f>IF(AL163="","",VLOOKUP(AL163,'標準様式１シフト記号表（勤務時間帯）'!$D$6:$X$47,21,FALSE))</f>
        <v/>
      </c>
      <c r="AM164" s="321" t="str">
        <f>IF(AM163="","",VLOOKUP(AM163,'標準様式１シフト記号表（勤務時間帯）'!$D$6:$X$47,21,FALSE))</f>
        <v/>
      </c>
      <c r="AN164" s="321" t="str">
        <f>IF(AN163="","",VLOOKUP(AN163,'標準様式１シフト記号表（勤務時間帯）'!$D$6:$X$47,21,FALSE))</f>
        <v/>
      </c>
      <c r="AO164" s="323" t="str">
        <f>IF(AO163="","",VLOOKUP(AO163,'標準様式１シフト記号表（勤務時間帯）'!$D$6:$X$47,21,FALSE))</f>
        <v/>
      </c>
      <c r="AP164" s="322" t="str">
        <f>IF(AP163="","",VLOOKUP(AP163,'標準様式１シフト記号表（勤務時間帯）'!$D$6:$X$47,21,FALSE))</f>
        <v/>
      </c>
      <c r="AQ164" s="321" t="str">
        <f>IF(AQ163="","",VLOOKUP(AQ163,'標準様式１シフト記号表（勤務時間帯）'!$D$6:$X$47,21,FALSE))</f>
        <v/>
      </c>
      <c r="AR164" s="321" t="str">
        <f>IF(AR163="","",VLOOKUP(AR163,'標準様式１シフト記号表（勤務時間帯）'!$D$6:$X$47,21,FALSE))</f>
        <v/>
      </c>
      <c r="AS164" s="321" t="str">
        <f>IF(AS163="","",VLOOKUP(AS163,'標準様式１シフト記号表（勤務時間帯）'!$D$6:$X$47,21,FALSE))</f>
        <v/>
      </c>
      <c r="AT164" s="321" t="str">
        <f>IF(AT163="","",VLOOKUP(AT163,'標準様式１シフト記号表（勤務時間帯）'!$D$6:$X$47,21,FALSE))</f>
        <v/>
      </c>
      <c r="AU164" s="321" t="str">
        <f>IF(AU163="","",VLOOKUP(AU163,'標準様式１シフト記号表（勤務時間帯）'!$D$6:$X$47,21,FALSE))</f>
        <v/>
      </c>
      <c r="AV164" s="323" t="str">
        <f>IF(AV163="","",VLOOKUP(AV163,'標準様式１シフト記号表（勤務時間帯）'!$D$6:$X$47,21,FALSE))</f>
        <v/>
      </c>
      <c r="AW164" s="322" t="str">
        <f>IF(AW163="","",VLOOKUP(AW163,'標準様式１シフト記号表（勤務時間帯）'!$D$6:$X$47,21,FALSE))</f>
        <v/>
      </c>
      <c r="AX164" s="321" t="str">
        <f>IF(AX163="","",VLOOKUP(AX163,'標準様式１シフト記号表（勤務時間帯）'!$D$6:$X$47,21,FALSE))</f>
        <v/>
      </c>
      <c r="AY164" s="321" t="str">
        <f>IF(AY163="","",VLOOKUP(AY163,'標準様式１シフト記号表（勤務時間帯）'!$D$6:$X$47,21,FALSE))</f>
        <v/>
      </c>
      <c r="AZ164" s="1474">
        <f>IF($BC$4="４週",SUM(U164:AV164),IF($BC$4="暦月",SUM(U164:AY164),""))</f>
        <v>0</v>
      </c>
      <c r="BA164" s="1475"/>
      <c r="BB164" s="1476">
        <f>IF($BC$4="４週",AZ164/4,IF($BC$4="暦月",(AZ164/($BC$9/7)),""))</f>
        <v>0</v>
      </c>
      <c r="BC164" s="1475"/>
      <c r="BD164" s="1468"/>
      <c r="BE164" s="1469"/>
      <c r="BF164" s="1469"/>
      <c r="BG164" s="1469"/>
      <c r="BH164" s="1470"/>
    </row>
    <row r="165" spans="2:60" ht="20.25" customHeight="1" x14ac:dyDescent="0.15">
      <c r="B165" s="346"/>
      <c r="C165" s="1427"/>
      <c r="D165" s="1428"/>
      <c r="E165" s="1429"/>
      <c r="F165" s="345"/>
      <c r="G165" s="344">
        <f>C163</f>
        <v>0</v>
      </c>
      <c r="H165" s="1432"/>
      <c r="I165" s="1439"/>
      <c r="J165" s="1440"/>
      <c r="K165" s="1440"/>
      <c r="L165" s="1441"/>
      <c r="M165" s="1448"/>
      <c r="N165" s="1449"/>
      <c r="O165" s="1450"/>
      <c r="P165" s="411" t="s">
        <v>634</v>
      </c>
      <c r="Q165" s="351"/>
      <c r="R165" s="351"/>
      <c r="S165" s="350"/>
      <c r="T165" s="349"/>
      <c r="U165" s="312" t="str">
        <f>IF(U163="","",VLOOKUP(U163,'標準様式１シフト記号表（勤務時間帯）'!$D$6:$Z$47,23,FALSE))</f>
        <v/>
      </c>
      <c r="V165" s="311" t="str">
        <f>IF(V163="","",VLOOKUP(V163,'標準様式１シフト記号表（勤務時間帯）'!$D$6:$Z$47,23,FALSE))</f>
        <v/>
      </c>
      <c r="W165" s="311" t="str">
        <f>IF(W163="","",VLOOKUP(W163,'標準様式１シフト記号表（勤務時間帯）'!$D$6:$Z$47,23,FALSE))</f>
        <v/>
      </c>
      <c r="X165" s="311" t="str">
        <f>IF(X163="","",VLOOKUP(X163,'標準様式１シフト記号表（勤務時間帯）'!$D$6:$Z$47,23,FALSE))</f>
        <v/>
      </c>
      <c r="Y165" s="311" t="str">
        <f>IF(Y163="","",VLOOKUP(Y163,'標準様式１シフト記号表（勤務時間帯）'!$D$6:$Z$47,23,FALSE))</f>
        <v/>
      </c>
      <c r="Z165" s="311" t="str">
        <f>IF(Z163="","",VLOOKUP(Z163,'標準様式１シフト記号表（勤務時間帯）'!$D$6:$Z$47,23,FALSE))</f>
        <v/>
      </c>
      <c r="AA165" s="313" t="str">
        <f>IF(AA163="","",VLOOKUP(AA163,'標準様式１シフト記号表（勤務時間帯）'!$D$6:$Z$47,23,FALSE))</f>
        <v/>
      </c>
      <c r="AB165" s="312" t="str">
        <f>IF(AB163="","",VLOOKUP(AB163,'標準様式１シフト記号表（勤務時間帯）'!$D$6:$Z$47,23,FALSE))</f>
        <v/>
      </c>
      <c r="AC165" s="311" t="str">
        <f>IF(AC163="","",VLOOKUP(AC163,'標準様式１シフト記号表（勤務時間帯）'!$D$6:$Z$47,23,FALSE))</f>
        <v/>
      </c>
      <c r="AD165" s="311" t="str">
        <f>IF(AD163="","",VLOOKUP(AD163,'標準様式１シフト記号表（勤務時間帯）'!$D$6:$Z$47,23,FALSE))</f>
        <v/>
      </c>
      <c r="AE165" s="311" t="str">
        <f>IF(AE163="","",VLOOKUP(AE163,'標準様式１シフト記号表（勤務時間帯）'!$D$6:$Z$47,23,FALSE))</f>
        <v/>
      </c>
      <c r="AF165" s="311" t="str">
        <f>IF(AF163="","",VLOOKUP(AF163,'標準様式１シフト記号表（勤務時間帯）'!$D$6:$Z$47,23,FALSE))</f>
        <v/>
      </c>
      <c r="AG165" s="311" t="str">
        <f>IF(AG163="","",VLOOKUP(AG163,'標準様式１シフト記号表（勤務時間帯）'!$D$6:$Z$47,23,FALSE))</f>
        <v/>
      </c>
      <c r="AH165" s="313" t="str">
        <f>IF(AH163="","",VLOOKUP(AH163,'標準様式１シフト記号表（勤務時間帯）'!$D$6:$Z$47,23,FALSE))</f>
        <v/>
      </c>
      <c r="AI165" s="312" t="str">
        <f>IF(AI163="","",VLOOKUP(AI163,'標準様式１シフト記号表（勤務時間帯）'!$D$6:$Z$47,23,FALSE))</f>
        <v/>
      </c>
      <c r="AJ165" s="311" t="str">
        <f>IF(AJ163="","",VLOOKUP(AJ163,'標準様式１シフト記号表（勤務時間帯）'!$D$6:$Z$47,23,FALSE))</f>
        <v/>
      </c>
      <c r="AK165" s="311" t="str">
        <f>IF(AK163="","",VLOOKUP(AK163,'標準様式１シフト記号表（勤務時間帯）'!$D$6:$Z$47,23,FALSE))</f>
        <v/>
      </c>
      <c r="AL165" s="311" t="str">
        <f>IF(AL163="","",VLOOKUP(AL163,'標準様式１シフト記号表（勤務時間帯）'!$D$6:$Z$47,23,FALSE))</f>
        <v/>
      </c>
      <c r="AM165" s="311" t="str">
        <f>IF(AM163="","",VLOOKUP(AM163,'標準様式１シフト記号表（勤務時間帯）'!$D$6:$Z$47,23,FALSE))</f>
        <v/>
      </c>
      <c r="AN165" s="311" t="str">
        <f>IF(AN163="","",VLOOKUP(AN163,'標準様式１シフト記号表（勤務時間帯）'!$D$6:$Z$47,23,FALSE))</f>
        <v/>
      </c>
      <c r="AO165" s="313" t="str">
        <f>IF(AO163="","",VLOOKUP(AO163,'標準様式１シフト記号表（勤務時間帯）'!$D$6:$Z$47,23,FALSE))</f>
        <v/>
      </c>
      <c r="AP165" s="312" t="str">
        <f>IF(AP163="","",VLOOKUP(AP163,'標準様式１シフト記号表（勤務時間帯）'!$D$6:$Z$47,23,FALSE))</f>
        <v/>
      </c>
      <c r="AQ165" s="311" t="str">
        <f>IF(AQ163="","",VLOOKUP(AQ163,'標準様式１シフト記号表（勤務時間帯）'!$D$6:$Z$47,23,FALSE))</f>
        <v/>
      </c>
      <c r="AR165" s="311" t="str">
        <f>IF(AR163="","",VLOOKUP(AR163,'標準様式１シフト記号表（勤務時間帯）'!$D$6:$Z$47,23,FALSE))</f>
        <v/>
      </c>
      <c r="AS165" s="311" t="str">
        <f>IF(AS163="","",VLOOKUP(AS163,'標準様式１シフト記号表（勤務時間帯）'!$D$6:$Z$47,23,FALSE))</f>
        <v/>
      </c>
      <c r="AT165" s="311" t="str">
        <f>IF(AT163="","",VLOOKUP(AT163,'標準様式１シフト記号表（勤務時間帯）'!$D$6:$Z$47,23,FALSE))</f>
        <v/>
      </c>
      <c r="AU165" s="311" t="str">
        <f>IF(AU163="","",VLOOKUP(AU163,'標準様式１シフト記号表（勤務時間帯）'!$D$6:$Z$47,23,FALSE))</f>
        <v/>
      </c>
      <c r="AV165" s="313" t="str">
        <f>IF(AV163="","",VLOOKUP(AV163,'標準様式１シフト記号表（勤務時間帯）'!$D$6:$Z$47,23,FALSE))</f>
        <v/>
      </c>
      <c r="AW165" s="312" t="str">
        <f>IF(AW163="","",VLOOKUP(AW163,'標準様式１シフト記号表（勤務時間帯）'!$D$6:$Z$47,23,FALSE))</f>
        <v/>
      </c>
      <c r="AX165" s="311" t="str">
        <f>IF(AX163="","",VLOOKUP(AX163,'標準様式１シフト記号表（勤務時間帯）'!$D$6:$Z$47,23,FALSE))</f>
        <v/>
      </c>
      <c r="AY165" s="311" t="str">
        <f>IF(AY163="","",VLOOKUP(AY163,'標準様式１シフト記号表（勤務時間帯）'!$D$6:$Z$47,23,FALSE))</f>
        <v/>
      </c>
      <c r="AZ165" s="1477">
        <f>IF($BC$4="４週",SUM(U165:AV165),IF($BC$4="暦月",SUM(U165:AY165),""))</f>
        <v>0</v>
      </c>
      <c r="BA165" s="1478"/>
      <c r="BB165" s="1479">
        <f>IF($BC$4="４週",AZ165/4,IF($BC$4="暦月",(AZ165/($BC$9/7)),""))</f>
        <v>0</v>
      </c>
      <c r="BC165" s="1478"/>
      <c r="BD165" s="1471"/>
      <c r="BE165" s="1472"/>
      <c r="BF165" s="1472"/>
      <c r="BG165" s="1472"/>
      <c r="BH165" s="1473"/>
    </row>
    <row r="166" spans="2:60" ht="20.25" customHeight="1" x14ac:dyDescent="0.15">
      <c r="B166" s="339"/>
      <c r="C166" s="1421"/>
      <c r="D166" s="1422"/>
      <c r="E166" s="1423"/>
      <c r="F166" s="338"/>
      <c r="G166" s="337"/>
      <c r="H166" s="1430"/>
      <c r="I166" s="1433"/>
      <c r="J166" s="1434"/>
      <c r="K166" s="1434"/>
      <c r="L166" s="1435"/>
      <c r="M166" s="1442"/>
      <c r="N166" s="1443"/>
      <c r="O166" s="1444"/>
      <c r="P166" s="336" t="s">
        <v>632</v>
      </c>
      <c r="Q166" s="335"/>
      <c r="R166" s="335"/>
      <c r="S166" s="334"/>
      <c r="T166" s="333"/>
      <c r="U166" s="331"/>
      <c r="V166" s="330"/>
      <c r="W166" s="330"/>
      <c r="X166" s="330"/>
      <c r="Y166" s="330"/>
      <c r="Z166" s="330"/>
      <c r="AA166" s="332"/>
      <c r="AB166" s="331"/>
      <c r="AC166" s="330"/>
      <c r="AD166" s="330"/>
      <c r="AE166" s="330"/>
      <c r="AF166" s="330"/>
      <c r="AG166" s="330"/>
      <c r="AH166" s="332"/>
      <c r="AI166" s="331"/>
      <c r="AJ166" s="330"/>
      <c r="AK166" s="330"/>
      <c r="AL166" s="330"/>
      <c r="AM166" s="330"/>
      <c r="AN166" s="330"/>
      <c r="AO166" s="332"/>
      <c r="AP166" s="331"/>
      <c r="AQ166" s="330"/>
      <c r="AR166" s="330"/>
      <c r="AS166" s="330"/>
      <c r="AT166" s="330"/>
      <c r="AU166" s="330"/>
      <c r="AV166" s="332"/>
      <c r="AW166" s="331"/>
      <c r="AX166" s="330"/>
      <c r="AY166" s="330"/>
      <c r="AZ166" s="1451"/>
      <c r="BA166" s="1452"/>
      <c r="BB166" s="1481"/>
      <c r="BC166" s="1452"/>
      <c r="BD166" s="1482"/>
      <c r="BE166" s="1483"/>
      <c r="BF166" s="1483"/>
      <c r="BG166" s="1483"/>
      <c r="BH166" s="1484"/>
    </row>
    <row r="167" spans="2:60" ht="20.25" customHeight="1" x14ac:dyDescent="0.15">
      <c r="B167" s="320">
        <f>B164+1</f>
        <v>49</v>
      </c>
      <c r="C167" s="1424"/>
      <c r="D167" s="1425"/>
      <c r="E167" s="1426"/>
      <c r="F167" s="329">
        <f>C166</f>
        <v>0</v>
      </c>
      <c r="G167" s="328"/>
      <c r="H167" s="1431"/>
      <c r="I167" s="1436"/>
      <c r="J167" s="1437"/>
      <c r="K167" s="1437"/>
      <c r="L167" s="1438"/>
      <c r="M167" s="1445"/>
      <c r="N167" s="1446"/>
      <c r="O167" s="1447"/>
      <c r="P167" s="327" t="s">
        <v>633</v>
      </c>
      <c r="Q167" s="326"/>
      <c r="R167" s="326"/>
      <c r="S167" s="325"/>
      <c r="T167" s="324"/>
      <c r="U167" s="322" t="str">
        <f>IF(U166="","",VLOOKUP(U166,'標準様式１シフト記号表（勤務時間帯）'!$D$6:$X$47,21,FALSE))</f>
        <v/>
      </c>
      <c r="V167" s="321" t="str">
        <f>IF(V166="","",VLOOKUP(V166,'標準様式１シフト記号表（勤務時間帯）'!$D$6:$X$47,21,FALSE))</f>
        <v/>
      </c>
      <c r="W167" s="321" t="str">
        <f>IF(W166="","",VLOOKUP(W166,'標準様式１シフト記号表（勤務時間帯）'!$D$6:$X$47,21,FALSE))</f>
        <v/>
      </c>
      <c r="X167" s="321" t="str">
        <f>IF(X166="","",VLOOKUP(X166,'標準様式１シフト記号表（勤務時間帯）'!$D$6:$X$47,21,FALSE))</f>
        <v/>
      </c>
      <c r="Y167" s="321" t="str">
        <f>IF(Y166="","",VLOOKUP(Y166,'標準様式１シフト記号表（勤務時間帯）'!$D$6:$X$47,21,FALSE))</f>
        <v/>
      </c>
      <c r="Z167" s="321" t="str">
        <f>IF(Z166="","",VLOOKUP(Z166,'標準様式１シフト記号表（勤務時間帯）'!$D$6:$X$47,21,FALSE))</f>
        <v/>
      </c>
      <c r="AA167" s="323" t="str">
        <f>IF(AA166="","",VLOOKUP(AA166,'標準様式１シフト記号表（勤務時間帯）'!$D$6:$X$47,21,FALSE))</f>
        <v/>
      </c>
      <c r="AB167" s="322" t="str">
        <f>IF(AB166="","",VLOOKUP(AB166,'標準様式１シフト記号表（勤務時間帯）'!$D$6:$X$47,21,FALSE))</f>
        <v/>
      </c>
      <c r="AC167" s="321" t="str">
        <f>IF(AC166="","",VLOOKUP(AC166,'標準様式１シフト記号表（勤務時間帯）'!$D$6:$X$47,21,FALSE))</f>
        <v/>
      </c>
      <c r="AD167" s="321" t="str">
        <f>IF(AD166="","",VLOOKUP(AD166,'標準様式１シフト記号表（勤務時間帯）'!$D$6:$X$47,21,FALSE))</f>
        <v/>
      </c>
      <c r="AE167" s="321" t="str">
        <f>IF(AE166="","",VLOOKUP(AE166,'標準様式１シフト記号表（勤務時間帯）'!$D$6:$X$47,21,FALSE))</f>
        <v/>
      </c>
      <c r="AF167" s="321" t="str">
        <f>IF(AF166="","",VLOOKUP(AF166,'標準様式１シフト記号表（勤務時間帯）'!$D$6:$X$47,21,FALSE))</f>
        <v/>
      </c>
      <c r="AG167" s="321" t="str">
        <f>IF(AG166="","",VLOOKUP(AG166,'標準様式１シフト記号表（勤務時間帯）'!$D$6:$X$47,21,FALSE))</f>
        <v/>
      </c>
      <c r="AH167" s="323" t="str">
        <f>IF(AH166="","",VLOOKUP(AH166,'標準様式１シフト記号表（勤務時間帯）'!$D$6:$X$47,21,FALSE))</f>
        <v/>
      </c>
      <c r="AI167" s="322" t="str">
        <f>IF(AI166="","",VLOOKUP(AI166,'標準様式１シフト記号表（勤務時間帯）'!$D$6:$X$47,21,FALSE))</f>
        <v/>
      </c>
      <c r="AJ167" s="321" t="str">
        <f>IF(AJ166="","",VLOOKUP(AJ166,'標準様式１シフト記号表（勤務時間帯）'!$D$6:$X$47,21,FALSE))</f>
        <v/>
      </c>
      <c r="AK167" s="321" t="str">
        <f>IF(AK166="","",VLOOKUP(AK166,'標準様式１シフト記号表（勤務時間帯）'!$D$6:$X$47,21,FALSE))</f>
        <v/>
      </c>
      <c r="AL167" s="321" t="str">
        <f>IF(AL166="","",VLOOKUP(AL166,'標準様式１シフト記号表（勤務時間帯）'!$D$6:$X$47,21,FALSE))</f>
        <v/>
      </c>
      <c r="AM167" s="321" t="str">
        <f>IF(AM166="","",VLOOKUP(AM166,'標準様式１シフト記号表（勤務時間帯）'!$D$6:$X$47,21,FALSE))</f>
        <v/>
      </c>
      <c r="AN167" s="321" t="str">
        <f>IF(AN166="","",VLOOKUP(AN166,'標準様式１シフト記号表（勤務時間帯）'!$D$6:$X$47,21,FALSE))</f>
        <v/>
      </c>
      <c r="AO167" s="323" t="str">
        <f>IF(AO166="","",VLOOKUP(AO166,'標準様式１シフト記号表（勤務時間帯）'!$D$6:$X$47,21,FALSE))</f>
        <v/>
      </c>
      <c r="AP167" s="322" t="str">
        <f>IF(AP166="","",VLOOKUP(AP166,'標準様式１シフト記号表（勤務時間帯）'!$D$6:$X$47,21,FALSE))</f>
        <v/>
      </c>
      <c r="AQ167" s="321" t="str">
        <f>IF(AQ166="","",VLOOKUP(AQ166,'標準様式１シフト記号表（勤務時間帯）'!$D$6:$X$47,21,FALSE))</f>
        <v/>
      </c>
      <c r="AR167" s="321" t="str">
        <f>IF(AR166="","",VLOOKUP(AR166,'標準様式１シフト記号表（勤務時間帯）'!$D$6:$X$47,21,FALSE))</f>
        <v/>
      </c>
      <c r="AS167" s="321" t="str">
        <f>IF(AS166="","",VLOOKUP(AS166,'標準様式１シフト記号表（勤務時間帯）'!$D$6:$X$47,21,FALSE))</f>
        <v/>
      </c>
      <c r="AT167" s="321" t="str">
        <f>IF(AT166="","",VLOOKUP(AT166,'標準様式１シフト記号表（勤務時間帯）'!$D$6:$X$47,21,FALSE))</f>
        <v/>
      </c>
      <c r="AU167" s="321" t="str">
        <f>IF(AU166="","",VLOOKUP(AU166,'標準様式１シフト記号表（勤務時間帯）'!$D$6:$X$47,21,FALSE))</f>
        <v/>
      </c>
      <c r="AV167" s="323" t="str">
        <f>IF(AV166="","",VLOOKUP(AV166,'標準様式１シフト記号表（勤務時間帯）'!$D$6:$X$47,21,FALSE))</f>
        <v/>
      </c>
      <c r="AW167" s="322" t="str">
        <f>IF(AW166="","",VLOOKUP(AW166,'標準様式１シフト記号表（勤務時間帯）'!$D$6:$X$47,21,FALSE))</f>
        <v/>
      </c>
      <c r="AX167" s="321" t="str">
        <f>IF(AX166="","",VLOOKUP(AX166,'標準様式１シフト記号表（勤務時間帯）'!$D$6:$X$47,21,FALSE))</f>
        <v/>
      </c>
      <c r="AY167" s="321" t="str">
        <f>IF(AY166="","",VLOOKUP(AY166,'標準様式１シフト記号表（勤務時間帯）'!$D$6:$X$47,21,FALSE))</f>
        <v/>
      </c>
      <c r="AZ167" s="1474">
        <f>IF($BC$4="４週",SUM(U167:AV167),IF($BC$4="暦月",SUM(U167:AY167),""))</f>
        <v>0</v>
      </c>
      <c r="BA167" s="1475"/>
      <c r="BB167" s="1476">
        <f>IF($BC$4="４週",AZ167/4,IF($BC$4="暦月",(AZ167/($BC$9/7)),""))</f>
        <v>0</v>
      </c>
      <c r="BC167" s="1475"/>
      <c r="BD167" s="1468"/>
      <c r="BE167" s="1469"/>
      <c r="BF167" s="1469"/>
      <c r="BG167" s="1469"/>
      <c r="BH167" s="1470"/>
    </row>
    <row r="168" spans="2:60" ht="20.25" customHeight="1" x14ac:dyDescent="0.15">
      <c r="B168" s="346"/>
      <c r="C168" s="1427"/>
      <c r="D168" s="1428"/>
      <c r="E168" s="1429"/>
      <c r="F168" s="345"/>
      <c r="G168" s="344">
        <f>C166</f>
        <v>0</v>
      </c>
      <c r="H168" s="1432"/>
      <c r="I168" s="1439"/>
      <c r="J168" s="1440"/>
      <c r="K168" s="1440"/>
      <c r="L168" s="1441"/>
      <c r="M168" s="1448"/>
      <c r="N168" s="1449"/>
      <c r="O168" s="1450"/>
      <c r="P168" s="411" t="s">
        <v>634</v>
      </c>
      <c r="Q168" s="351"/>
      <c r="R168" s="351"/>
      <c r="S168" s="350"/>
      <c r="T168" s="349"/>
      <c r="U168" s="312" t="str">
        <f>IF(U166="","",VLOOKUP(U166,'標準様式１シフト記号表（勤務時間帯）'!$D$6:$Z$47,23,FALSE))</f>
        <v/>
      </c>
      <c r="V168" s="311" t="str">
        <f>IF(V166="","",VLOOKUP(V166,'標準様式１シフト記号表（勤務時間帯）'!$D$6:$Z$47,23,FALSE))</f>
        <v/>
      </c>
      <c r="W168" s="311" t="str">
        <f>IF(W166="","",VLOOKUP(W166,'標準様式１シフト記号表（勤務時間帯）'!$D$6:$Z$47,23,FALSE))</f>
        <v/>
      </c>
      <c r="X168" s="311" t="str">
        <f>IF(X166="","",VLOOKUP(X166,'標準様式１シフト記号表（勤務時間帯）'!$D$6:$Z$47,23,FALSE))</f>
        <v/>
      </c>
      <c r="Y168" s="311" t="str">
        <f>IF(Y166="","",VLOOKUP(Y166,'標準様式１シフト記号表（勤務時間帯）'!$D$6:$Z$47,23,FALSE))</f>
        <v/>
      </c>
      <c r="Z168" s="311" t="str">
        <f>IF(Z166="","",VLOOKUP(Z166,'標準様式１シフト記号表（勤務時間帯）'!$D$6:$Z$47,23,FALSE))</f>
        <v/>
      </c>
      <c r="AA168" s="313" t="str">
        <f>IF(AA166="","",VLOOKUP(AA166,'標準様式１シフト記号表（勤務時間帯）'!$D$6:$Z$47,23,FALSE))</f>
        <v/>
      </c>
      <c r="AB168" s="312" t="str">
        <f>IF(AB166="","",VLOOKUP(AB166,'標準様式１シフト記号表（勤務時間帯）'!$D$6:$Z$47,23,FALSE))</f>
        <v/>
      </c>
      <c r="AC168" s="311" t="str">
        <f>IF(AC166="","",VLOOKUP(AC166,'標準様式１シフト記号表（勤務時間帯）'!$D$6:$Z$47,23,FALSE))</f>
        <v/>
      </c>
      <c r="AD168" s="311" t="str">
        <f>IF(AD166="","",VLOOKUP(AD166,'標準様式１シフト記号表（勤務時間帯）'!$D$6:$Z$47,23,FALSE))</f>
        <v/>
      </c>
      <c r="AE168" s="311" t="str">
        <f>IF(AE166="","",VLOOKUP(AE166,'標準様式１シフト記号表（勤務時間帯）'!$D$6:$Z$47,23,FALSE))</f>
        <v/>
      </c>
      <c r="AF168" s="311" t="str">
        <f>IF(AF166="","",VLOOKUP(AF166,'標準様式１シフト記号表（勤務時間帯）'!$D$6:$Z$47,23,FALSE))</f>
        <v/>
      </c>
      <c r="AG168" s="311" t="str">
        <f>IF(AG166="","",VLOOKUP(AG166,'標準様式１シフト記号表（勤務時間帯）'!$D$6:$Z$47,23,FALSE))</f>
        <v/>
      </c>
      <c r="AH168" s="313" t="str">
        <f>IF(AH166="","",VLOOKUP(AH166,'標準様式１シフト記号表（勤務時間帯）'!$D$6:$Z$47,23,FALSE))</f>
        <v/>
      </c>
      <c r="AI168" s="312" t="str">
        <f>IF(AI166="","",VLOOKUP(AI166,'標準様式１シフト記号表（勤務時間帯）'!$D$6:$Z$47,23,FALSE))</f>
        <v/>
      </c>
      <c r="AJ168" s="311" t="str">
        <f>IF(AJ166="","",VLOOKUP(AJ166,'標準様式１シフト記号表（勤務時間帯）'!$D$6:$Z$47,23,FALSE))</f>
        <v/>
      </c>
      <c r="AK168" s="311" t="str">
        <f>IF(AK166="","",VLOOKUP(AK166,'標準様式１シフト記号表（勤務時間帯）'!$D$6:$Z$47,23,FALSE))</f>
        <v/>
      </c>
      <c r="AL168" s="311" t="str">
        <f>IF(AL166="","",VLOOKUP(AL166,'標準様式１シフト記号表（勤務時間帯）'!$D$6:$Z$47,23,FALSE))</f>
        <v/>
      </c>
      <c r="AM168" s="311" t="str">
        <f>IF(AM166="","",VLOOKUP(AM166,'標準様式１シフト記号表（勤務時間帯）'!$D$6:$Z$47,23,FALSE))</f>
        <v/>
      </c>
      <c r="AN168" s="311" t="str">
        <f>IF(AN166="","",VLOOKUP(AN166,'標準様式１シフト記号表（勤務時間帯）'!$D$6:$Z$47,23,FALSE))</f>
        <v/>
      </c>
      <c r="AO168" s="313" t="str">
        <f>IF(AO166="","",VLOOKUP(AO166,'標準様式１シフト記号表（勤務時間帯）'!$D$6:$Z$47,23,FALSE))</f>
        <v/>
      </c>
      <c r="AP168" s="312" t="str">
        <f>IF(AP166="","",VLOOKUP(AP166,'標準様式１シフト記号表（勤務時間帯）'!$D$6:$Z$47,23,FALSE))</f>
        <v/>
      </c>
      <c r="AQ168" s="311" t="str">
        <f>IF(AQ166="","",VLOOKUP(AQ166,'標準様式１シフト記号表（勤務時間帯）'!$D$6:$Z$47,23,FALSE))</f>
        <v/>
      </c>
      <c r="AR168" s="311" t="str">
        <f>IF(AR166="","",VLOOKUP(AR166,'標準様式１シフト記号表（勤務時間帯）'!$D$6:$Z$47,23,FALSE))</f>
        <v/>
      </c>
      <c r="AS168" s="311" t="str">
        <f>IF(AS166="","",VLOOKUP(AS166,'標準様式１シフト記号表（勤務時間帯）'!$D$6:$Z$47,23,FALSE))</f>
        <v/>
      </c>
      <c r="AT168" s="311" t="str">
        <f>IF(AT166="","",VLOOKUP(AT166,'標準様式１シフト記号表（勤務時間帯）'!$D$6:$Z$47,23,FALSE))</f>
        <v/>
      </c>
      <c r="AU168" s="311" t="str">
        <f>IF(AU166="","",VLOOKUP(AU166,'標準様式１シフト記号表（勤務時間帯）'!$D$6:$Z$47,23,FALSE))</f>
        <v/>
      </c>
      <c r="AV168" s="313" t="str">
        <f>IF(AV166="","",VLOOKUP(AV166,'標準様式１シフト記号表（勤務時間帯）'!$D$6:$Z$47,23,FALSE))</f>
        <v/>
      </c>
      <c r="AW168" s="312" t="str">
        <f>IF(AW166="","",VLOOKUP(AW166,'標準様式１シフト記号表（勤務時間帯）'!$D$6:$Z$47,23,FALSE))</f>
        <v/>
      </c>
      <c r="AX168" s="311" t="str">
        <f>IF(AX166="","",VLOOKUP(AX166,'標準様式１シフト記号表（勤務時間帯）'!$D$6:$Z$47,23,FALSE))</f>
        <v/>
      </c>
      <c r="AY168" s="311" t="str">
        <f>IF(AY166="","",VLOOKUP(AY166,'標準様式１シフト記号表（勤務時間帯）'!$D$6:$Z$47,23,FALSE))</f>
        <v/>
      </c>
      <c r="AZ168" s="1477">
        <f>IF($BC$4="４週",SUM(U168:AV168),IF($BC$4="暦月",SUM(U168:AY168),""))</f>
        <v>0</v>
      </c>
      <c r="BA168" s="1478"/>
      <c r="BB168" s="1479">
        <f>IF($BC$4="４週",AZ168/4,IF($BC$4="暦月",(AZ168/($BC$9/7)),""))</f>
        <v>0</v>
      </c>
      <c r="BC168" s="1478"/>
      <c r="BD168" s="1471"/>
      <c r="BE168" s="1472"/>
      <c r="BF168" s="1472"/>
      <c r="BG168" s="1472"/>
      <c r="BH168" s="1473"/>
    </row>
    <row r="169" spans="2:60" ht="20.25" customHeight="1" x14ac:dyDescent="0.15">
      <c r="B169" s="339"/>
      <c r="C169" s="1421"/>
      <c r="D169" s="1422"/>
      <c r="E169" s="1423"/>
      <c r="F169" s="338"/>
      <c r="G169" s="337"/>
      <c r="H169" s="1430"/>
      <c r="I169" s="1433"/>
      <c r="J169" s="1434"/>
      <c r="K169" s="1434"/>
      <c r="L169" s="1435"/>
      <c r="M169" s="1442"/>
      <c r="N169" s="1443"/>
      <c r="O169" s="1444"/>
      <c r="P169" s="336" t="s">
        <v>632</v>
      </c>
      <c r="Q169" s="335"/>
      <c r="R169" s="335"/>
      <c r="S169" s="334"/>
      <c r="T169" s="333"/>
      <c r="U169" s="331"/>
      <c r="V169" s="330"/>
      <c r="W169" s="330"/>
      <c r="X169" s="330"/>
      <c r="Y169" s="330"/>
      <c r="Z169" s="330"/>
      <c r="AA169" s="332"/>
      <c r="AB169" s="331"/>
      <c r="AC169" s="330"/>
      <c r="AD169" s="330"/>
      <c r="AE169" s="330"/>
      <c r="AF169" s="330"/>
      <c r="AG169" s="330"/>
      <c r="AH169" s="332"/>
      <c r="AI169" s="331"/>
      <c r="AJ169" s="330"/>
      <c r="AK169" s="330"/>
      <c r="AL169" s="330"/>
      <c r="AM169" s="330"/>
      <c r="AN169" s="330"/>
      <c r="AO169" s="332"/>
      <c r="AP169" s="331"/>
      <c r="AQ169" s="330"/>
      <c r="AR169" s="330"/>
      <c r="AS169" s="330"/>
      <c r="AT169" s="330"/>
      <c r="AU169" s="330"/>
      <c r="AV169" s="332"/>
      <c r="AW169" s="331"/>
      <c r="AX169" s="330"/>
      <c r="AY169" s="330"/>
      <c r="AZ169" s="1451"/>
      <c r="BA169" s="1452"/>
      <c r="BB169" s="1481"/>
      <c r="BC169" s="1452"/>
      <c r="BD169" s="1482"/>
      <c r="BE169" s="1483"/>
      <c r="BF169" s="1483"/>
      <c r="BG169" s="1483"/>
      <c r="BH169" s="1484"/>
    </row>
    <row r="170" spans="2:60" ht="20.25" customHeight="1" x14ac:dyDescent="0.15">
      <c r="B170" s="320">
        <f>B167+1</f>
        <v>50</v>
      </c>
      <c r="C170" s="1424"/>
      <c r="D170" s="1425"/>
      <c r="E170" s="1426"/>
      <c r="F170" s="329">
        <f>C169</f>
        <v>0</v>
      </c>
      <c r="G170" s="328"/>
      <c r="H170" s="1431"/>
      <c r="I170" s="1436"/>
      <c r="J170" s="1437"/>
      <c r="K170" s="1437"/>
      <c r="L170" s="1438"/>
      <c r="M170" s="1445"/>
      <c r="N170" s="1446"/>
      <c r="O170" s="1447"/>
      <c r="P170" s="327" t="s">
        <v>633</v>
      </c>
      <c r="Q170" s="326"/>
      <c r="R170" s="326"/>
      <c r="S170" s="325"/>
      <c r="T170" s="324"/>
      <c r="U170" s="322" t="str">
        <f>IF(U169="","",VLOOKUP(U169,'標準様式１シフト記号表（勤務時間帯）'!$D$6:$X$47,21,FALSE))</f>
        <v/>
      </c>
      <c r="V170" s="321" t="str">
        <f>IF(V169="","",VLOOKUP(V169,'標準様式１シフト記号表（勤務時間帯）'!$D$6:$X$47,21,FALSE))</f>
        <v/>
      </c>
      <c r="W170" s="321" t="str">
        <f>IF(W169="","",VLOOKUP(W169,'標準様式１シフト記号表（勤務時間帯）'!$D$6:$X$47,21,FALSE))</f>
        <v/>
      </c>
      <c r="X170" s="321" t="str">
        <f>IF(X169="","",VLOOKUP(X169,'標準様式１シフト記号表（勤務時間帯）'!$D$6:$X$47,21,FALSE))</f>
        <v/>
      </c>
      <c r="Y170" s="321" t="str">
        <f>IF(Y169="","",VLOOKUP(Y169,'標準様式１シフト記号表（勤務時間帯）'!$D$6:$X$47,21,FALSE))</f>
        <v/>
      </c>
      <c r="Z170" s="321" t="str">
        <f>IF(Z169="","",VLOOKUP(Z169,'標準様式１シフト記号表（勤務時間帯）'!$D$6:$X$47,21,FALSE))</f>
        <v/>
      </c>
      <c r="AA170" s="323" t="str">
        <f>IF(AA169="","",VLOOKUP(AA169,'標準様式１シフト記号表（勤務時間帯）'!$D$6:$X$47,21,FALSE))</f>
        <v/>
      </c>
      <c r="AB170" s="322" t="str">
        <f>IF(AB169="","",VLOOKUP(AB169,'標準様式１シフト記号表（勤務時間帯）'!$D$6:$X$47,21,FALSE))</f>
        <v/>
      </c>
      <c r="AC170" s="321" t="str">
        <f>IF(AC169="","",VLOOKUP(AC169,'標準様式１シフト記号表（勤務時間帯）'!$D$6:$X$47,21,FALSE))</f>
        <v/>
      </c>
      <c r="AD170" s="321" t="str">
        <f>IF(AD169="","",VLOOKUP(AD169,'標準様式１シフト記号表（勤務時間帯）'!$D$6:$X$47,21,FALSE))</f>
        <v/>
      </c>
      <c r="AE170" s="321" t="str">
        <f>IF(AE169="","",VLOOKUP(AE169,'標準様式１シフト記号表（勤務時間帯）'!$D$6:$X$47,21,FALSE))</f>
        <v/>
      </c>
      <c r="AF170" s="321" t="str">
        <f>IF(AF169="","",VLOOKUP(AF169,'標準様式１シフト記号表（勤務時間帯）'!$D$6:$X$47,21,FALSE))</f>
        <v/>
      </c>
      <c r="AG170" s="321" t="str">
        <f>IF(AG169="","",VLOOKUP(AG169,'標準様式１シフト記号表（勤務時間帯）'!$D$6:$X$47,21,FALSE))</f>
        <v/>
      </c>
      <c r="AH170" s="323" t="str">
        <f>IF(AH169="","",VLOOKUP(AH169,'標準様式１シフト記号表（勤務時間帯）'!$D$6:$X$47,21,FALSE))</f>
        <v/>
      </c>
      <c r="AI170" s="322" t="str">
        <f>IF(AI169="","",VLOOKUP(AI169,'標準様式１シフト記号表（勤務時間帯）'!$D$6:$X$47,21,FALSE))</f>
        <v/>
      </c>
      <c r="AJ170" s="321" t="str">
        <f>IF(AJ169="","",VLOOKUP(AJ169,'標準様式１シフト記号表（勤務時間帯）'!$D$6:$X$47,21,FALSE))</f>
        <v/>
      </c>
      <c r="AK170" s="321" t="str">
        <f>IF(AK169="","",VLOOKUP(AK169,'標準様式１シフト記号表（勤務時間帯）'!$D$6:$X$47,21,FALSE))</f>
        <v/>
      </c>
      <c r="AL170" s="321" t="str">
        <f>IF(AL169="","",VLOOKUP(AL169,'標準様式１シフト記号表（勤務時間帯）'!$D$6:$X$47,21,FALSE))</f>
        <v/>
      </c>
      <c r="AM170" s="321" t="str">
        <f>IF(AM169="","",VLOOKUP(AM169,'標準様式１シフト記号表（勤務時間帯）'!$D$6:$X$47,21,FALSE))</f>
        <v/>
      </c>
      <c r="AN170" s="321" t="str">
        <f>IF(AN169="","",VLOOKUP(AN169,'標準様式１シフト記号表（勤務時間帯）'!$D$6:$X$47,21,FALSE))</f>
        <v/>
      </c>
      <c r="AO170" s="323" t="str">
        <f>IF(AO169="","",VLOOKUP(AO169,'標準様式１シフト記号表（勤務時間帯）'!$D$6:$X$47,21,FALSE))</f>
        <v/>
      </c>
      <c r="AP170" s="322" t="str">
        <f>IF(AP169="","",VLOOKUP(AP169,'標準様式１シフト記号表（勤務時間帯）'!$D$6:$X$47,21,FALSE))</f>
        <v/>
      </c>
      <c r="AQ170" s="321" t="str">
        <f>IF(AQ169="","",VLOOKUP(AQ169,'標準様式１シフト記号表（勤務時間帯）'!$D$6:$X$47,21,FALSE))</f>
        <v/>
      </c>
      <c r="AR170" s="321" t="str">
        <f>IF(AR169="","",VLOOKUP(AR169,'標準様式１シフト記号表（勤務時間帯）'!$D$6:$X$47,21,FALSE))</f>
        <v/>
      </c>
      <c r="AS170" s="321" t="str">
        <f>IF(AS169="","",VLOOKUP(AS169,'標準様式１シフト記号表（勤務時間帯）'!$D$6:$X$47,21,FALSE))</f>
        <v/>
      </c>
      <c r="AT170" s="321" t="str">
        <f>IF(AT169="","",VLOOKUP(AT169,'標準様式１シフト記号表（勤務時間帯）'!$D$6:$X$47,21,FALSE))</f>
        <v/>
      </c>
      <c r="AU170" s="321" t="str">
        <f>IF(AU169="","",VLOOKUP(AU169,'標準様式１シフト記号表（勤務時間帯）'!$D$6:$X$47,21,FALSE))</f>
        <v/>
      </c>
      <c r="AV170" s="323" t="str">
        <f>IF(AV169="","",VLOOKUP(AV169,'標準様式１シフト記号表（勤務時間帯）'!$D$6:$X$47,21,FALSE))</f>
        <v/>
      </c>
      <c r="AW170" s="322" t="str">
        <f>IF(AW169="","",VLOOKUP(AW169,'標準様式１シフト記号表（勤務時間帯）'!$D$6:$X$47,21,FALSE))</f>
        <v/>
      </c>
      <c r="AX170" s="321" t="str">
        <f>IF(AX169="","",VLOOKUP(AX169,'標準様式１シフト記号表（勤務時間帯）'!$D$6:$X$47,21,FALSE))</f>
        <v/>
      </c>
      <c r="AY170" s="321" t="str">
        <f>IF(AY169="","",VLOOKUP(AY169,'標準様式１シフト記号表（勤務時間帯）'!$D$6:$X$47,21,FALSE))</f>
        <v/>
      </c>
      <c r="AZ170" s="1474">
        <f>IF($BC$4="４週",SUM(U170:AV170),IF($BC$4="暦月",SUM(U170:AY170),""))</f>
        <v>0</v>
      </c>
      <c r="BA170" s="1475"/>
      <c r="BB170" s="1476">
        <f>IF($BC$4="４週",AZ170/4,IF($BC$4="暦月",(AZ170/($BC$9/7)),""))</f>
        <v>0</v>
      </c>
      <c r="BC170" s="1475"/>
      <c r="BD170" s="1468"/>
      <c r="BE170" s="1469"/>
      <c r="BF170" s="1469"/>
      <c r="BG170" s="1469"/>
      <c r="BH170" s="1470"/>
    </row>
    <row r="171" spans="2:60" ht="20.25" customHeight="1" thickBot="1" x14ac:dyDescent="0.2">
      <c r="B171" s="346"/>
      <c r="C171" s="1427"/>
      <c r="D171" s="1428"/>
      <c r="E171" s="1429"/>
      <c r="F171" s="345"/>
      <c r="G171" s="344">
        <f>C169</f>
        <v>0</v>
      </c>
      <c r="H171" s="1432"/>
      <c r="I171" s="1439"/>
      <c r="J171" s="1440"/>
      <c r="K171" s="1440"/>
      <c r="L171" s="1441"/>
      <c r="M171" s="1448"/>
      <c r="N171" s="1449"/>
      <c r="O171" s="1450"/>
      <c r="P171" s="411" t="s">
        <v>634</v>
      </c>
      <c r="Q171" s="351"/>
      <c r="R171" s="351"/>
      <c r="S171" s="350"/>
      <c r="T171" s="349"/>
      <c r="U171" s="312" t="str">
        <f>IF(U169="","",VLOOKUP(U169,'標準様式１シフト記号表（勤務時間帯）'!$D$6:$Z$47,23,FALSE))</f>
        <v/>
      </c>
      <c r="V171" s="311" t="str">
        <f>IF(V169="","",VLOOKUP(V169,'標準様式１シフト記号表（勤務時間帯）'!$D$6:$Z$47,23,FALSE))</f>
        <v/>
      </c>
      <c r="W171" s="311" t="str">
        <f>IF(W169="","",VLOOKUP(W169,'標準様式１シフト記号表（勤務時間帯）'!$D$6:$Z$47,23,FALSE))</f>
        <v/>
      </c>
      <c r="X171" s="311" t="str">
        <f>IF(X169="","",VLOOKUP(X169,'標準様式１シフト記号表（勤務時間帯）'!$D$6:$Z$47,23,FALSE))</f>
        <v/>
      </c>
      <c r="Y171" s="311" t="str">
        <f>IF(Y169="","",VLOOKUP(Y169,'標準様式１シフト記号表（勤務時間帯）'!$D$6:$Z$47,23,FALSE))</f>
        <v/>
      </c>
      <c r="Z171" s="311" t="str">
        <f>IF(Z169="","",VLOOKUP(Z169,'標準様式１シフト記号表（勤務時間帯）'!$D$6:$Z$47,23,FALSE))</f>
        <v/>
      </c>
      <c r="AA171" s="313" t="str">
        <f>IF(AA169="","",VLOOKUP(AA169,'標準様式１シフト記号表（勤務時間帯）'!$D$6:$Z$47,23,FALSE))</f>
        <v/>
      </c>
      <c r="AB171" s="312" t="str">
        <f>IF(AB169="","",VLOOKUP(AB169,'標準様式１シフト記号表（勤務時間帯）'!$D$6:$Z$47,23,FALSE))</f>
        <v/>
      </c>
      <c r="AC171" s="311" t="str">
        <f>IF(AC169="","",VLOOKUP(AC169,'標準様式１シフト記号表（勤務時間帯）'!$D$6:$Z$47,23,FALSE))</f>
        <v/>
      </c>
      <c r="AD171" s="311" t="str">
        <f>IF(AD169="","",VLOOKUP(AD169,'標準様式１シフト記号表（勤務時間帯）'!$D$6:$Z$47,23,FALSE))</f>
        <v/>
      </c>
      <c r="AE171" s="311" t="str">
        <f>IF(AE169="","",VLOOKUP(AE169,'標準様式１シフト記号表（勤務時間帯）'!$D$6:$Z$47,23,FALSE))</f>
        <v/>
      </c>
      <c r="AF171" s="311" t="str">
        <f>IF(AF169="","",VLOOKUP(AF169,'標準様式１シフト記号表（勤務時間帯）'!$D$6:$Z$47,23,FALSE))</f>
        <v/>
      </c>
      <c r="AG171" s="311" t="str">
        <f>IF(AG169="","",VLOOKUP(AG169,'標準様式１シフト記号表（勤務時間帯）'!$D$6:$Z$47,23,FALSE))</f>
        <v/>
      </c>
      <c r="AH171" s="313" t="str">
        <f>IF(AH169="","",VLOOKUP(AH169,'標準様式１シフト記号表（勤務時間帯）'!$D$6:$Z$47,23,FALSE))</f>
        <v/>
      </c>
      <c r="AI171" s="312" t="str">
        <f>IF(AI169="","",VLOOKUP(AI169,'標準様式１シフト記号表（勤務時間帯）'!$D$6:$Z$47,23,FALSE))</f>
        <v/>
      </c>
      <c r="AJ171" s="311" t="str">
        <f>IF(AJ169="","",VLOOKUP(AJ169,'標準様式１シフト記号表（勤務時間帯）'!$D$6:$Z$47,23,FALSE))</f>
        <v/>
      </c>
      <c r="AK171" s="311" t="str">
        <f>IF(AK169="","",VLOOKUP(AK169,'標準様式１シフト記号表（勤務時間帯）'!$D$6:$Z$47,23,FALSE))</f>
        <v/>
      </c>
      <c r="AL171" s="311" t="str">
        <f>IF(AL169="","",VLOOKUP(AL169,'標準様式１シフト記号表（勤務時間帯）'!$D$6:$Z$47,23,FALSE))</f>
        <v/>
      </c>
      <c r="AM171" s="311" t="str">
        <f>IF(AM169="","",VLOOKUP(AM169,'標準様式１シフト記号表（勤務時間帯）'!$D$6:$Z$47,23,FALSE))</f>
        <v/>
      </c>
      <c r="AN171" s="311" t="str">
        <f>IF(AN169="","",VLOOKUP(AN169,'標準様式１シフト記号表（勤務時間帯）'!$D$6:$Z$47,23,FALSE))</f>
        <v/>
      </c>
      <c r="AO171" s="313" t="str">
        <f>IF(AO169="","",VLOOKUP(AO169,'標準様式１シフト記号表（勤務時間帯）'!$D$6:$Z$47,23,FALSE))</f>
        <v/>
      </c>
      <c r="AP171" s="312" t="str">
        <f>IF(AP169="","",VLOOKUP(AP169,'標準様式１シフト記号表（勤務時間帯）'!$D$6:$Z$47,23,FALSE))</f>
        <v/>
      </c>
      <c r="AQ171" s="311" t="str">
        <f>IF(AQ169="","",VLOOKUP(AQ169,'標準様式１シフト記号表（勤務時間帯）'!$D$6:$Z$47,23,FALSE))</f>
        <v/>
      </c>
      <c r="AR171" s="311" t="str">
        <f>IF(AR169="","",VLOOKUP(AR169,'標準様式１シフト記号表（勤務時間帯）'!$D$6:$Z$47,23,FALSE))</f>
        <v/>
      </c>
      <c r="AS171" s="311" t="str">
        <f>IF(AS169="","",VLOOKUP(AS169,'標準様式１シフト記号表（勤務時間帯）'!$D$6:$Z$47,23,FALSE))</f>
        <v/>
      </c>
      <c r="AT171" s="311" t="str">
        <f>IF(AT169="","",VLOOKUP(AT169,'標準様式１シフト記号表（勤務時間帯）'!$D$6:$Z$47,23,FALSE))</f>
        <v/>
      </c>
      <c r="AU171" s="311" t="str">
        <f>IF(AU169="","",VLOOKUP(AU169,'標準様式１シフト記号表（勤務時間帯）'!$D$6:$Z$47,23,FALSE))</f>
        <v/>
      </c>
      <c r="AV171" s="313" t="str">
        <f>IF(AV169="","",VLOOKUP(AV169,'標準様式１シフト記号表（勤務時間帯）'!$D$6:$Z$47,23,FALSE))</f>
        <v/>
      </c>
      <c r="AW171" s="312" t="str">
        <f>IF(AW169="","",VLOOKUP(AW169,'標準様式１シフト記号表（勤務時間帯）'!$D$6:$Z$47,23,FALSE))</f>
        <v/>
      </c>
      <c r="AX171" s="311" t="str">
        <f>IF(AX169="","",VLOOKUP(AX169,'標準様式１シフト記号表（勤務時間帯）'!$D$6:$Z$47,23,FALSE))</f>
        <v/>
      </c>
      <c r="AY171" s="311" t="str">
        <f>IF(AY169="","",VLOOKUP(AY169,'標準様式１シフト記号表（勤務時間帯）'!$D$6:$Z$47,23,FALSE))</f>
        <v/>
      </c>
      <c r="AZ171" s="1477">
        <f>IF($BC$4="４週",SUM(U171:AV171),IF($BC$4="暦月",SUM(U171:AY171),""))</f>
        <v>0</v>
      </c>
      <c r="BA171" s="1478"/>
      <c r="BB171" s="1479">
        <f>IF($BC$4="４週",AZ171/4,IF($BC$4="暦月",(AZ171/($BC$9/7)),""))</f>
        <v>0</v>
      </c>
      <c r="BC171" s="1478"/>
      <c r="BD171" s="1471"/>
      <c r="BE171" s="1472"/>
      <c r="BF171" s="1472"/>
      <c r="BG171" s="1472"/>
      <c r="BH171" s="1473"/>
    </row>
    <row r="172" spans="2:60" ht="20.25" customHeight="1" x14ac:dyDescent="0.15">
      <c r="B172" s="1496" t="s">
        <v>635</v>
      </c>
      <c r="C172" s="1497"/>
      <c r="D172" s="1497"/>
      <c r="E172" s="1497"/>
      <c r="F172" s="1497"/>
      <c r="G172" s="1497"/>
      <c r="H172" s="1497"/>
      <c r="I172" s="1497"/>
      <c r="J172" s="1497"/>
      <c r="K172" s="1497"/>
      <c r="L172" s="1497"/>
      <c r="M172" s="1497"/>
      <c r="N172" s="1497"/>
      <c r="O172" s="1497"/>
      <c r="P172" s="1497"/>
      <c r="Q172" s="1497"/>
      <c r="R172" s="1497"/>
      <c r="S172" s="1497"/>
      <c r="T172" s="1498"/>
      <c r="U172" s="310"/>
      <c r="V172" s="307"/>
      <c r="W172" s="307"/>
      <c r="X172" s="307"/>
      <c r="Y172" s="307"/>
      <c r="Z172" s="307"/>
      <c r="AA172" s="309"/>
      <c r="AB172" s="308"/>
      <c r="AC172" s="307"/>
      <c r="AD172" s="307"/>
      <c r="AE172" s="307"/>
      <c r="AF172" s="307"/>
      <c r="AG172" s="307"/>
      <c r="AH172" s="309"/>
      <c r="AI172" s="308"/>
      <c r="AJ172" s="307"/>
      <c r="AK172" s="307"/>
      <c r="AL172" s="307"/>
      <c r="AM172" s="307"/>
      <c r="AN172" s="307"/>
      <c r="AO172" s="309"/>
      <c r="AP172" s="308"/>
      <c r="AQ172" s="307"/>
      <c r="AR172" s="307"/>
      <c r="AS172" s="307"/>
      <c r="AT172" s="307"/>
      <c r="AU172" s="307"/>
      <c r="AV172" s="309"/>
      <c r="AW172" s="308"/>
      <c r="AX172" s="307"/>
      <c r="AY172" s="306"/>
      <c r="AZ172" s="1499"/>
      <c r="BA172" s="1500"/>
      <c r="BB172" s="1505"/>
      <c r="BC172" s="1506"/>
      <c r="BD172" s="1506"/>
      <c r="BE172" s="1506"/>
      <c r="BF172" s="1506"/>
      <c r="BG172" s="1506"/>
      <c r="BH172" s="1507"/>
    </row>
    <row r="173" spans="2:60" ht="20.25" customHeight="1" x14ac:dyDescent="0.15">
      <c r="B173" s="1514" t="s">
        <v>636</v>
      </c>
      <c r="C173" s="1515"/>
      <c r="D173" s="1515"/>
      <c r="E173" s="1515"/>
      <c r="F173" s="1515"/>
      <c r="G173" s="1515"/>
      <c r="H173" s="1515"/>
      <c r="I173" s="1515"/>
      <c r="J173" s="1515"/>
      <c r="K173" s="1515"/>
      <c r="L173" s="1515"/>
      <c r="M173" s="1515"/>
      <c r="N173" s="1515"/>
      <c r="O173" s="1515"/>
      <c r="P173" s="1515"/>
      <c r="Q173" s="1515"/>
      <c r="R173" s="1515"/>
      <c r="S173" s="1515"/>
      <c r="T173" s="1516"/>
      <c r="U173" s="303"/>
      <c r="V173" s="300"/>
      <c r="W173" s="300"/>
      <c r="X173" s="300"/>
      <c r="Y173" s="300"/>
      <c r="Z173" s="300"/>
      <c r="AA173" s="305"/>
      <c r="AB173" s="304"/>
      <c r="AC173" s="300"/>
      <c r="AD173" s="300"/>
      <c r="AE173" s="300"/>
      <c r="AF173" s="300"/>
      <c r="AG173" s="300"/>
      <c r="AH173" s="305"/>
      <c r="AI173" s="304"/>
      <c r="AJ173" s="300"/>
      <c r="AK173" s="300"/>
      <c r="AL173" s="300"/>
      <c r="AM173" s="300"/>
      <c r="AN173" s="300"/>
      <c r="AO173" s="305"/>
      <c r="AP173" s="304"/>
      <c r="AQ173" s="300"/>
      <c r="AR173" s="300"/>
      <c r="AS173" s="300"/>
      <c r="AT173" s="300"/>
      <c r="AU173" s="300"/>
      <c r="AV173" s="305"/>
      <c r="AW173" s="304"/>
      <c r="AX173" s="300"/>
      <c r="AY173" s="299"/>
      <c r="AZ173" s="1501"/>
      <c r="BA173" s="1502"/>
      <c r="BB173" s="1508"/>
      <c r="BC173" s="1509"/>
      <c r="BD173" s="1509"/>
      <c r="BE173" s="1509"/>
      <c r="BF173" s="1509"/>
      <c r="BG173" s="1509"/>
      <c r="BH173" s="1510"/>
    </row>
    <row r="174" spans="2:60" ht="20.25" customHeight="1" x14ac:dyDescent="0.15">
      <c r="B174" s="1514" t="s">
        <v>637</v>
      </c>
      <c r="C174" s="1515"/>
      <c r="D174" s="1515"/>
      <c r="E174" s="1515"/>
      <c r="F174" s="1515"/>
      <c r="G174" s="1515"/>
      <c r="H174" s="1515"/>
      <c r="I174" s="1515"/>
      <c r="J174" s="1515"/>
      <c r="K174" s="1515"/>
      <c r="L174" s="1515"/>
      <c r="M174" s="1515"/>
      <c r="N174" s="1515"/>
      <c r="O174" s="1515"/>
      <c r="P174" s="1515"/>
      <c r="Q174" s="1515"/>
      <c r="R174" s="1515"/>
      <c r="S174" s="1515"/>
      <c r="T174" s="1516"/>
      <c r="U174" s="303"/>
      <c r="V174" s="300"/>
      <c r="W174" s="300"/>
      <c r="X174" s="300"/>
      <c r="Y174" s="300"/>
      <c r="Z174" s="300"/>
      <c r="AA174" s="302"/>
      <c r="AB174" s="301"/>
      <c r="AC174" s="300"/>
      <c r="AD174" s="300"/>
      <c r="AE174" s="300"/>
      <c r="AF174" s="300"/>
      <c r="AG174" s="300"/>
      <c r="AH174" s="302"/>
      <c r="AI174" s="301"/>
      <c r="AJ174" s="300"/>
      <c r="AK174" s="300"/>
      <c r="AL174" s="300"/>
      <c r="AM174" s="300"/>
      <c r="AN174" s="300"/>
      <c r="AO174" s="302"/>
      <c r="AP174" s="301"/>
      <c r="AQ174" s="300"/>
      <c r="AR174" s="300"/>
      <c r="AS174" s="300"/>
      <c r="AT174" s="300"/>
      <c r="AU174" s="300"/>
      <c r="AV174" s="302"/>
      <c r="AW174" s="301"/>
      <c r="AX174" s="300"/>
      <c r="AY174" s="299"/>
      <c r="AZ174" s="1501"/>
      <c r="BA174" s="1502"/>
      <c r="BB174" s="1508"/>
      <c r="BC174" s="1509"/>
      <c r="BD174" s="1509"/>
      <c r="BE174" s="1509"/>
      <c r="BF174" s="1509"/>
      <c r="BG174" s="1509"/>
      <c r="BH174" s="1510"/>
    </row>
    <row r="175" spans="2:60" ht="20.25" customHeight="1" x14ac:dyDescent="0.15">
      <c r="B175" s="1514" t="s">
        <v>638</v>
      </c>
      <c r="C175" s="1515"/>
      <c r="D175" s="1515"/>
      <c r="E175" s="1515"/>
      <c r="F175" s="1515"/>
      <c r="G175" s="1515"/>
      <c r="H175" s="1515"/>
      <c r="I175" s="1515"/>
      <c r="J175" s="1515"/>
      <c r="K175" s="1515"/>
      <c r="L175" s="1515"/>
      <c r="M175" s="1515"/>
      <c r="N175" s="1515"/>
      <c r="O175" s="1515"/>
      <c r="P175" s="1515"/>
      <c r="Q175" s="1515"/>
      <c r="R175" s="1515"/>
      <c r="S175" s="1515"/>
      <c r="T175" s="1516"/>
      <c r="U175" s="303"/>
      <c r="V175" s="300"/>
      <c r="W175" s="300"/>
      <c r="X175" s="300"/>
      <c r="Y175" s="300"/>
      <c r="Z175" s="300"/>
      <c r="AA175" s="302"/>
      <c r="AB175" s="301"/>
      <c r="AC175" s="300"/>
      <c r="AD175" s="300"/>
      <c r="AE175" s="300"/>
      <c r="AF175" s="300"/>
      <c r="AG175" s="300"/>
      <c r="AH175" s="302"/>
      <c r="AI175" s="301"/>
      <c r="AJ175" s="300"/>
      <c r="AK175" s="300"/>
      <c r="AL175" s="300"/>
      <c r="AM175" s="300"/>
      <c r="AN175" s="300"/>
      <c r="AO175" s="302"/>
      <c r="AP175" s="301"/>
      <c r="AQ175" s="300"/>
      <c r="AR175" s="300"/>
      <c r="AS175" s="300"/>
      <c r="AT175" s="300"/>
      <c r="AU175" s="300"/>
      <c r="AV175" s="302"/>
      <c r="AW175" s="301"/>
      <c r="AX175" s="300"/>
      <c r="AY175" s="299"/>
      <c r="AZ175" s="1503"/>
      <c r="BA175" s="1504"/>
      <c r="BB175" s="1508"/>
      <c r="BC175" s="1509"/>
      <c r="BD175" s="1509"/>
      <c r="BE175" s="1509"/>
      <c r="BF175" s="1509"/>
      <c r="BG175" s="1509"/>
      <c r="BH175" s="1510"/>
    </row>
    <row r="176" spans="2:60" ht="20.25" customHeight="1" x14ac:dyDescent="0.15">
      <c r="B176" s="1514" t="s">
        <v>639</v>
      </c>
      <c r="C176" s="1515"/>
      <c r="D176" s="1515"/>
      <c r="E176" s="1515"/>
      <c r="F176" s="1515"/>
      <c r="G176" s="1515"/>
      <c r="H176" s="1515"/>
      <c r="I176" s="1515"/>
      <c r="J176" s="1515"/>
      <c r="K176" s="1515"/>
      <c r="L176" s="1515"/>
      <c r="M176" s="1515"/>
      <c r="N176" s="1515"/>
      <c r="O176" s="1515"/>
      <c r="P176" s="1515"/>
      <c r="Q176" s="1515"/>
      <c r="R176" s="1515"/>
      <c r="S176" s="1515"/>
      <c r="T176" s="1516"/>
      <c r="U176" s="297" t="str">
        <f t="shared" ref="U176:AY176" si="1">IF(SUMIF($F$22:$F$69,"介護従業者",U22:U69)=0,"",SUMIF($F$22:$F$69,"介護従業者",U22:U69))</f>
        <v/>
      </c>
      <c r="V176" s="296" t="str">
        <f t="shared" si="1"/>
        <v/>
      </c>
      <c r="W176" s="296" t="str">
        <f t="shared" si="1"/>
        <v/>
      </c>
      <c r="X176" s="296" t="str">
        <f t="shared" si="1"/>
        <v/>
      </c>
      <c r="Y176" s="296" t="str">
        <f t="shared" si="1"/>
        <v/>
      </c>
      <c r="Z176" s="296" t="str">
        <f t="shared" si="1"/>
        <v/>
      </c>
      <c r="AA176" s="298" t="str">
        <f t="shared" si="1"/>
        <v/>
      </c>
      <c r="AB176" s="297" t="str">
        <f t="shared" si="1"/>
        <v/>
      </c>
      <c r="AC176" s="296" t="str">
        <f t="shared" si="1"/>
        <v/>
      </c>
      <c r="AD176" s="296" t="str">
        <f t="shared" si="1"/>
        <v/>
      </c>
      <c r="AE176" s="296" t="str">
        <f t="shared" si="1"/>
        <v/>
      </c>
      <c r="AF176" s="296" t="str">
        <f t="shared" si="1"/>
        <v/>
      </c>
      <c r="AG176" s="296" t="str">
        <f t="shared" si="1"/>
        <v/>
      </c>
      <c r="AH176" s="298" t="str">
        <f t="shared" si="1"/>
        <v/>
      </c>
      <c r="AI176" s="297" t="str">
        <f t="shared" si="1"/>
        <v/>
      </c>
      <c r="AJ176" s="296" t="str">
        <f t="shared" si="1"/>
        <v/>
      </c>
      <c r="AK176" s="296" t="str">
        <f t="shared" si="1"/>
        <v/>
      </c>
      <c r="AL176" s="296" t="str">
        <f t="shared" si="1"/>
        <v/>
      </c>
      <c r="AM176" s="296" t="str">
        <f t="shared" si="1"/>
        <v/>
      </c>
      <c r="AN176" s="296" t="str">
        <f t="shared" si="1"/>
        <v/>
      </c>
      <c r="AO176" s="298" t="str">
        <f t="shared" si="1"/>
        <v/>
      </c>
      <c r="AP176" s="297" t="str">
        <f t="shared" si="1"/>
        <v/>
      </c>
      <c r="AQ176" s="296" t="str">
        <f t="shared" si="1"/>
        <v/>
      </c>
      <c r="AR176" s="296" t="str">
        <f t="shared" si="1"/>
        <v/>
      </c>
      <c r="AS176" s="296" t="str">
        <f t="shared" si="1"/>
        <v/>
      </c>
      <c r="AT176" s="296" t="str">
        <f t="shared" si="1"/>
        <v/>
      </c>
      <c r="AU176" s="296" t="str">
        <f t="shared" si="1"/>
        <v/>
      </c>
      <c r="AV176" s="298" t="str">
        <f t="shared" si="1"/>
        <v/>
      </c>
      <c r="AW176" s="297" t="str">
        <f t="shared" si="1"/>
        <v/>
      </c>
      <c r="AX176" s="296" t="str">
        <f t="shared" si="1"/>
        <v/>
      </c>
      <c r="AY176" s="296" t="str">
        <f t="shared" si="1"/>
        <v/>
      </c>
      <c r="AZ176" s="1517">
        <f>IF($BC$4="４週",SUM(U176:AV176),IF($BC$4="暦月",SUM(U176:AY176),""))</f>
        <v>0</v>
      </c>
      <c r="BA176" s="1518"/>
      <c r="BB176" s="1508"/>
      <c r="BC176" s="1509"/>
      <c r="BD176" s="1509"/>
      <c r="BE176" s="1509"/>
      <c r="BF176" s="1509"/>
      <c r="BG176" s="1509"/>
      <c r="BH176" s="1510"/>
    </row>
    <row r="177" spans="2:60" ht="20.25" customHeight="1" thickBot="1" x14ac:dyDescent="0.2">
      <c r="B177" s="1519" t="s">
        <v>640</v>
      </c>
      <c r="C177" s="1520"/>
      <c r="D177" s="1520"/>
      <c r="E177" s="1520"/>
      <c r="F177" s="1520"/>
      <c r="G177" s="1520"/>
      <c r="H177" s="1520"/>
      <c r="I177" s="1520"/>
      <c r="J177" s="1520"/>
      <c r="K177" s="1520"/>
      <c r="L177" s="1520"/>
      <c r="M177" s="1520"/>
      <c r="N177" s="1520"/>
      <c r="O177" s="1520"/>
      <c r="P177" s="1520"/>
      <c r="Q177" s="1520"/>
      <c r="R177" s="1520"/>
      <c r="S177" s="1520"/>
      <c r="T177" s="1521"/>
      <c r="U177" s="295" t="str">
        <f t="shared" ref="U177:AY177" si="2">IF(SUMIF($G$22:$G$69,"介護従業者",U22:U69)=0,"",SUMIF($G$22:$G$69,"介護従業者",U22:U69))</f>
        <v/>
      </c>
      <c r="V177" s="292" t="str">
        <f t="shared" si="2"/>
        <v/>
      </c>
      <c r="W177" s="292" t="str">
        <f t="shared" si="2"/>
        <v/>
      </c>
      <c r="X177" s="292" t="str">
        <f t="shared" si="2"/>
        <v/>
      </c>
      <c r="Y177" s="292" t="str">
        <f t="shared" si="2"/>
        <v/>
      </c>
      <c r="Z177" s="292" t="str">
        <f t="shared" si="2"/>
        <v/>
      </c>
      <c r="AA177" s="294" t="str">
        <f t="shared" si="2"/>
        <v/>
      </c>
      <c r="AB177" s="293" t="str">
        <f t="shared" si="2"/>
        <v/>
      </c>
      <c r="AC177" s="292" t="str">
        <f t="shared" si="2"/>
        <v/>
      </c>
      <c r="AD177" s="292" t="str">
        <f t="shared" si="2"/>
        <v/>
      </c>
      <c r="AE177" s="292" t="str">
        <f t="shared" si="2"/>
        <v/>
      </c>
      <c r="AF177" s="292" t="str">
        <f t="shared" si="2"/>
        <v/>
      </c>
      <c r="AG177" s="292" t="str">
        <f t="shared" si="2"/>
        <v/>
      </c>
      <c r="AH177" s="294" t="str">
        <f t="shared" si="2"/>
        <v/>
      </c>
      <c r="AI177" s="293" t="str">
        <f t="shared" si="2"/>
        <v/>
      </c>
      <c r="AJ177" s="292" t="str">
        <f t="shared" si="2"/>
        <v/>
      </c>
      <c r="AK177" s="292" t="str">
        <f t="shared" si="2"/>
        <v/>
      </c>
      <c r="AL177" s="292" t="str">
        <f t="shared" si="2"/>
        <v/>
      </c>
      <c r="AM177" s="292" t="str">
        <f t="shared" si="2"/>
        <v/>
      </c>
      <c r="AN177" s="292" t="str">
        <f t="shared" si="2"/>
        <v/>
      </c>
      <c r="AO177" s="294" t="str">
        <f t="shared" si="2"/>
        <v/>
      </c>
      <c r="AP177" s="293" t="str">
        <f t="shared" si="2"/>
        <v/>
      </c>
      <c r="AQ177" s="292" t="str">
        <f t="shared" si="2"/>
        <v/>
      </c>
      <c r="AR177" s="292" t="str">
        <f t="shared" si="2"/>
        <v/>
      </c>
      <c r="AS177" s="292" t="str">
        <f t="shared" si="2"/>
        <v/>
      </c>
      <c r="AT177" s="292" t="str">
        <f t="shared" si="2"/>
        <v/>
      </c>
      <c r="AU177" s="292" t="str">
        <f t="shared" si="2"/>
        <v/>
      </c>
      <c r="AV177" s="294" t="str">
        <f t="shared" si="2"/>
        <v/>
      </c>
      <c r="AW177" s="293" t="str">
        <f t="shared" si="2"/>
        <v/>
      </c>
      <c r="AX177" s="292" t="str">
        <f t="shared" si="2"/>
        <v/>
      </c>
      <c r="AY177" s="291" t="str">
        <f t="shared" si="2"/>
        <v/>
      </c>
      <c r="AZ177" s="1522">
        <f>IF($BC$4="４週",SUM(U177:AV177),IF($BC$4="暦月",SUM(U177:AY177),""))</f>
        <v>0</v>
      </c>
      <c r="BA177" s="1523"/>
      <c r="BB177" s="1511"/>
      <c r="BC177" s="1512"/>
      <c r="BD177" s="1512"/>
      <c r="BE177" s="1512"/>
      <c r="BF177" s="1512"/>
      <c r="BG177" s="1512"/>
      <c r="BH177" s="1513"/>
    </row>
    <row r="178" spans="2:60" s="288" customFormat="1" ht="20.25" customHeight="1" x14ac:dyDescent="0.15">
      <c r="C178" s="290"/>
      <c r="D178" s="290"/>
      <c r="E178" s="290"/>
      <c r="F178" s="290"/>
      <c r="G178" s="290"/>
      <c r="BH178" s="289"/>
    </row>
    <row r="179" spans="2:60" ht="20.25" customHeight="1" x14ac:dyDescent="0.15"/>
    <row r="180" spans="2:60" ht="20.25" customHeight="1" x14ac:dyDescent="0.15"/>
    <row r="181" spans="2:60" ht="20.25" customHeight="1" x14ac:dyDescent="0.15"/>
    <row r="182" spans="2:60" ht="20.25" customHeight="1" x14ac:dyDescent="0.15"/>
    <row r="183" spans="2:60" ht="20.25" customHeight="1" x14ac:dyDescent="0.15"/>
    <row r="184" spans="2:60" ht="20.25" customHeight="1" x14ac:dyDescent="0.15"/>
    <row r="185" spans="2:60" ht="20.25" customHeight="1" x14ac:dyDescent="0.15"/>
    <row r="186" spans="2:60" ht="20.25" customHeight="1" x14ac:dyDescent="0.15"/>
    <row r="187" spans="2:60" ht="20.25" customHeight="1" x14ac:dyDescent="0.15"/>
    <row r="188" spans="2:60" ht="20.25" customHeight="1" x14ac:dyDescent="0.15"/>
    <row r="189" spans="2:60" ht="20.25" customHeight="1" x14ac:dyDescent="0.15"/>
    <row r="190" spans="2:60" ht="20.25" customHeight="1" x14ac:dyDescent="0.15"/>
    <row r="191" spans="2:60" ht="20.25" customHeight="1" x14ac:dyDescent="0.15"/>
    <row r="192" spans="2:60" ht="20.25" customHeight="1" x14ac:dyDescent="0.15"/>
    <row r="193" ht="20.25" customHeight="1" x14ac:dyDescent="0.15"/>
    <row r="194" ht="20.25" customHeight="1" x14ac:dyDescent="0.15"/>
    <row r="195" ht="20.25" customHeight="1" x14ac:dyDescent="0.15"/>
    <row r="196" ht="20.25" customHeight="1" x14ac:dyDescent="0.15"/>
    <row r="197" ht="20.25" customHeight="1" x14ac:dyDescent="0.15"/>
    <row r="198" ht="20.25" customHeight="1" x14ac:dyDescent="0.15"/>
    <row r="199" ht="20.25" customHeight="1" x14ac:dyDescent="0.15"/>
    <row r="200" ht="20.25" customHeight="1" x14ac:dyDescent="0.15"/>
    <row r="201" ht="20.25" customHeight="1" x14ac:dyDescent="0.15"/>
    <row r="202" ht="20.25" customHeight="1" x14ac:dyDescent="0.15"/>
    <row r="203" ht="20.25" customHeight="1" x14ac:dyDescent="0.15"/>
    <row r="204" ht="20.25" customHeight="1" x14ac:dyDescent="0.15"/>
    <row r="205" ht="20.25" customHeight="1" x14ac:dyDescent="0.15"/>
    <row r="232" spans="3:57" x14ac:dyDescent="0.15">
      <c r="C232" s="285"/>
      <c r="D232" s="285"/>
      <c r="E232" s="285"/>
      <c r="F232" s="285"/>
      <c r="G232" s="285"/>
      <c r="H232" s="285"/>
      <c r="I232" s="287"/>
      <c r="J232" s="287"/>
      <c r="K232" s="287"/>
      <c r="L232" s="287"/>
      <c r="M232" s="287"/>
      <c r="N232" s="287"/>
      <c r="O232" s="287"/>
      <c r="P232" s="287"/>
      <c r="Q232" s="287"/>
      <c r="R232" s="287"/>
      <c r="S232" s="287"/>
      <c r="T232" s="287"/>
      <c r="U232" s="287"/>
      <c r="V232" s="287"/>
      <c r="W232" s="287"/>
      <c r="X232" s="287"/>
      <c r="Y232" s="287"/>
      <c r="Z232" s="287"/>
      <c r="AA232" s="287"/>
      <c r="AB232" s="287"/>
      <c r="AC232" s="287"/>
      <c r="AD232" s="287"/>
      <c r="AE232" s="287"/>
      <c r="AF232" s="287"/>
      <c r="AG232" s="287"/>
      <c r="AH232" s="287"/>
      <c r="AI232" s="287"/>
      <c r="AJ232" s="287"/>
      <c r="AK232" s="287"/>
      <c r="AL232" s="287"/>
      <c r="AM232" s="287"/>
      <c r="AN232" s="287"/>
      <c r="AO232" s="287"/>
      <c r="AP232" s="287"/>
      <c r="AQ232" s="287"/>
      <c r="AR232" s="287"/>
      <c r="AS232" s="287"/>
      <c r="AT232" s="287"/>
      <c r="AU232" s="287"/>
      <c r="AV232" s="287"/>
      <c r="AW232" s="287"/>
      <c r="AX232" s="287"/>
      <c r="AY232" s="287"/>
      <c r="AZ232" s="287"/>
      <c r="BA232" s="287"/>
      <c r="BB232" s="287"/>
      <c r="BC232" s="287"/>
      <c r="BD232" s="287"/>
      <c r="BE232" s="287"/>
    </row>
    <row r="233" spans="3:57" x14ac:dyDescent="0.15">
      <c r="C233" s="285"/>
      <c r="D233" s="285"/>
      <c r="E233" s="285"/>
      <c r="F233" s="285"/>
      <c r="G233" s="285"/>
      <c r="H233" s="285"/>
      <c r="I233" s="287"/>
      <c r="J233" s="287"/>
      <c r="K233" s="287"/>
      <c r="L233" s="287"/>
      <c r="M233" s="287"/>
      <c r="N233" s="287"/>
      <c r="O233" s="287"/>
      <c r="P233" s="287"/>
      <c r="Q233" s="287"/>
      <c r="R233" s="287"/>
      <c r="S233" s="287"/>
      <c r="T233" s="287"/>
      <c r="U233" s="287"/>
      <c r="V233" s="287"/>
      <c r="W233" s="287"/>
      <c r="X233" s="287"/>
      <c r="Y233" s="287"/>
      <c r="Z233" s="287"/>
      <c r="AA233" s="287"/>
      <c r="AB233" s="287"/>
      <c r="AC233" s="287"/>
      <c r="AD233" s="287"/>
      <c r="AE233" s="287"/>
      <c r="AF233" s="287"/>
      <c r="AG233" s="287"/>
      <c r="AH233" s="287"/>
      <c r="AI233" s="287"/>
      <c r="AJ233" s="287"/>
      <c r="AK233" s="287"/>
      <c r="AL233" s="287"/>
      <c r="AM233" s="287"/>
      <c r="AN233" s="287"/>
      <c r="AO233" s="287"/>
      <c r="AP233" s="287"/>
      <c r="AQ233" s="287"/>
      <c r="AR233" s="287"/>
      <c r="AS233" s="287"/>
      <c r="AT233" s="287"/>
      <c r="AU233" s="287"/>
      <c r="AV233" s="287"/>
      <c r="AW233" s="287"/>
      <c r="AX233" s="287"/>
      <c r="AY233" s="287"/>
      <c r="AZ233" s="287"/>
      <c r="BA233" s="287"/>
      <c r="BB233" s="287"/>
      <c r="BC233" s="287"/>
      <c r="BD233" s="287"/>
      <c r="BE233" s="287"/>
    </row>
    <row r="234" spans="3:57" x14ac:dyDescent="0.15">
      <c r="C234" s="286"/>
      <c r="D234" s="286"/>
      <c r="E234" s="286"/>
      <c r="F234" s="286"/>
      <c r="G234" s="286"/>
      <c r="H234" s="286"/>
      <c r="I234" s="285"/>
      <c r="J234" s="285"/>
    </row>
    <row r="235" spans="3:57" x14ac:dyDescent="0.15">
      <c r="C235" s="286"/>
      <c r="D235" s="286"/>
      <c r="E235" s="286"/>
      <c r="F235" s="286"/>
      <c r="G235" s="286"/>
      <c r="H235" s="286"/>
      <c r="I235" s="285"/>
      <c r="J235" s="285"/>
    </row>
    <row r="236" spans="3:57" x14ac:dyDescent="0.15">
      <c r="C236" s="285"/>
      <c r="D236" s="285"/>
      <c r="E236" s="285"/>
      <c r="F236" s="285"/>
      <c r="G236" s="285"/>
      <c r="H236" s="285"/>
    </row>
    <row r="237" spans="3:57" x14ac:dyDescent="0.15">
      <c r="C237" s="285"/>
      <c r="D237" s="285"/>
      <c r="E237" s="285"/>
      <c r="F237" s="285"/>
      <c r="G237" s="285"/>
      <c r="H237" s="285"/>
    </row>
    <row r="238" spans="3:57" x14ac:dyDescent="0.15">
      <c r="C238" s="285"/>
      <c r="D238" s="285"/>
      <c r="E238" s="285"/>
      <c r="F238" s="285"/>
      <c r="G238" s="285"/>
      <c r="H238" s="285"/>
    </row>
    <row r="239" spans="3:57" x14ac:dyDescent="0.15">
      <c r="C239" s="285"/>
      <c r="D239" s="285"/>
      <c r="E239" s="285"/>
      <c r="F239" s="285"/>
      <c r="G239" s="285"/>
      <c r="H239" s="285"/>
    </row>
  </sheetData>
  <sheetProtection insertRows="0" deleteRows="0"/>
  <mergeCells count="590">
    <mergeCell ref="BD166:BH168"/>
    <mergeCell ref="AZ167:BA167"/>
    <mergeCell ref="BB167:BC167"/>
    <mergeCell ref="AZ168:BA168"/>
    <mergeCell ref="BB168:BC168"/>
    <mergeCell ref="BB166:BC166"/>
    <mergeCell ref="BB169:BC169"/>
    <mergeCell ref="BD169:BH171"/>
    <mergeCell ref="AZ170:BA170"/>
    <mergeCell ref="BB170:BC170"/>
    <mergeCell ref="AZ171:BA171"/>
    <mergeCell ref="BB171:BC171"/>
    <mergeCell ref="C169:E171"/>
    <mergeCell ref="H169:H171"/>
    <mergeCell ref="I169:L171"/>
    <mergeCell ref="M169:O171"/>
    <mergeCell ref="AZ169:BA169"/>
    <mergeCell ref="C166:E168"/>
    <mergeCell ref="H166:H168"/>
    <mergeCell ref="I166:L168"/>
    <mergeCell ref="M166:O168"/>
    <mergeCell ref="AZ166:BA166"/>
    <mergeCell ref="BD160:BH162"/>
    <mergeCell ref="AZ161:BA161"/>
    <mergeCell ref="BB161:BC161"/>
    <mergeCell ref="AZ162:BA162"/>
    <mergeCell ref="BB162:BC162"/>
    <mergeCell ref="BB160:BC160"/>
    <mergeCell ref="BB163:BC163"/>
    <mergeCell ref="BD163:BH165"/>
    <mergeCell ref="AZ164:BA164"/>
    <mergeCell ref="BB164:BC164"/>
    <mergeCell ref="AZ165:BA165"/>
    <mergeCell ref="BB165:BC165"/>
    <mergeCell ref="C163:E165"/>
    <mergeCell ref="H163:H165"/>
    <mergeCell ref="I163:L165"/>
    <mergeCell ref="M163:O165"/>
    <mergeCell ref="AZ163:BA163"/>
    <mergeCell ref="C160:E162"/>
    <mergeCell ref="H160:H162"/>
    <mergeCell ref="I160:L162"/>
    <mergeCell ref="M160:O162"/>
    <mergeCell ref="AZ160:BA160"/>
    <mergeCell ref="BD154:BH156"/>
    <mergeCell ref="AZ155:BA155"/>
    <mergeCell ref="BB155:BC155"/>
    <mergeCell ref="AZ156:BA156"/>
    <mergeCell ref="BB156:BC156"/>
    <mergeCell ref="BB154:BC154"/>
    <mergeCell ref="BB157:BC157"/>
    <mergeCell ref="BD157:BH159"/>
    <mergeCell ref="AZ158:BA158"/>
    <mergeCell ref="BB158:BC158"/>
    <mergeCell ref="AZ159:BA159"/>
    <mergeCell ref="BB159:BC159"/>
    <mergeCell ref="C157:E159"/>
    <mergeCell ref="H157:H159"/>
    <mergeCell ref="I157:L159"/>
    <mergeCell ref="M157:O159"/>
    <mergeCell ref="AZ157:BA157"/>
    <mergeCell ref="C154:E156"/>
    <mergeCell ref="H154:H156"/>
    <mergeCell ref="I154:L156"/>
    <mergeCell ref="M154:O156"/>
    <mergeCell ref="AZ154:BA154"/>
    <mergeCell ref="BD148:BH150"/>
    <mergeCell ref="AZ149:BA149"/>
    <mergeCell ref="BB149:BC149"/>
    <mergeCell ref="AZ150:BA150"/>
    <mergeCell ref="BB150:BC150"/>
    <mergeCell ref="BB148:BC148"/>
    <mergeCell ref="BB151:BC151"/>
    <mergeCell ref="BD151:BH153"/>
    <mergeCell ref="AZ152:BA152"/>
    <mergeCell ref="BB152:BC152"/>
    <mergeCell ref="AZ153:BA153"/>
    <mergeCell ref="BB153:BC153"/>
    <mergeCell ref="C151:E153"/>
    <mergeCell ref="H151:H153"/>
    <mergeCell ref="I151:L153"/>
    <mergeCell ref="M151:O153"/>
    <mergeCell ref="AZ151:BA151"/>
    <mergeCell ref="C148:E150"/>
    <mergeCell ref="H148:H150"/>
    <mergeCell ref="I148:L150"/>
    <mergeCell ref="M148:O150"/>
    <mergeCell ref="AZ148:BA148"/>
    <mergeCell ref="BD142:BH144"/>
    <mergeCell ref="AZ143:BA143"/>
    <mergeCell ref="BB143:BC143"/>
    <mergeCell ref="AZ144:BA144"/>
    <mergeCell ref="BB144:BC144"/>
    <mergeCell ref="BB142:BC142"/>
    <mergeCell ref="BB145:BC145"/>
    <mergeCell ref="BD145:BH147"/>
    <mergeCell ref="AZ146:BA146"/>
    <mergeCell ref="BB146:BC146"/>
    <mergeCell ref="AZ147:BA147"/>
    <mergeCell ref="BB147:BC147"/>
    <mergeCell ref="C145:E147"/>
    <mergeCell ref="H145:H147"/>
    <mergeCell ref="I145:L147"/>
    <mergeCell ref="M145:O147"/>
    <mergeCell ref="AZ145:BA145"/>
    <mergeCell ref="C142:E144"/>
    <mergeCell ref="H142:H144"/>
    <mergeCell ref="I142:L144"/>
    <mergeCell ref="M142:O144"/>
    <mergeCell ref="AZ142:BA142"/>
    <mergeCell ref="BD136:BH138"/>
    <mergeCell ref="AZ137:BA137"/>
    <mergeCell ref="BB137:BC137"/>
    <mergeCell ref="AZ138:BA138"/>
    <mergeCell ref="BB138:BC138"/>
    <mergeCell ref="BB136:BC136"/>
    <mergeCell ref="BB139:BC139"/>
    <mergeCell ref="BD139:BH141"/>
    <mergeCell ref="AZ140:BA140"/>
    <mergeCell ref="BB140:BC140"/>
    <mergeCell ref="AZ141:BA141"/>
    <mergeCell ref="BB141:BC141"/>
    <mergeCell ref="C139:E141"/>
    <mergeCell ref="H139:H141"/>
    <mergeCell ref="I139:L141"/>
    <mergeCell ref="M139:O141"/>
    <mergeCell ref="AZ139:BA139"/>
    <mergeCell ref="C136:E138"/>
    <mergeCell ref="H136:H138"/>
    <mergeCell ref="I136:L138"/>
    <mergeCell ref="M136:O138"/>
    <mergeCell ref="AZ136:BA136"/>
    <mergeCell ref="BD130:BH132"/>
    <mergeCell ref="AZ131:BA131"/>
    <mergeCell ref="BB131:BC131"/>
    <mergeCell ref="AZ132:BA132"/>
    <mergeCell ref="BB132:BC132"/>
    <mergeCell ref="BB130:BC130"/>
    <mergeCell ref="BB133:BC133"/>
    <mergeCell ref="BD133:BH135"/>
    <mergeCell ref="AZ134:BA134"/>
    <mergeCell ref="BB134:BC134"/>
    <mergeCell ref="AZ135:BA135"/>
    <mergeCell ref="BB135:BC135"/>
    <mergeCell ref="C133:E135"/>
    <mergeCell ref="H133:H135"/>
    <mergeCell ref="I133:L135"/>
    <mergeCell ref="M133:O135"/>
    <mergeCell ref="AZ133:BA133"/>
    <mergeCell ref="C130:E132"/>
    <mergeCell ref="H130:H132"/>
    <mergeCell ref="I130:L132"/>
    <mergeCell ref="M130:O132"/>
    <mergeCell ref="AZ130:BA130"/>
    <mergeCell ref="BD124:BH126"/>
    <mergeCell ref="AZ125:BA125"/>
    <mergeCell ref="BB125:BC125"/>
    <mergeCell ref="AZ126:BA126"/>
    <mergeCell ref="BB126:BC126"/>
    <mergeCell ref="BB124:BC124"/>
    <mergeCell ref="BB127:BC127"/>
    <mergeCell ref="BD127:BH129"/>
    <mergeCell ref="AZ128:BA128"/>
    <mergeCell ref="BB128:BC128"/>
    <mergeCell ref="AZ129:BA129"/>
    <mergeCell ref="BB129:BC129"/>
    <mergeCell ref="C127:E129"/>
    <mergeCell ref="H127:H129"/>
    <mergeCell ref="I127:L129"/>
    <mergeCell ref="M127:O129"/>
    <mergeCell ref="AZ127:BA127"/>
    <mergeCell ref="C124:E126"/>
    <mergeCell ref="H124:H126"/>
    <mergeCell ref="I124:L126"/>
    <mergeCell ref="M124:O126"/>
    <mergeCell ref="AZ124:BA124"/>
    <mergeCell ref="BD118:BH120"/>
    <mergeCell ref="AZ119:BA119"/>
    <mergeCell ref="BB119:BC119"/>
    <mergeCell ref="AZ120:BA120"/>
    <mergeCell ref="BB120:BC120"/>
    <mergeCell ref="BB118:BC118"/>
    <mergeCell ref="BB121:BC121"/>
    <mergeCell ref="BD121:BH123"/>
    <mergeCell ref="AZ122:BA122"/>
    <mergeCell ref="BB122:BC122"/>
    <mergeCell ref="AZ123:BA123"/>
    <mergeCell ref="BB123:BC123"/>
    <mergeCell ref="C121:E123"/>
    <mergeCell ref="H121:H123"/>
    <mergeCell ref="I121:L123"/>
    <mergeCell ref="M121:O123"/>
    <mergeCell ref="AZ121:BA121"/>
    <mergeCell ref="C118:E120"/>
    <mergeCell ref="H118:H120"/>
    <mergeCell ref="I118:L120"/>
    <mergeCell ref="M118:O120"/>
    <mergeCell ref="AZ118:BA118"/>
    <mergeCell ref="BD112:BH114"/>
    <mergeCell ref="AZ113:BA113"/>
    <mergeCell ref="BB113:BC113"/>
    <mergeCell ref="AZ114:BA114"/>
    <mergeCell ref="BB114:BC114"/>
    <mergeCell ref="BB112:BC112"/>
    <mergeCell ref="BB115:BC115"/>
    <mergeCell ref="BD115:BH117"/>
    <mergeCell ref="AZ116:BA116"/>
    <mergeCell ref="BB116:BC116"/>
    <mergeCell ref="AZ117:BA117"/>
    <mergeCell ref="BB117:BC117"/>
    <mergeCell ref="C115:E117"/>
    <mergeCell ref="H115:H117"/>
    <mergeCell ref="I115:L117"/>
    <mergeCell ref="M115:O117"/>
    <mergeCell ref="AZ115:BA115"/>
    <mergeCell ref="C112:E114"/>
    <mergeCell ref="H112:H114"/>
    <mergeCell ref="I112:L114"/>
    <mergeCell ref="M112:O114"/>
    <mergeCell ref="AZ112:BA112"/>
    <mergeCell ref="BD106:BH108"/>
    <mergeCell ref="AZ107:BA107"/>
    <mergeCell ref="BB107:BC107"/>
    <mergeCell ref="AZ108:BA108"/>
    <mergeCell ref="BB108:BC108"/>
    <mergeCell ref="BB106:BC106"/>
    <mergeCell ref="BB109:BC109"/>
    <mergeCell ref="BD109:BH111"/>
    <mergeCell ref="AZ110:BA110"/>
    <mergeCell ref="BB110:BC110"/>
    <mergeCell ref="AZ111:BA111"/>
    <mergeCell ref="BB111:BC111"/>
    <mergeCell ref="C109:E111"/>
    <mergeCell ref="H109:H111"/>
    <mergeCell ref="I109:L111"/>
    <mergeCell ref="M109:O111"/>
    <mergeCell ref="AZ109:BA109"/>
    <mergeCell ref="C106:E108"/>
    <mergeCell ref="H106:H108"/>
    <mergeCell ref="I106:L108"/>
    <mergeCell ref="M106:O108"/>
    <mergeCell ref="AZ106:BA106"/>
    <mergeCell ref="BD100:BH102"/>
    <mergeCell ref="AZ101:BA101"/>
    <mergeCell ref="BB101:BC101"/>
    <mergeCell ref="AZ102:BA102"/>
    <mergeCell ref="BB102:BC102"/>
    <mergeCell ref="BB100:BC100"/>
    <mergeCell ref="BB103:BC103"/>
    <mergeCell ref="BD103:BH105"/>
    <mergeCell ref="AZ104:BA104"/>
    <mergeCell ref="BB104:BC104"/>
    <mergeCell ref="AZ105:BA105"/>
    <mergeCell ref="BB105:BC105"/>
    <mergeCell ref="C103:E105"/>
    <mergeCell ref="H103:H105"/>
    <mergeCell ref="I103:L105"/>
    <mergeCell ref="M103:O105"/>
    <mergeCell ref="AZ103:BA103"/>
    <mergeCell ref="C100:E102"/>
    <mergeCell ref="H100:H102"/>
    <mergeCell ref="I100:L102"/>
    <mergeCell ref="M100:O102"/>
    <mergeCell ref="AZ100:BA100"/>
    <mergeCell ref="BD94:BH96"/>
    <mergeCell ref="AZ95:BA95"/>
    <mergeCell ref="BB95:BC95"/>
    <mergeCell ref="AZ96:BA96"/>
    <mergeCell ref="BB96:BC96"/>
    <mergeCell ref="BB94:BC94"/>
    <mergeCell ref="BB97:BC97"/>
    <mergeCell ref="BD97:BH99"/>
    <mergeCell ref="AZ98:BA98"/>
    <mergeCell ref="BB98:BC98"/>
    <mergeCell ref="AZ99:BA99"/>
    <mergeCell ref="BB99:BC99"/>
    <mergeCell ref="C97:E99"/>
    <mergeCell ref="H97:H99"/>
    <mergeCell ref="I97:L99"/>
    <mergeCell ref="M97:O99"/>
    <mergeCell ref="AZ97:BA97"/>
    <mergeCell ref="C94:E96"/>
    <mergeCell ref="H94:H96"/>
    <mergeCell ref="I94:L96"/>
    <mergeCell ref="M94:O96"/>
    <mergeCell ref="AZ94:BA94"/>
    <mergeCell ref="BD88:BH90"/>
    <mergeCell ref="AZ89:BA89"/>
    <mergeCell ref="BB89:BC89"/>
    <mergeCell ref="AZ90:BA90"/>
    <mergeCell ref="BB90:BC90"/>
    <mergeCell ref="BB88:BC88"/>
    <mergeCell ref="BB91:BC91"/>
    <mergeCell ref="BD91:BH93"/>
    <mergeCell ref="AZ92:BA92"/>
    <mergeCell ref="BB92:BC92"/>
    <mergeCell ref="AZ93:BA93"/>
    <mergeCell ref="BB93:BC93"/>
    <mergeCell ref="C91:E93"/>
    <mergeCell ref="H91:H93"/>
    <mergeCell ref="I91:L93"/>
    <mergeCell ref="M91:O93"/>
    <mergeCell ref="AZ91:BA91"/>
    <mergeCell ref="C88:E90"/>
    <mergeCell ref="H88:H90"/>
    <mergeCell ref="I88:L90"/>
    <mergeCell ref="M88:O90"/>
    <mergeCell ref="AZ88:BA88"/>
    <mergeCell ref="BD82:BH84"/>
    <mergeCell ref="AZ83:BA83"/>
    <mergeCell ref="BB83:BC83"/>
    <mergeCell ref="AZ84:BA84"/>
    <mergeCell ref="BB84:BC84"/>
    <mergeCell ref="BB82:BC82"/>
    <mergeCell ref="BB85:BC85"/>
    <mergeCell ref="BD85:BH87"/>
    <mergeCell ref="AZ86:BA86"/>
    <mergeCell ref="BB86:BC86"/>
    <mergeCell ref="AZ87:BA87"/>
    <mergeCell ref="BB87:BC87"/>
    <mergeCell ref="C85:E87"/>
    <mergeCell ref="H85:H87"/>
    <mergeCell ref="I85:L87"/>
    <mergeCell ref="M85:O87"/>
    <mergeCell ref="AZ85:BA85"/>
    <mergeCell ref="C82:E84"/>
    <mergeCell ref="H82:H84"/>
    <mergeCell ref="I82:L84"/>
    <mergeCell ref="M82:O84"/>
    <mergeCell ref="AZ82:BA82"/>
    <mergeCell ref="BD76:BH78"/>
    <mergeCell ref="AZ77:BA77"/>
    <mergeCell ref="BB77:BC77"/>
    <mergeCell ref="AZ78:BA78"/>
    <mergeCell ref="BB78:BC78"/>
    <mergeCell ref="BB76:BC76"/>
    <mergeCell ref="BB79:BC79"/>
    <mergeCell ref="BD79:BH81"/>
    <mergeCell ref="AZ80:BA80"/>
    <mergeCell ref="BB80:BC80"/>
    <mergeCell ref="AZ81:BA81"/>
    <mergeCell ref="BB81:BC81"/>
    <mergeCell ref="C79:E81"/>
    <mergeCell ref="H79:H81"/>
    <mergeCell ref="I79:L81"/>
    <mergeCell ref="M79:O81"/>
    <mergeCell ref="AZ79:BA79"/>
    <mergeCell ref="C76:E78"/>
    <mergeCell ref="H76:H78"/>
    <mergeCell ref="I76:L78"/>
    <mergeCell ref="M76:O78"/>
    <mergeCell ref="AZ76:BA76"/>
    <mergeCell ref="BD70:BH72"/>
    <mergeCell ref="AZ71:BA71"/>
    <mergeCell ref="BB71:BC71"/>
    <mergeCell ref="AZ72:BA72"/>
    <mergeCell ref="BB72:BC72"/>
    <mergeCell ref="BB70:BC70"/>
    <mergeCell ref="BB73:BC73"/>
    <mergeCell ref="BD73:BH75"/>
    <mergeCell ref="AZ74:BA74"/>
    <mergeCell ref="BB74:BC74"/>
    <mergeCell ref="AZ75:BA75"/>
    <mergeCell ref="BB75:BC75"/>
    <mergeCell ref="C73:E75"/>
    <mergeCell ref="H73:H75"/>
    <mergeCell ref="I73:L75"/>
    <mergeCell ref="M73:O75"/>
    <mergeCell ref="AZ73:BA73"/>
    <mergeCell ref="C70:E72"/>
    <mergeCell ref="H70:H72"/>
    <mergeCell ref="I70:L72"/>
    <mergeCell ref="M70:O72"/>
    <mergeCell ref="AZ70:BA70"/>
    <mergeCell ref="B172:T172"/>
    <mergeCell ref="AZ172:BA175"/>
    <mergeCell ref="BB172:BH177"/>
    <mergeCell ref="B173:T173"/>
    <mergeCell ref="B174:T174"/>
    <mergeCell ref="B175:T175"/>
    <mergeCell ref="B176:T176"/>
    <mergeCell ref="AZ176:BA176"/>
    <mergeCell ref="B177:T177"/>
    <mergeCell ref="AZ177:BA177"/>
    <mergeCell ref="BD64:BH66"/>
    <mergeCell ref="AZ65:BA65"/>
    <mergeCell ref="BB65:BC65"/>
    <mergeCell ref="AZ66:BA66"/>
    <mergeCell ref="BB66:BC66"/>
    <mergeCell ref="BB64:BC64"/>
    <mergeCell ref="BB67:BC67"/>
    <mergeCell ref="BD67:BH69"/>
    <mergeCell ref="AZ68:BA68"/>
    <mergeCell ref="BB68:BC68"/>
    <mergeCell ref="AZ69:BA69"/>
    <mergeCell ref="BB69:BC69"/>
    <mergeCell ref="C67:E69"/>
    <mergeCell ref="H67:H69"/>
    <mergeCell ref="I67:L69"/>
    <mergeCell ref="M67:O69"/>
    <mergeCell ref="AZ67:BA67"/>
    <mergeCell ref="C64:E66"/>
    <mergeCell ref="H64:H66"/>
    <mergeCell ref="I64:L66"/>
    <mergeCell ref="M64:O66"/>
    <mergeCell ref="AZ64:BA64"/>
    <mergeCell ref="BD58:BH60"/>
    <mergeCell ref="AZ59:BA59"/>
    <mergeCell ref="BB59:BC59"/>
    <mergeCell ref="AZ60:BA60"/>
    <mergeCell ref="BB60:BC60"/>
    <mergeCell ref="BB58:BC58"/>
    <mergeCell ref="BB61:BC61"/>
    <mergeCell ref="BD61:BH63"/>
    <mergeCell ref="AZ62:BA62"/>
    <mergeCell ref="BB62:BC62"/>
    <mergeCell ref="AZ63:BA63"/>
    <mergeCell ref="BB63:BC63"/>
    <mergeCell ref="C61:E63"/>
    <mergeCell ref="H61:H63"/>
    <mergeCell ref="I61:L63"/>
    <mergeCell ref="M61:O63"/>
    <mergeCell ref="AZ61:BA61"/>
    <mergeCell ref="C58:E60"/>
    <mergeCell ref="H58:H60"/>
    <mergeCell ref="I58:L60"/>
    <mergeCell ref="M58:O60"/>
    <mergeCell ref="AZ58:BA58"/>
    <mergeCell ref="BD52:BH54"/>
    <mergeCell ref="AZ53:BA53"/>
    <mergeCell ref="BB53:BC53"/>
    <mergeCell ref="AZ54:BA54"/>
    <mergeCell ref="BB54:BC54"/>
    <mergeCell ref="BB52:BC52"/>
    <mergeCell ref="BB55:BC55"/>
    <mergeCell ref="BD55:BH57"/>
    <mergeCell ref="AZ56:BA56"/>
    <mergeCell ref="BB56:BC56"/>
    <mergeCell ref="AZ57:BA57"/>
    <mergeCell ref="BB57:BC57"/>
    <mergeCell ref="C55:E57"/>
    <mergeCell ref="H55:H57"/>
    <mergeCell ref="I55:L57"/>
    <mergeCell ref="M55:O57"/>
    <mergeCell ref="AZ55:BA55"/>
    <mergeCell ref="C52:E54"/>
    <mergeCell ref="H52:H54"/>
    <mergeCell ref="I52:L54"/>
    <mergeCell ref="M52:O54"/>
    <mergeCell ref="AZ52:BA52"/>
    <mergeCell ref="BD46:BH48"/>
    <mergeCell ref="AZ47:BA47"/>
    <mergeCell ref="BB47:BC47"/>
    <mergeCell ref="AZ48:BA48"/>
    <mergeCell ref="BB48:BC48"/>
    <mergeCell ref="BB46:BC46"/>
    <mergeCell ref="BB49:BC49"/>
    <mergeCell ref="BD49:BH51"/>
    <mergeCell ref="AZ50:BA50"/>
    <mergeCell ref="BB50:BC50"/>
    <mergeCell ref="AZ51:BA51"/>
    <mergeCell ref="BB51:BC51"/>
    <mergeCell ref="C49:E51"/>
    <mergeCell ref="H49:H51"/>
    <mergeCell ref="I49:L51"/>
    <mergeCell ref="M49:O51"/>
    <mergeCell ref="AZ49:BA49"/>
    <mergeCell ref="C46:E48"/>
    <mergeCell ref="H46:H48"/>
    <mergeCell ref="I46:L48"/>
    <mergeCell ref="M46:O48"/>
    <mergeCell ref="AZ46:BA46"/>
    <mergeCell ref="BD40:BH42"/>
    <mergeCell ref="AZ41:BA41"/>
    <mergeCell ref="BB41:BC41"/>
    <mergeCell ref="AZ42:BA42"/>
    <mergeCell ref="BB42:BC42"/>
    <mergeCell ref="BB40:BC40"/>
    <mergeCell ref="BB43:BC43"/>
    <mergeCell ref="BD43:BH45"/>
    <mergeCell ref="AZ44:BA44"/>
    <mergeCell ref="BB44:BC44"/>
    <mergeCell ref="AZ45:BA45"/>
    <mergeCell ref="BB45:BC45"/>
    <mergeCell ref="C43:E45"/>
    <mergeCell ref="H43:H45"/>
    <mergeCell ref="I43:L45"/>
    <mergeCell ref="M43:O45"/>
    <mergeCell ref="AZ43:BA43"/>
    <mergeCell ref="C40:E42"/>
    <mergeCell ref="H40:H42"/>
    <mergeCell ref="I40:L42"/>
    <mergeCell ref="M40:O42"/>
    <mergeCell ref="AZ40:BA40"/>
    <mergeCell ref="BD34:BH36"/>
    <mergeCell ref="AZ35:BA35"/>
    <mergeCell ref="BB35:BC35"/>
    <mergeCell ref="AZ36:BA36"/>
    <mergeCell ref="BB36:BC36"/>
    <mergeCell ref="BB34:BC34"/>
    <mergeCell ref="BB37:BC37"/>
    <mergeCell ref="BD37:BH39"/>
    <mergeCell ref="AZ38:BA38"/>
    <mergeCell ref="BB38:BC38"/>
    <mergeCell ref="AZ39:BA39"/>
    <mergeCell ref="BB39:BC39"/>
    <mergeCell ref="C37:E39"/>
    <mergeCell ref="H37:H39"/>
    <mergeCell ref="I37:L39"/>
    <mergeCell ref="M37:O39"/>
    <mergeCell ref="AZ37:BA37"/>
    <mergeCell ref="C34:E36"/>
    <mergeCell ref="H34:H36"/>
    <mergeCell ref="I34:L36"/>
    <mergeCell ref="M34:O36"/>
    <mergeCell ref="AZ34:BA34"/>
    <mergeCell ref="BD28:BH30"/>
    <mergeCell ref="AZ29:BA29"/>
    <mergeCell ref="BB29:BC29"/>
    <mergeCell ref="AZ30:BA30"/>
    <mergeCell ref="BB30:BC30"/>
    <mergeCell ref="BB28:BC28"/>
    <mergeCell ref="BB31:BC31"/>
    <mergeCell ref="BD31:BH33"/>
    <mergeCell ref="AZ32:BA32"/>
    <mergeCell ref="BB32:BC32"/>
    <mergeCell ref="AZ33:BA33"/>
    <mergeCell ref="BB33:BC33"/>
    <mergeCell ref="C31:E33"/>
    <mergeCell ref="H31:H33"/>
    <mergeCell ref="I31:L33"/>
    <mergeCell ref="M31:O33"/>
    <mergeCell ref="AZ31:BA31"/>
    <mergeCell ref="C28:E30"/>
    <mergeCell ref="H28:H30"/>
    <mergeCell ref="I28:L30"/>
    <mergeCell ref="M28:O30"/>
    <mergeCell ref="AZ28:BA28"/>
    <mergeCell ref="BD22:BH24"/>
    <mergeCell ref="AZ23:BA23"/>
    <mergeCell ref="BB23:BC23"/>
    <mergeCell ref="AZ24:BA24"/>
    <mergeCell ref="BB24:BC24"/>
    <mergeCell ref="BB22:BC22"/>
    <mergeCell ref="BB25:BC25"/>
    <mergeCell ref="BD25:BH27"/>
    <mergeCell ref="AZ26:BA26"/>
    <mergeCell ref="BB26:BC26"/>
    <mergeCell ref="AZ27:BA27"/>
    <mergeCell ref="BB27:BC27"/>
    <mergeCell ref="C25:E27"/>
    <mergeCell ref="H25:H27"/>
    <mergeCell ref="I25:L27"/>
    <mergeCell ref="M25:O27"/>
    <mergeCell ref="AZ25:BA25"/>
    <mergeCell ref="C22:E24"/>
    <mergeCell ref="H22:H24"/>
    <mergeCell ref="I22:L24"/>
    <mergeCell ref="M22:O24"/>
    <mergeCell ref="AZ22:BA22"/>
    <mergeCell ref="BB15:BD15"/>
    <mergeCell ref="BF15:BH15"/>
    <mergeCell ref="B17:B21"/>
    <mergeCell ref="C17:E21"/>
    <mergeCell ref="H17:H21"/>
    <mergeCell ref="I17:L21"/>
    <mergeCell ref="M17:O21"/>
    <mergeCell ref="P17:T21"/>
    <mergeCell ref="AZ17:BA21"/>
    <mergeCell ref="BB17:BC21"/>
    <mergeCell ref="BD17:BH21"/>
    <mergeCell ref="U18:AA18"/>
    <mergeCell ref="AB18:AH18"/>
    <mergeCell ref="AI18:AO18"/>
    <mergeCell ref="AP18:AV18"/>
    <mergeCell ref="AW18:AY18"/>
    <mergeCell ref="BC9:BD9"/>
    <mergeCell ref="U13:V13"/>
    <mergeCell ref="BB14:BD14"/>
    <mergeCell ref="BF14:BH14"/>
    <mergeCell ref="BC11:BD11"/>
    <mergeCell ref="AR2:BG2"/>
    <mergeCell ref="AA3:AB3"/>
    <mergeCell ref="AD3:AE3"/>
    <mergeCell ref="AH3:AI3"/>
    <mergeCell ref="AR3:BG3"/>
    <mergeCell ref="BC4:BF4"/>
    <mergeCell ref="BC5:BF5"/>
    <mergeCell ref="AY7:AZ7"/>
    <mergeCell ref="BC7:BD7"/>
  </mergeCells>
  <phoneticPr fontId="2"/>
  <conditionalFormatting sqref="U24:AY24">
    <cfRule type="expression" dxfId="118" priority="99">
      <formula>OR(U$172=$B23,U$173=$B23)</formula>
    </cfRule>
  </conditionalFormatting>
  <conditionalFormatting sqref="U27:AY27">
    <cfRule type="expression" dxfId="117" priority="97">
      <formula>OR(U$172=$B26,U$173=$B26)</formula>
    </cfRule>
  </conditionalFormatting>
  <conditionalFormatting sqref="U30:AY30">
    <cfRule type="expression" dxfId="116" priority="95">
      <formula>OR(U$172=$B29,U$173=$B29)</formula>
    </cfRule>
  </conditionalFormatting>
  <conditionalFormatting sqref="U33:AY33">
    <cfRule type="expression" dxfId="115" priority="93">
      <formula>OR(U$172=$B32,U$173=$B32)</formula>
    </cfRule>
  </conditionalFormatting>
  <conditionalFormatting sqref="U36:AY36">
    <cfRule type="expression" dxfId="114" priority="91">
      <formula>OR(U$172=$B35,U$173=$B35)</formula>
    </cfRule>
  </conditionalFormatting>
  <conditionalFormatting sqref="U39:AY39">
    <cfRule type="expression" dxfId="113" priority="89">
      <formula>OR(U$172=$B38,U$173=$B38)</formula>
    </cfRule>
  </conditionalFormatting>
  <conditionalFormatting sqref="U42:AY42">
    <cfRule type="expression" dxfId="112" priority="87">
      <formula>OR(U$172=$B41,U$173=$B41)</formula>
    </cfRule>
  </conditionalFormatting>
  <conditionalFormatting sqref="U45:AY45">
    <cfRule type="expression" dxfId="111" priority="85">
      <formula>OR(U$172=$B44,U$173=$B44)</formula>
    </cfRule>
  </conditionalFormatting>
  <conditionalFormatting sqref="U48:AY48">
    <cfRule type="expression" dxfId="110" priority="83">
      <formula>OR(U$172=$B47,U$173=$B47)</formula>
    </cfRule>
  </conditionalFormatting>
  <conditionalFormatting sqref="U51:AY51">
    <cfRule type="expression" dxfId="109" priority="81">
      <formula>OR(U$172=$B50,U$173=$B50)</formula>
    </cfRule>
  </conditionalFormatting>
  <conditionalFormatting sqref="U54:AY54">
    <cfRule type="expression" dxfId="108" priority="79">
      <formula>OR(U$172=$B53,U$173=$B53)</formula>
    </cfRule>
  </conditionalFormatting>
  <conditionalFormatting sqref="U57:AY57">
    <cfRule type="expression" dxfId="107" priority="77">
      <formula>OR(U$172=$B56,U$173=$B56)</formula>
    </cfRule>
  </conditionalFormatting>
  <conditionalFormatting sqref="U60:AY60">
    <cfRule type="expression" dxfId="106" priority="75">
      <formula>OR(U$172=$B59,U$173=$B59)</formula>
    </cfRule>
  </conditionalFormatting>
  <conditionalFormatting sqref="U63:AY63">
    <cfRule type="expression" dxfId="105" priority="73">
      <formula>OR(U$172=$B62,U$173=$B62)</formula>
    </cfRule>
  </conditionalFormatting>
  <conditionalFormatting sqref="U66:AY66">
    <cfRule type="expression" dxfId="104" priority="71">
      <formula>OR(U$172=$B65,U$173=$B65)</formula>
    </cfRule>
  </conditionalFormatting>
  <conditionalFormatting sqref="U69:AY69">
    <cfRule type="expression" dxfId="103" priority="101">
      <formula>OR(U$172=$B68,U$173=$B68)</formula>
    </cfRule>
  </conditionalFormatting>
  <conditionalFormatting sqref="U72:AY72">
    <cfRule type="expression" dxfId="102" priority="68">
      <formula>OR(U$172=$B71,U$173=$B71)</formula>
    </cfRule>
  </conditionalFormatting>
  <conditionalFormatting sqref="U75:AY75">
    <cfRule type="expression" dxfId="101" priority="66">
      <formula>OR(U$172=$B74,U$173=$B74)</formula>
    </cfRule>
  </conditionalFormatting>
  <conditionalFormatting sqref="U78:AY78">
    <cfRule type="expression" dxfId="100" priority="64">
      <formula>OR(U$172=$B77,U$173=$B77)</formula>
    </cfRule>
  </conditionalFormatting>
  <conditionalFormatting sqref="U81:AY81">
    <cfRule type="expression" dxfId="99" priority="62">
      <formula>OR(U$172=$B80,U$173=$B80)</formula>
    </cfRule>
  </conditionalFormatting>
  <conditionalFormatting sqref="U84:AY84">
    <cfRule type="expression" dxfId="98" priority="60">
      <formula>OR(U$172=$B83,U$173=$B83)</formula>
    </cfRule>
  </conditionalFormatting>
  <conditionalFormatting sqref="U87:AY87">
    <cfRule type="expression" dxfId="97" priority="58">
      <formula>OR(U$172=$B86,U$173=$B86)</formula>
    </cfRule>
  </conditionalFormatting>
  <conditionalFormatting sqref="U90:AY90">
    <cfRule type="expression" dxfId="96" priority="56">
      <formula>OR(U$172=$B89,U$173=$B89)</formula>
    </cfRule>
  </conditionalFormatting>
  <conditionalFormatting sqref="U93:AY93">
    <cfRule type="expression" dxfId="95" priority="54">
      <formula>OR(U$172=$B92,U$173=$B92)</formula>
    </cfRule>
  </conditionalFormatting>
  <conditionalFormatting sqref="U96:AY96">
    <cfRule type="expression" dxfId="94" priority="52">
      <formula>OR(U$172=$B95,U$173=$B95)</formula>
    </cfRule>
  </conditionalFormatting>
  <conditionalFormatting sqref="U99:AY99">
    <cfRule type="expression" dxfId="93" priority="50">
      <formula>OR(U$172=$B98,U$173=$B98)</formula>
    </cfRule>
  </conditionalFormatting>
  <conditionalFormatting sqref="U102:AY102">
    <cfRule type="expression" dxfId="92" priority="48">
      <formula>OR(U$172=$B101,U$173=$B101)</formula>
    </cfRule>
  </conditionalFormatting>
  <conditionalFormatting sqref="U105:AY105">
    <cfRule type="expression" dxfId="91" priority="46">
      <formula>OR(U$172=$B104,U$173=$B104)</formula>
    </cfRule>
  </conditionalFormatting>
  <conditionalFormatting sqref="U108:AY108">
    <cfRule type="expression" dxfId="90" priority="44">
      <formula>OR(U$172=$B107,U$173=$B107)</formula>
    </cfRule>
  </conditionalFormatting>
  <conditionalFormatting sqref="U111:AY111">
    <cfRule type="expression" dxfId="89" priority="42">
      <formula>OR(U$172=$B110,U$173=$B110)</formula>
    </cfRule>
  </conditionalFormatting>
  <conditionalFormatting sqref="U114:AY114">
    <cfRule type="expression" dxfId="88" priority="40">
      <formula>OR(U$172=$B113,U$173=$B113)</formula>
    </cfRule>
  </conditionalFormatting>
  <conditionalFormatting sqref="U117:AY117">
    <cfRule type="expression" dxfId="87" priority="38">
      <formula>OR(U$172=$B116,U$173=$B116)</formula>
    </cfRule>
  </conditionalFormatting>
  <conditionalFormatting sqref="U120:AY120">
    <cfRule type="expression" dxfId="86" priority="36">
      <formula>OR(U$172=$B119,U$173=$B119)</formula>
    </cfRule>
  </conditionalFormatting>
  <conditionalFormatting sqref="U123:AY123">
    <cfRule type="expression" dxfId="85" priority="34">
      <formula>OR(U$172=$B122,U$173=$B122)</formula>
    </cfRule>
  </conditionalFormatting>
  <conditionalFormatting sqref="U126:AY126">
    <cfRule type="expression" dxfId="84" priority="32">
      <formula>OR(U$172=$B125,U$173=$B125)</formula>
    </cfRule>
  </conditionalFormatting>
  <conditionalFormatting sqref="U129:AY129">
    <cfRule type="expression" dxfId="83" priority="30">
      <formula>OR(U$172=$B128,U$173=$B128)</formula>
    </cfRule>
  </conditionalFormatting>
  <conditionalFormatting sqref="U132:AY132">
    <cfRule type="expression" dxfId="82" priority="28">
      <formula>OR(U$172=$B131,U$173=$B131)</formula>
    </cfRule>
  </conditionalFormatting>
  <conditionalFormatting sqref="U135:AY135">
    <cfRule type="expression" dxfId="81" priority="26">
      <formula>OR(U$172=$B134,U$173=$B134)</formula>
    </cfRule>
  </conditionalFormatting>
  <conditionalFormatting sqref="U138:AY138">
    <cfRule type="expression" dxfId="80" priority="24">
      <formula>OR(U$172=$B137,U$173=$B137)</formula>
    </cfRule>
  </conditionalFormatting>
  <conditionalFormatting sqref="U141:AY141">
    <cfRule type="expression" dxfId="79" priority="22">
      <formula>OR(U$172=$B140,U$173=$B140)</formula>
    </cfRule>
  </conditionalFormatting>
  <conditionalFormatting sqref="U144:AY144">
    <cfRule type="expression" dxfId="78" priority="20">
      <formula>OR(U$172=$B143,U$173=$B143)</formula>
    </cfRule>
  </conditionalFormatting>
  <conditionalFormatting sqref="U147:AY147">
    <cfRule type="expression" dxfId="77" priority="18">
      <formula>OR(U$172=$B146,U$173=$B146)</formula>
    </cfRule>
  </conditionalFormatting>
  <conditionalFormatting sqref="U150:AY150">
    <cfRule type="expression" dxfId="76" priority="16">
      <formula>OR(U$172=$B149,U$173=$B149)</formula>
    </cfRule>
  </conditionalFormatting>
  <conditionalFormatting sqref="U153:AY153">
    <cfRule type="expression" dxfId="75" priority="14">
      <formula>OR(U$172=$B152,U$173=$B152)</formula>
    </cfRule>
  </conditionalFormatting>
  <conditionalFormatting sqref="U156:AY156">
    <cfRule type="expression" dxfId="74" priority="12">
      <formula>OR(U$172=$B155,U$173=$B155)</formula>
    </cfRule>
  </conditionalFormatting>
  <conditionalFormatting sqref="U159:AY159">
    <cfRule type="expression" dxfId="73" priority="10">
      <formula>OR(U$172=$B158,U$173=$B158)</formula>
    </cfRule>
  </conditionalFormatting>
  <conditionalFormatting sqref="U162:AY162">
    <cfRule type="expression" dxfId="72" priority="8">
      <formula>OR(U$172=$B161,U$173=$B161)</formula>
    </cfRule>
  </conditionalFormatting>
  <conditionalFormatting sqref="U165:AY165">
    <cfRule type="expression" dxfId="71" priority="6">
      <formula>OR(U$172=$B164,U$173=$B164)</formula>
    </cfRule>
  </conditionalFormatting>
  <conditionalFormatting sqref="U168:AY168">
    <cfRule type="expression" dxfId="70" priority="4">
      <formula>OR(U$172=$B167,U$173=$B167)</formula>
    </cfRule>
  </conditionalFormatting>
  <conditionalFormatting sqref="U171:AY171">
    <cfRule type="expression" dxfId="69" priority="2">
      <formula>OR(U$172=$B170,U$173=$B170)</formula>
    </cfRule>
  </conditionalFormatting>
  <conditionalFormatting sqref="U172:BA177">
    <cfRule type="expression" dxfId="68" priority="100">
      <formula>INDIRECT(ADDRESS(ROW(),COLUMN()))=TRUNC(INDIRECT(ADDRESS(ROW(),COLUMN())))</formula>
    </cfRule>
  </conditionalFormatting>
  <conditionalFormatting sqref="U23:BC24">
    <cfRule type="expression" dxfId="67" priority="98">
      <formula>INDIRECT(ADDRESS(ROW(),COLUMN()))=TRUNC(INDIRECT(ADDRESS(ROW(),COLUMN())))</formula>
    </cfRule>
  </conditionalFormatting>
  <conditionalFormatting sqref="U26:BC27">
    <cfRule type="expression" dxfId="66" priority="96">
      <formula>INDIRECT(ADDRESS(ROW(),COLUMN()))=TRUNC(INDIRECT(ADDRESS(ROW(),COLUMN())))</formula>
    </cfRule>
  </conditionalFormatting>
  <conditionalFormatting sqref="U29:BC30">
    <cfRule type="expression" dxfId="65" priority="94">
      <formula>INDIRECT(ADDRESS(ROW(),COLUMN()))=TRUNC(INDIRECT(ADDRESS(ROW(),COLUMN())))</formula>
    </cfRule>
  </conditionalFormatting>
  <conditionalFormatting sqref="U32:BC33">
    <cfRule type="expression" dxfId="64" priority="92">
      <formula>INDIRECT(ADDRESS(ROW(),COLUMN()))=TRUNC(INDIRECT(ADDRESS(ROW(),COLUMN())))</formula>
    </cfRule>
  </conditionalFormatting>
  <conditionalFormatting sqref="U35:BC36">
    <cfRule type="expression" dxfId="63" priority="90">
      <formula>INDIRECT(ADDRESS(ROW(),COLUMN()))=TRUNC(INDIRECT(ADDRESS(ROW(),COLUMN())))</formula>
    </cfRule>
  </conditionalFormatting>
  <conditionalFormatting sqref="U38:BC39">
    <cfRule type="expression" dxfId="62" priority="88">
      <formula>INDIRECT(ADDRESS(ROW(),COLUMN()))=TRUNC(INDIRECT(ADDRESS(ROW(),COLUMN())))</formula>
    </cfRule>
  </conditionalFormatting>
  <conditionalFormatting sqref="U41:BC42">
    <cfRule type="expression" dxfId="61" priority="86">
      <formula>INDIRECT(ADDRESS(ROW(),COLUMN()))=TRUNC(INDIRECT(ADDRESS(ROW(),COLUMN())))</formula>
    </cfRule>
  </conditionalFormatting>
  <conditionalFormatting sqref="U44:BC45">
    <cfRule type="expression" dxfId="60" priority="84">
      <formula>INDIRECT(ADDRESS(ROW(),COLUMN()))=TRUNC(INDIRECT(ADDRESS(ROW(),COLUMN())))</formula>
    </cfRule>
  </conditionalFormatting>
  <conditionalFormatting sqref="U47:BC48">
    <cfRule type="expression" dxfId="59" priority="82">
      <formula>INDIRECT(ADDRESS(ROW(),COLUMN()))=TRUNC(INDIRECT(ADDRESS(ROW(),COLUMN())))</formula>
    </cfRule>
  </conditionalFormatting>
  <conditionalFormatting sqref="U50:BC51">
    <cfRule type="expression" dxfId="58" priority="80">
      <formula>INDIRECT(ADDRESS(ROW(),COLUMN()))=TRUNC(INDIRECT(ADDRESS(ROW(),COLUMN())))</formula>
    </cfRule>
  </conditionalFormatting>
  <conditionalFormatting sqref="U53:BC54">
    <cfRule type="expression" dxfId="57" priority="78">
      <formula>INDIRECT(ADDRESS(ROW(),COLUMN()))=TRUNC(INDIRECT(ADDRESS(ROW(),COLUMN())))</formula>
    </cfRule>
  </conditionalFormatting>
  <conditionalFormatting sqref="U56:BC57">
    <cfRule type="expression" dxfId="56" priority="76">
      <formula>INDIRECT(ADDRESS(ROW(),COLUMN()))=TRUNC(INDIRECT(ADDRESS(ROW(),COLUMN())))</formula>
    </cfRule>
  </conditionalFormatting>
  <conditionalFormatting sqref="U59:BC60">
    <cfRule type="expression" dxfId="55" priority="74">
      <formula>INDIRECT(ADDRESS(ROW(),COLUMN()))=TRUNC(INDIRECT(ADDRESS(ROW(),COLUMN())))</formula>
    </cfRule>
  </conditionalFormatting>
  <conditionalFormatting sqref="U62:BC63">
    <cfRule type="expression" dxfId="54" priority="72">
      <formula>INDIRECT(ADDRESS(ROW(),COLUMN()))=TRUNC(INDIRECT(ADDRESS(ROW(),COLUMN())))</formula>
    </cfRule>
  </conditionalFormatting>
  <conditionalFormatting sqref="U65:BC66">
    <cfRule type="expression" dxfId="53" priority="70">
      <formula>INDIRECT(ADDRESS(ROW(),COLUMN()))=TRUNC(INDIRECT(ADDRESS(ROW(),COLUMN())))</formula>
    </cfRule>
  </conditionalFormatting>
  <conditionalFormatting sqref="U68:BC69">
    <cfRule type="expression" dxfId="52" priority="69">
      <formula>INDIRECT(ADDRESS(ROW(),COLUMN()))=TRUNC(INDIRECT(ADDRESS(ROW(),COLUMN())))</formula>
    </cfRule>
  </conditionalFormatting>
  <conditionalFormatting sqref="U71:BC72">
    <cfRule type="expression" dxfId="51" priority="67">
      <formula>INDIRECT(ADDRESS(ROW(),COLUMN()))=TRUNC(INDIRECT(ADDRESS(ROW(),COLUMN())))</formula>
    </cfRule>
  </conditionalFormatting>
  <conditionalFormatting sqref="U74:BC75">
    <cfRule type="expression" dxfId="50" priority="65">
      <formula>INDIRECT(ADDRESS(ROW(),COLUMN()))=TRUNC(INDIRECT(ADDRESS(ROW(),COLUMN())))</formula>
    </cfRule>
  </conditionalFormatting>
  <conditionalFormatting sqref="U77:BC78">
    <cfRule type="expression" dxfId="49" priority="63">
      <formula>INDIRECT(ADDRESS(ROW(),COLUMN()))=TRUNC(INDIRECT(ADDRESS(ROW(),COLUMN())))</formula>
    </cfRule>
  </conditionalFormatting>
  <conditionalFormatting sqref="U80:BC81">
    <cfRule type="expression" dxfId="48" priority="61">
      <formula>INDIRECT(ADDRESS(ROW(),COLUMN()))=TRUNC(INDIRECT(ADDRESS(ROW(),COLUMN())))</formula>
    </cfRule>
  </conditionalFormatting>
  <conditionalFormatting sqref="U83:BC84">
    <cfRule type="expression" dxfId="47" priority="59">
      <formula>INDIRECT(ADDRESS(ROW(),COLUMN()))=TRUNC(INDIRECT(ADDRESS(ROW(),COLUMN())))</formula>
    </cfRule>
  </conditionalFormatting>
  <conditionalFormatting sqref="U86:BC87">
    <cfRule type="expression" dxfId="46" priority="57">
      <formula>INDIRECT(ADDRESS(ROW(),COLUMN()))=TRUNC(INDIRECT(ADDRESS(ROW(),COLUMN())))</formula>
    </cfRule>
  </conditionalFormatting>
  <conditionalFormatting sqref="U89:BC90">
    <cfRule type="expression" dxfId="45" priority="55">
      <formula>INDIRECT(ADDRESS(ROW(),COLUMN()))=TRUNC(INDIRECT(ADDRESS(ROW(),COLUMN())))</formula>
    </cfRule>
  </conditionalFormatting>
  <conditionalFormatting sqref="U92:BC93">
    <cfRule type="expression" dxfId="44" priority="53">
      <formula>INDIRECT(ADDRESS(ROW(),COLUMN()))=TRUNC(INDIRECT(ADDRESS(ROW(),COLUMN())))</formula>
    </cfRule>
  </conditionalFormatting>
  <conditionalFormatting sqref="U95:BC96">
    <cfRule type="expression" dxfId="43" priority="51">
      <formula>INDIRECT(ADDRESS(ROW(),COLUMN()))=TRUNC(INDIRECT(ADDRESS(ROW(),COLUMN())))</formula>
    </cfRule>
  </conditionalFormatting>
  <conditionalFormatting sqref="U98:BC99">
    <cfRule type="expression" dxfId="42" priority="49">
      <formula>INDIRECT(ADDRESS(ROW(),COLUMN()))=TRUNC(INDIRECT(ADDRESS(ROW(),COLUMN())))</formula>
    </cfRule>
  </conditionalFormatting>
  <conditionalFormatting sqref="U101:BC102">
    <cfRule type="expression" dxfId="41" priority="47">
      <formula>INDIRECT(ADDRESS(ROW(),COLUMN()))=TRUNC(INDIRECT(ADDRESS(ROW(),COLUMN())))</formula>
    </cfRule>
  </conditionalFormatting>
  <conditionalFormatting sqref="U104:BC105">
    <cfRule type="expression" dxfId="40" priority="45">
      <formula>INDIRECT(ADDRESS(ROW(),COLUMN()))=TRUNC(INDIRECT(ADDRESS(ROW(),COLUMN())))</formula>
    </cfRule>
  </conditionalFormatting>
  <conditionalFormatting sqref="U107:BC108">
    <cfRule type="expression" dxfId="39" priority="43">
      <formula>INDIRECT(ADDRESS(ROW(),COLUMN()))=TRUNC(INDIRECT(ADDRESS(ROW(),COLUMN())))</formula>
    </cfRule>
  </conditionalFormatting>
  <conditionalFormatting sqref="U110:BC111">
    <cfRule type="expression" dxfId="38" priority="41">
      <formula>INDIRECT(ADDRESS(ROW(),COLUMN()))=TRUNC(INDIRECT(ADDRESS(ROW(),COLUMN())))</formula>
    </cfRule>
  </conditionalFormatting>
  <conditionalFormatting sqref="U113:BC114">
    <cfRule type="expression" dxfId="37" priority="39">
      <formula>INDIRECT(ADDRESS(ROW(),COLUMN()))=TRUNC(INDIRECT(ADDRESS(ROW(),COLUMN())))</formula>
    </cfRule>
  </conditionalFormatting>
  <conditionalFormatting sqref="U116:BC117">
    <cfRule type="expression" dxfId="36" priority="37">
      <formula>INDIRECT(ADDRESS(ROW(),COLUMN()))=TRUNC(INDIRECT(ADDRESS(ROW(),COLUMN())))</formula>
    </cfRule>
  </conditionalFormatting>
  <conditionalFormatting sqref="U119:BC120">
    <cfRule type="expression" dxfId="35" priority="35">
      <formula>INDIRECT(ADDRESS(ROW(),COLUMN()))=TRUNC(INDIRECT(ADDRESS(ROW(),COLUMN())))</formula>
    </cfRule>
  </conditionalFormatting>
  <conditionalFormatting sqref="U122:BC123">
    <cfRule type="expression" dxfId="34" priority="33">
      <formula>INDIRECT(ADDRESS(ROW(),COLUMN()))=TRUNC(INDIRECT(ADDRESS(ROW(),COLUMN())))</formula>
    </cfRule>
  </conditionalFormatting>
  <conditionalFormatting sqref="U125:BC126">
    <cfRule type="expression" dxfId="33" priority="31">
      <formula>INDIRECT(ADDRESS(ROW(),COLUMN()))=TRUNC(INDIRECT(ADDRESS(ROW(),COLUMN())))</formula>
    </cfRule>
  </conditionalFormatting>
  <conditionalFormatting sqref="U128:BC129">
    <cfRule type="expression" dxfId="32" priority="29">
      <formula>INDIRECT(ADDRESS(ROW(),COLUMN()))=TRUNC(INDIRECT(ADDRESS(ROW(),COLUMN())))</formula>
    </cfRule>
  </conditionalFormatting>
  <conditionalFormatting sqref="U131:BC132">
    <cfRule type="expression" dxfId="31" priority="27">
      <formula>INDIRECT(ADDRESS(ROW(),COLUMN()))=TRUNC(INDIRECT(ADDRESS(ROW(),COLUMN())))</formula>
    </cfRule>
  </conditionalFormatting>
  <conditionalFormatting sqref="U134:BC135">
    <cfRule type="expression" dxfId="30" priority="25">
      <formula>INDIRECT(ADDRESS(ROW(),COLUMN()))=TRUNC(INDIRECT(ADDRESS(ROW(),COLUMN())))</formula>
    </cfRule>
  </conditionalFormatting>
  <conditionalFormatting sqref="U137:BC138">
    <cfRule type="expression" dxfId="29" priority="23">
      <formula>INDIRECT(ADDRESS(ROW(),COLUMN()))=TRUNC(INDIRECT(ADDRESS(ROW(),COLUMN())))</formula>
    </cfRule>
  </conditionalFormatting>
  <conditionalFormatting sqref="U140:BC141">
    <cfRule type="expression" dxfId="28" priority="21">
      <formula>INDIRECT(ADDRESS(ROW(),COLUMN()))=TRUNC(INDIRECT(ADDRESS(ROW(),COLUMN())))</formula>
    </cfRule>
  </conditionalFormatting>
  <conditionalFormatting sqref="U143:BC144">
    <cfRule type="expression" dxfId="27" priority="19">
      <formula>INDIRECT(ADDRESS(ROW(),COLUMN()))=TRUNC(INDIRECT(ADDRESS(ROW(),COLUMN())))</formula>
    </cfRule>
  </conditionalFormatting>
  <conditionalFormatting sqref="U146:BC147">
    <cfRule type="expression" dxfId="26" priority="17">
      <formula>INDIRECT(ADDRESS(ROW(),COLUMN()))=TRUNC(INDIRECT(ADDRESS(ROW(),COLUMN())))</formula>
    </cfRule>
  </conditionalFormatting>
  <conditionalFormatting sqref="U149:BC150">
    <cfRule type="expression" dxfId="25" priority="15">
      <formula>INDIRECT(ADDRESS(ROW(),COLUMN()))=TRUNC(INDIRECT(ADDRESS(ROW(),COLUMN())))</formula>
    </cfRule>
  </conditionalFormatting>
  <conditionalFormatting sqref="U152:BC153">
    <cfRule type="expression" dxfId="24" priority="13">
      <formula>INDIRECT(ADDRESS(ROW(),COLUMN()))=TRUNC(INDIRECT(ADDRESS(ROW(),COLUMN())))</formula>
    </cfRule>
  </conditionalFormatting>
  <conditionalFormatting sqref="U155:BC156">
    <cfRule type="expression" dxfId="23" priority="11">
      <formula>INDIRECT(ADDRESS(ROW(),COLUMN()))=TRUNC(INDIRECT(ADDRESS(ROW(),COLUMN())))</formula>
    </cfRule>
  </conditionalFormatting>
  <conditionalFormatting sqref="U158:BC159">
    <cfRule type="expression" dxfId="22" priority="9">
      <formula>INDIRECT(ADDRESS(ROW(),COLUMN()))=TRUNC(INDIRECT(ADDRESS(ROW(),COLUMN())))</formula>
    </cfRule>
  </conditionalFormatting>
  <conditionalFormatting sqref="U161:BC162">
    <cfRule type="expression" dxfId="21" priority="7">
      <formula>INDIRECT(ADDRESS(ROW(),COLUMN()))=TRUNC(INDIRECT(ADDRESS(ROW(),COLUMN())))</formula>
    </cfRule>
  </conditionalFormatting>
  <conditionalFormatting sqref="U164:BC165">
    <cfRule type="expression" dxfId="20" priority="5">
      <formula>INDIRECT(ADDRESS(ROW(),COLUMN()))=TRUNC(INDIRECT(ADDRESS(ROW(),COLUMN())))</formula>
    </cfRule>
  </conditionalFormatting>
  <conditionalFormatting sqref="U167:BC168">
    <cfRule type="expression" dxfId="19" priority="3">
      <formula>INDIRECT(ADDRESS(ROW(),COLUMN()))=TRUNC(INDIRECT(ADDRESS(ROW(),COLUMN())))</formula>
    </cfRule>
  </conditionalFormatting>
  <conditionalFormatting sqref="U170:BC171">
    <cfRule type="expression" dxfId="18" priority="1">
      <formula>INDIRECT(ADDRESS(ROW(),COLUMN()))=TRUNC(INDIRECT(ADDRESS(ROW(),COLUMN())))</formula>
    </cfRule>
  </conditionalFormatting>
  <dataValidations count="9">
    <dataValidation allowBlank="1" showInputMessage="1" showErrorMessage="1" error="入力可能範囲　32～40" sqref="BC11" xr:uid="{00000000-0002-0000-1600-000000000000}"/>
    <dataValidation type="list" allowBlank="1" showInputMessage="1" sqref="U22:AY22 U25:AY25 U28:AY28 U31:AY31 U34:AY34 U37:AY37 U40:AY40 U43:AY43 U46:AY46 U49:AY49 U52:AY52 U55:AY55 U58:AY58 U61:AY61 U64:AY64 U67:AY67 U70:AY70 U73:AY73 U76:AY76 U79:AY79 U82:AY82 U85:AY85 U88:AY88 U91:AY91 U94:AY94 U97:AY97 U100:AY100 U103:AY103 U106:AY106 U109:AY109 U112:AY112 U115:AY115 U118:AY118 U121:AY121 U124:AY124 U127:AY127 U130:AY130 U133:AY133 U136:AY136 U139:AY139 U142:AY142 U145:AY145 U148:AY148 U151:AY151 U154:AY154 U157:AY157 U160:AY160 U163:AY163 U166:AY166 U169:AY169" xr:uid="{00000000-0002-0000-1600-000001000000}">
      <formula1>シフト記号表</formula1>
    </dataValidation>
    <dataValidation type="list" errorStyle="warning" allowBlank="1" showInputMessage="1" error="リストにない場合のみ、入力してください。" sqref="I22:L171" xr:uid="{00000000-0002-0000-1600-000002000000}">
      <formula1>INDIRECT(C22)</formula1>
    </dataValidation>
    <dataValidation type="list" allowBlank="1" showInputMessage="1" sqref="H22:H171" xr:uid="{00000000-0002-0000-1600-000003000000}">
      <formula1>"A, B, C, D"</formula1>
    </dataValidation>
    <dataValidation type="list" allowBlank="1" showInputMessage="1" sqref="C22:E171" xr:uid="{00000000-0002-0000-1600-000004000000}">
      <formula1>職種</formula1>
    </dataValidation>
    <dataValidation type="list" allowBlank="1" showInputMessage="1" showErrorMessage="1" sqref="BC5:BF5" xr:uid="{00000000-0002-0000-1600-000005000000}">
      <formula1>"予定,実績,予定・実績"</formula1>
    </dataValidation>
    <dataValidation type="list" allowBlank="1" showInputMessage="1" showErrorMessage="1" sqref="AD4:AD5" xr:uid="{00000000-0002-0000-1600-000006000000}">
      <formula1>#REF!</formula1>
    </dataValidation>
    <dataValidation type="decimal" allowBlank="1" showInputMessage="1" showErrorMessage="1" error="入力可能範囲　32～40" sqref="AY7:AZ7" xr:uid="{00000000-0002-0000-1600-000007000000}">
      <formula1>32</formula1>
      <formula2>40</formula2>
    </dataValidation>
    <dataValidation type="list" allowBlank="1" showInputMessage="1" showErrorMessage="1" sqref="BC4:BF4" xr:uid="{00000000-0002-0000-1600-000008000000}">
      <formula1>"４週,暦月"</formula1>
    </dataValidation>
  </dataValidations>
  <printOptions horizontalCentered="1"/>
  <pageMargins left="0.15748031496062992" right="0.15748031496062992" top="0.43307086614173229" bottom="0.55118110236220474" header="0.15748031496062992" footer="0.15748031496062992"/>
  <pageSetup paperSize="9" scale="40" fitToHeight="0" orientation="landscape" r:id="rId1"/>
  <rowBreaks count="2" manualBreakCount="2">
    <brk id="72" max="60" man="1"/>
    <brk id="179"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1600-000009000000}">
          <x14:formula1>
            <xm:f>標準様式１プルダウン・リスト!$C$4:$C$10</xm:f>
          </x14:formula1>
          <xm:sqref>AR2:BG2</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pageSetUpPr fitToPage="1"/>
  </sheetPr>
  <dimension ref="B1:AB52"/>
  <sheetViews>
    <sheetView view="pageBreakPreview" zoomScale="60" zoomScaleNormal="100" workbookViewId="0">
      <selection activeCell="T58" sqref="T58"/>
    </sheetView>
  </sheetViews>
  <sheetFormatPr defaultColWidth="10" defaultRowHeight="18.75" x14ac:dyDescent="0.15"/>
  <cols>
    <col min="1" max="1" width="1.75" style="412" customWidth="1"/>
    <col min="2" max="2" width="6.25" style="413" customWidth="1"/>
    <col min="3" max="3" width="11.75" style="413" customWidth="1"/>
    <col min="4" max="4" width="11.75" style="413" hidden="1" customWidth="1"/>
    <col min="5" max="5" width="3.75" style="413" bestFit="1" customWidth="1"/>
    <col min="6" max="6" width="17.375" style="412" customWidth="1"/>
    <col min="7" max="7" width="3.75" style="412" bestFit="1" customWidth="1"/>
    <col min="8" max="8" width="17.375" style="412" customWidth="1"/>
    <col min="9" max="9" width="3.75" style="412" bestFit="1" customWidth="1"/>
    <col min="10" max="10" width="17.375" style="413" customWidth="1"/>
    <col min="11" max="11" width="3.75" style="412" bestFit="1" customWidth="1"/>
    <col min="12" max="12" width="17.375" style="412" customWidth="1"/>
    <col min="13" max="13" width="5.5" style="412" customWidth="1"/>
    <col min="14" max="14" width="17.375" style="412" customWidth="1"/>
    <col min="15" max="15" width="3.75" style="412" customWidth="1"/>
    <col min="16" max="16" width="17.375" style="412" customWidth="1"/>
    <col min="17" max="17" width="3.75" style="412" customWidth="1"/>
    <col min="18" max="18" width="17.375" style="412" customWidth="1"/>
    <col min="19" max="19" width="3.75" style="412" customWidth="1"/>
    <col min="20" max="20" width="17.375" style="412" customWidth="1"/>
    <col min="21" max="21" width="3.75" style="412" customWidth="1"/>
    <col min="22" max="22" width="17.375" style="412" customWidth="1"/>
    <col min="23" max="23" width="3.75" style="412" customWidth="1"/>
    <col min="24" max="24" width="17.375" style="412" customWidth="1"/>
    <col min="25" max="25" width="3.75" style="412" customWidth="1"/>
    <col min="26" max="26" width="17.375" style="412" customWidth="1"/>
    <col min="27" max="27" width="3.75" style="412" customWidth="1"/>
    <col min="28" max="28" width="56.25" style="412" customWidth="1"/>
    <col min="29" max="16384" width="10" style="412"/>
  </cols>
  <sheetData>
    <row r="1" spans="2:28" x14ac:dyDescent="0.15">
      <c r="B1" s="435" t="s">
        <v>641</v>
      </c>
    </row>
    <row r="2" spans="2:28" x14ac:dyDescent="0.15">
      <c r="B2" s="414" t="s">
        <v>642</v>
      </c>
      <c r="F2" s="434"/>
      <c r="J2" s="433"/>
    </row>
    <row r="3" spans="2:28" x14ac:dyDescent="0.15">
      <c r="B3" s="434" t="s">
        <v>643</v>
      </c>
      <c r="F3" s="433" t="s">
        <v>644</v>
      </c>
      <c r="J3" s="433"/>
    </row>
    <row r="4" spans="2:28" x14ac:dyDescent="0.15">
      <c r="B4" s="414"/>
      <c r="F4" s="1524" t="s">
        <v>645</v>
      </c>
      <c r="G4" s="1524"/>
      <c r="H4" s="1524"/>
      <c r="I4" s="1524"/>
      <c r="J4" s="1524"/>
      <c r="K4" s="1524"/>
      <c r="L4" s="1524"/>
      <c r="N4" s="1524" t="s">
        <v>646</v>
      </c>
      <c r="O4" s="1524"/>
      <c r="P4" s="1524"/>
      <c r="R4" s="1524" t="s">
        <v>647</v>
      </c>
      <c r="S4" s="1524"/>
      <c r="T4" s="1524"/>
      <c r="U4" s="1524"/>
      <c r="V4" s="1524"/>
      <c r="W4" s="1524"/>
      <c r="X4" s="1524"/>
      <c r="Z4" s="432" t="s">
        <v>648</v>
      </c>
      <c r="AB4" s="1524" t="s">
        <v>649</v>
      </c>
    </row>
    <row r="5" spans="2:28" x14ac:dyDescent="0.15">
      <c r="B5" s="413" t="s">
        <v>617</v>
      </c>
      <c r="C5" s="413" t="s">
        <v>650</v>
      </c>
      <c r="F5" s="413" t="s">
        <v>651</v>
      </c>
      <c r="G5" s="413"/>
      <c r="H5" s="413" t="s">
        <v>652</v>
      </c>
      <c r="J5" s="413" t="s">
        <v>653</v>
      </c>
      <c r="L5" s="413" t="s">
        <v>645</v>
      </c>
      <c r="N5" s="413" t="s">
        <v>654</v>
      </c>
      <c r="P5" s="413" t="s">
        <v>655</v>
      </c>
      <c r="R5" s="413" t="s">
        <v>654</v>
      </c>
      <c r="T5" s="413" t="s">
        <v>655</v>
      </c>
      <c r="V5" s="413" t="s">
        <v>653</v>
      </c>
      <c r="X5" s="413" t="s">
        <v>645</v>
      </c>
      <c r="Z5" s="431" t="s">
        <v>656</v>
      </c>
      <c r="AB5" s="1524"/>
    </row>
    <row r="6" spans="2:28" x14ac:dyDescent="0.15">
      <c r="B6" s="423">
        <v>1</v>
      </c>
      <c r="C6" s="428" t="s">
        <v>657</v>
      </c>
      <c r="D6" s="424" t="str">
        <f t="shared" ref="D6:D38" si="0">C6</f>
        <v>a</v>
      </c>
      <c r="E6" s="423" t="s">
        <v>658</v>
      </c>
      <c r="F6" s="417"/>
      <c r="G6" s="423" t="s">
        <v>615</v>
      </c>
      <c r="H6" s="417"/>
      <c r="I6" s="422" t="s">
        <v>659</v>
      </c>
      <c r="J6" s="417">
        <v>0</v>
      </c>
      <c r="K6" s="421" t="s">
        <v>593</v>
      </c>
      <c r="L6" s="416" t="str">
        <f t="shared" ref="L6:L22" si="1">IF(OR(F6="",H6=""),"",(H6+IF(F6&gt;H6,1,0)-F6-J6)*24)</f>
        <v/>
      </c>
      <c r="N6" s="417">
        <v>0.29166666666666669</v>
      </c>
      <c r="O6" s="413" t="s">
        <v>615</v>
      </c>
      <c r="P6" s="417">
        <v>0.83333333333333337</v>
      </c>
      <c r="R6" s="419" t="str">
        <f t="shared" ref="R6:R22" si="2">IF(F6="","",IF(F6&lt;N6,N6,IF(F6&gt;=P6,"",F6)))</f>
        <v/>
      </c>
      <c r="S6" s="413" t="s">
        <v>615</v>
      </c>
      <c r="T6" s="419" t="str">
        <f t="shared" ref="T6:T22" si="3">IF(H6="","",IF(H6&gt;F6,IF(H6&lt;P6,H6,P6),P6))</f>
        <v/>
      </c>
      <c r="U6" s="418" t="s">
        <v>659</v>
      </c>
      <c r="V6" s="417">
        <v>0</v>
      </c>
      <c r="W6" s="412" t="s">
        <v>593</v>
      </c>
      <c r="X6" s="416" t="str">
        <f t="shared" ref="X6:X22" si="4">IF(R6="","",IF((T6+IF(R6&gt;T6,1,0)-R6-V6)*24=0,"",(T6+IF(R6&gt;T6,1,0)-R6-V6)*24))</f>
        <v/>
      </c>
      <c r="Z6" s="416" t="str">
        <f t="shared" ref="Z6:Z22" si="5">IF(X6="",L6,IF(OR(L6-X6=0,L6-X6&lt;0),"-",L6-X6))</f>
        <v/>
      </c>
      <c r="AB6" s="415"/>
    </row>
    <row r="7" spans="2:28" x14ac:dyDescent="0.15">
      <c r="B7" s="423">
        <v>2</v>
      </c>
      <c r="C7" s="428" t="s">
        <v>660</v>
      </c>
      <c r="D7" s="424" t="str">
        <f t="shared" si="0"/>
        <v>b</v>
      </c>
      <c r="E7" s="423" t="s">
        <v>658</v>
      </c>
      <c r="F7" s="417"/>
      <c r="G7" s="423" t="s">
        <v>615</v>
      </c>
      <c r="H7" s="417"/>
      <c r="I7" s="422" t="s">
        <v>659</v>
      </c>
      <c r="J7" s="417">
        <v>0</v>
      </c>
      <c r="K7" s="421" t="s">
        <v>593</v>
      </c>
      <c r="L7" s="416" t="str">
        <f t="shared" si="1"/>
        <v/>
      </c>
      <c r="N7" s="420">
        <f t="shared" ref="N7:N22" si="6">$N$6</f>
        <v>0.29166666666666669</v>
      </c>
      <c r="O7" s="413" t="s">
        <v>615</v>
      </c>
      <c r="P7" s="420">
        <f t="shared" ref="P7:P22" si="7">$P$6</f>
        <v>0.83333333333333337</v>
      </c>
      <c r="R7" s="419" t="str">
        <f t="shared" si="2"/>
        <v/>
      </c>
      <c r="S7" s="413" t="s">
        <v>615</v>
      </c>
      <c r="T7" s="419" t="str">
        <f t="shared" si="3"/>
        <v/>
      </c>
      <c r="U7" s="418" t="s">
        <v>659</v>
      </c>
      <c r="V7" s="417">
        <v>0</v>
      </c>
      <c r="W7" s="412" t="s">
        <v>593</v>
      </c>
      <c r="X7" s="416" t="str">
        <f t="shared" si="4"/>
        <v/>
      </c>
      <c r="Z7" s="416" t="str">
        <f t="shared" si="5"/>
        <v/>
      </c>
      <c r="AB7" s="415"/>
    </row>
    <row r="8" spans="2:28" x14ac:dyDescent="0.15">
      <c r="B8" s="423">
        <v>3</v>
      </c>
      <c r="C8" s="428" t="s">
        <v>661</v>
      </c>
      <c r="D8" s="424" t="str">
        <f t="shared" si="0"/>
        <v>c</v>
      </c>
      <c r="E8" s="423" t="s">
        <v>658</v>
      </c>
      <c r="F8" s="417"/>
      <c r="G8" s="423" t="s">
        <v>615</v>
      </c>
      <c r="H8" s="417"/>
      <c r="I8" s="422" t="s">
        <v>659</v>
      </c>
      <c r="J8" s="417">
        <v>0</v>
      </c>
      <c r="K8" s="421" t="s">
        <v>593</v>
      </c>
      <c r="L8" s="416" t="str">
        <f t="shared" si="1"/>
        <v/>
      </c>
      <c r="N8" s="420">
        <f t="shared" si="6"/>
        <v>0.29166666666666669</v>
      </c>
      <c r="O8" s="413" t="s">
        <v>615</v>
      </c>
      <c r="P8" s="420">
        <f t="shared" si="7"/>
        <v>0.83333333333333337</v>
      </c>
      <c r="R8" s="419" t="str">
        <f t="shared" si="2"/>
        <v/>
      </c>
      <c r="S8" s="413" t="s">
        <v>615</v>
      </c>
      <c r="T8" s="419" t="str">
        <f t="shared" si="3"/>
        <v/>
      </c>
      <c r="U8" s="418" t="s">
        <v>659</v>
      </c>
      <c r="V8" s="417">
        <v>0</v>
      </c>
      <c r="W8" s="412" t="s">
        <v>593</v>
      </c>
      <c r="X8" s="416" t="str">
        <f t="shared" si="4"/>
        <v/>
      </c>
      <c r="Z8" s="416" t="str">
        <f t="shared" si="5"/>
        <v/>
      </c>
      <c r="AB8" s="415"/>
    </row>
    <row r="9" spans="2:28" x14ac:dyDescent="0.15">
      <c r="B9" s="423">
        <v>4</v>
      </c>
      <c r="C9" s="428" t="s">
        <v>662</v>
      </c>
      <c r="D9" s="424" t="str">
        <f t="shared" si="0"/>
        <v>d</v>
      </c>
      <c r="E9" s="423" t="s">
        <v>658</v>
      </c>
      <c r="F9" s="417"/>
      <c r="G9" s="423" t="s">
        <v>615</v>
      </c>
      <c r="H9" s="417"/>
      <c r="I9" s="422" t="s">
        <v>659</v>
      </c>
      <c r="J9" s="417">
        <v>0</v>
      </c>
      <c r="K9" s="421" t="s">
        <v>593</v>
      </c>
      <c r="L9" s="416" t="str">
        <f t="shared" si="1"/>
        <v/>
      </c>
      <c r="N9" s="420">
        <f t="shared" si="6"/>
        <v>0.29166666666666669</v>
      </c>
      <c r="O9" s="413" t="s">
        <v>615</v>
      </c>
      <c r="P9" s="420">
        <f t="shared" si="7"/>
        <v>0.83333333333333337</v>
      </c>
      <c r="R9" s="419" t="str">
        <f t="shared" si="2"/>
        <v/>
      </c>
      <c r="S9" s="413" t="s">
        <v>615</v>
      </c>
      <c r="T9" s="419" t="str">
        <f t="shared" si="3"/>
        <v/>
      </c>
      <c r="U9" s="418" t="s">
        <v>659</v>
      </c>
      <c r="V9" s="417">
        <v>0</v>
      </c>
      <c r="W9" s="412" t="s">
        <v>593</v>
      </c>
      <c r="X9" s="416" t="str">
        <f t="shared" si="4"/>
        <v/>
      </c>
      <c r="Z9" s="416" t="str">
        <f t="shared" si="5"/>
        <v/>
      </c>
      <c r="AB9" s="415"/>
    </row>
    <row r="10" spans="2:28" x14ac:dyDescent="0.15">
      <c r="B10" s="423">
        <v>5</v>
      </c>
      <c r="C10" s="428" t="s">
        <v>663</v>
      </c>
      <c r="D10" s="424" t="str">
        <f t="shared" si="0"/>
        <v>e</v>
      </c>
      <c r="E10" s="423" t="s">
        <v>658</v>
      </c>
      <c r="F10" s="417"/>
      <c r="G10" s="423" t="s">
        <v>615</v>
      </c>
      <c r="H10" s="417"/>
      <c r="I10" s="422" t="s">
        <v>659</v>
      </c>
      <c r="J10" s="417">
        <v>0</v>
      </c>
      <c r="K10" s="421" t="s">
        <v>593</v>
      </c>
      <c r="L10" s="416" t="str">
        <f t="shared" si="1"/>
        <v/>
      </c>
      <c r="N10" s="420">
        <f t="shared" si="6"/>
        <v>0.29166666666666669</v>
      </c>
      <c r="O10" s="413" t="s">
        <v>615</v>
      </c>
      <c r="P10" s="420">
        <f t="shared" si="7"/>
        <v>0.83333333333333337</v>
      </c>
      <c r="R10" s="419" t="str">
        <f t="shared" si="2"/>
        <v/>
      </c>
      <c r="S10" s="413" t="s">
        <v>615</v>
      </c>
      <c r="T10" s="419" t="str">
        <f t="shared" si="3"/>
        <v/>
      </c>
      <c r="U10" s="418" t="s">
        <v>659</v>
      </c>
      <c r="V10" s="417">
        <v>0</v>
      </c>
      <c r="W10" s="412" t="s">
        <v>593</v>
      </c>
      <c r="X10" s="416" t="str">
        <f t="shared" si="4"/>
        <v/>
      </c>
      <c r="Z10" s="416" t="str">
        <f t="shared" si="5"/>
        <v/>
      </c>
      <c r="AB10" s="415"/>
    </row>
    <row r="11" spans="2:28" x14ac:dyDescent="0.15">
      <c r="B11" s="423">
        <v>6</v>
      </c>
      <c r="C11" s="428" t="s">
        <v>664</v>
      </c>
      <c r="D11" s="424" t="str">
        <f t="shared" si="0"/>
        <v>f</v>
      </c>
      <c r="E11" s="423" t="s">
        <v>658</v>
      </c>
      <c r="F11" s="417"/>
      <c r="G11" s="423" t="s">
        <v>615</v>
      </c>
      <c r="H11" s="417"/>
      <c r="I11" s="422" t="s">
        <v>659</v>
      </c>
      <c r="J11" s="417">
        <v>0</v>
      </c>
      <c r="K11" s="421" t="s">
        <v>593</v>
      </c>
      <c r="L11" s="416" t="str">
        <f t="shared" si="1"/>
        <v/>
      </c>
      <c r="N11" s="420">
        <f t="shared" si="6"/>
        <v>0.29166666666666669</v>
      </c>
      <c r="O11" s="413" t="s">
        <v>615</v>
      </c>
      <c r="P11" s="420">
        <f t="shared" si="7"/>
        <v>0.83333333333333337</v>
      </c>
      <c r="R11" s="419" t="str">
        <f t="shared" si="2"/>
        <v/>
      </c>
      <c r="S11" s="413" t="s">
        <v>615</v>
      </c>
      <c r="T11" s="419" t="str">
        <f t="shared" si="3"/>
        <v/>
      </c>
      <c r="U11" s="418" t="s">
        <v>659</v>
      </c>
      <c r="V11" s="417">
        <v>0</v>
      </c>
      <c r="W11" s="412" t="s">
        <v>593</v>
      </c>
      <c r="X11" s="416" t="str">
        <f t="shared" si="4"/>
        <v/>
      </c>
      <c r="Z11" s="416" t="str">
        <f t="shared" si="5"/>
        <v/>
      </c>
      <c r="AB11" s="415"/>
    </row>
    <row r="12" spans="2:28" x14ac:dyDescent="0.15">
      <c r="B12" s="423">
        <v>7</v>
      </c>
      <c r="C12" s="428" t="s">
        <v>665</v>
      </c>
      <c r="D12" s="424" t="str">
        <f t="shared" si="0"/>
        <v>g</v>
      </c>
      <c r="E12" s="423" t="s">
        <v>658</v>
      </c>
      <c r="F12" s="417"/>
      <c r="G12" s="423" t="s">
        <v>615</v>
      </c>
      <c r="H12" s="417"/>
      <c r="I12" s="422" t="s">
        <v>659</v>
      </c>
      <c r="J12" s="417">
        <v>0</v>
      </c>
      <c r="K12" s="421" t="s">
        <v>593</v>
      </c>
      <c r="L12" s="416" t="str">
        <f t="shared" si="1"/>
        <v/>
      </c>
      <c r="N12" s="420">
        <f t="shared" si="6"/>
        <v>0.29166666666666669</v>
      </c>
      <c r="O12" s="413" t="s">
        <v>615</v>
      </c>
      <c r="P12" s="420">
        <f t="shared" si="7"/>
        <v>0.83333333333333337</v>
      </c>
      <c r="R12" s="419" t="str">
        <f t="shared" si="2"/>
        <v/>
      </c>
      <c r="S12" s="413" t="s">
        <v>615</v>
      </c>
      <c r="T12" s="419" t="str">
        <f t="shared" si="3"/>
        <v/>
      </c>
      <c r="U12" s="418" t="s">
        <v>659</v>
      </c>
      <c r="V12" s="417">
        <v>0</v>
      </c>
      <c r="W12" s="412" t="s">
        <v>593</v>
      </c>
      <c r="X12" s="416" t="str">
        <f t="shared" si="4"/>
        <v/>
      </c>
      <c r="Z12" s="416" t="str">
        <f t="shared" si="5"/>
        <v/>
      </c>
      <c r="AB12" s="415"/>
    </row>
    <row r="13" spans="2:28" x14ac:dyDescent="0.15">
      <c r="B13" s="423">
        <v>8</v>
      </c>
      <c r="C13" s="428" t="s">
        <v>666</v>
      </c>
      <c r="D13" s="424" t="str">
        <f t="shared" si="0"/>
        <v>h</v>
      </c>
      <c r="E13" s="423" t="s">
        <v>658</v>
      </c>
      <c r="F13" s="417"/>
      <c r="G13" s="423" t="s">
        <v>615</v>
      </c>
      <c r="H13" s="417"/>
      <c r="I13" s="422" t="s">
        <v>659</v>
      </c>
      <c r="J13" s="417">
        <v>0</v>
      </c>
      <c r="K13" s="421" t="s">
        <v>593</v>
      </c>
      <c r="L13" s="416" t="str">
        <f t="shared" si="1"/>
        <v/>
      </c>
      <c r="N13" s="420">
        <f t="shared" si="6"/>
        <v>0.29166666666666669</v>
      </c>
      <c r="O13" s="413" t="s">
        <v>615</v>
      </c>
      <c r="P13" s="420">
        <f t="shared" si="7"/>
        <v>0.83333333333333337</v>
      </c>
      <c r="R13" s="419" t="str">
        <f t="shared" si="2"/>
        <v/>
      </c>
      <c r="S13" s="413" t="s">
        <v>615</v>
      </c>
      <c r="T13" s="419" t="str">
        <f t="shared" si="3"/>
        <v/>
      </c>
      <c r="U13" s="418" t="s">
        <v>659</v>
      </c>
      <c r="V13" s="417">
        <v>0</v>
      </c>
      <c r="W13" s="412" t="s">
        <v>593</v>
      </c>
      <c r="X13" s="416" t="str">
        <f t="shared" si="4"/>
        <v/>
      </c>
      <c r="Z13" s="416" t="str">
        <f t="shared" si="5"/>
        <v/>
      </c>
      <c r="AB13" s="415"/>
    </row>
    <row r="14" spans="2:28" x14ac:dyDescent="0.15">
      <c r="B14" s="423">
        <v>9</v>
      </c>
      <c r="C14" s="428" t="s">
        <v>667</v>
      </c>
      <c r="D14" s="424" t="str">
        <f t="shared" si="0"/>
        <v>i</v>
      </c>
      <c r="E14" s="423" t="s">
        <v>658</v>
      </c>
      <c r="F14" s="417"/>
      <c r="G14" s="423" t="s">
        <v>615</v>
      </c>
      <c r="H14" s="417"/>
      <c r="I14" s="422" t="s">
        <v>659</v>
      </c>
      <c r="J14" s="417">
        <v>0</v>
      </c>
      <c r="K14" s="421" t="s">
        <v>593</v>
      </c>
      <c r="L14" s="416" t="str">
        <f t="shared" si="1"/>
        <v/>
      </c>
      <c r="N14" s="420">
        <f t="shared" si="6"/>
        <v>0.29166666666666669</v>
      </c>
      <c r="O14" s="413" t="s">
        <v>615</v>
      </c>
      <c r="P14" s="420">
        <f t="shared" si="7"/>
        <v>0.83333333333333337</v>
      </c>
      <c r="R14" s="419" t="str">
        <f t="shared" si="2"/>
        <v/>
      </c>
      <c r="S14" s="413" t="s">
        <v>615</v>
      </c>
      <c r="T14" s="419" t="str">
        <f t="shared" si="3"/>
        <v/>
      </c>
      <c r="U14" s="418" t="s">
        <v>659</v>
      </c>
      <c r="V14" s="417">
        <v>0</v>
      </c>
      <c r="W14" s="412" t="s">
        <v>593</v>
      </c>
      <c r="X14" s="416" t="str">
        <f t="shared" si="4"/>
        <v/>
      </c>
      <c r="Z14" s="416" t="str">
        <f t="shared" si="5"/>
        <v/>
      </c>
      <c r="AB14" s="415"/>
    </row>
    <row r="15" spans="2:28" x14ac:dyDescent="0.15">
      <c r="B15" s="423">
        <v>10</v>
      </c>
      <c r="C15" s="428" t="s">
        <v>668</v>
      </c>
      <c r="D15" s="424" t="str">
        <f t="shared" si="0"/>
        <v>j</v>
      </c>
      <c r="E15" s="423" t="s">
        <v>658</v>
      </c>
      <c r="F15" s="417"/>
      <c r="G15" s="423" t="s">
        <v>615</v>
      </c>
      <c r="H15" s="417"/>
      <c r="I15" s="422" t="s">
        <v>659</v>
      </c>
      <c r="J15" s="417">
        <v>0</v>
      </c>
      <c r="K15" s="421" t="s">
        <v>593</v>
      </c>
      <c r="L15" s="416" t="str">
        <f t="shared" si="1"/>
        <v/>
      </c>
      <c r="N15" s="420">
        <f t="shared" si="6"/>
        <v>0.29166666666666669</v>
      </c>
      <c r="O15" s="413" t="s">
        <v>615</v>
      </c>
      <c r="P15" s="420">
        <f t="shared" si="7"/>
        <v>0.83333333333333337</v>
      </c>
      <c r="R15" s="419" t="str">
        <f t="shared" si="2"/>
        <v/>
      </c>
      <c r="S15" s="413" t="s">
        <v>615</v>
      </c>
      <c r="T15" s="419" t="str">
        <f t="shared" si="3"/>
        <v/>
      </c>
      <c r="U15" s="418" t="s">
        <v>659</v>
      </c>
      <c r="V15" s="417">
        <v>0</v>
      </c>
      <c r="W15" s="412" t="s">
        <v>593</v>
      </c>
      <c r="X15" s="416" t="str">
        <f t="shared" si="4"/>
        <v/>
      </c>
      <c r="Z15" s="416" t="str">
        <f t="shared" si="5"/>
        <v/>
      </c>
      <c r="AB15" s="415"/>
    </row>
    <row r="16" spans="2:28" x14ac:dyDescent="0.15">
      <c r="B16" s="423">
        <v>11</v>
      </c>
      <c r="C16" s="428" t="s">
        <v>669</v>
      </c>
      <c r="D16" s="424" t="str">
        <f t="shared" si="0"/>
        <v>k</v>
      </c>
      <c r="E16" s="423" t="s">
        <v>658</v>
      </c>
      <c r="F16" s="417"/>
      <c r="G16" s="423" t="s">
        <v>615</v>
      </c>
      <c r="H16" s="417"/>
      <c r="I16" s="422" t="s">
        <v>659</v>
      </c>
      <c r="J16" s="417">
        <v>0</v>
      </c>
      <c r="K16" s="421" t="s">
        <v>593</v>
      </c>
      <c r="L16" s="416" t="str">
        <f t="shared" si="1"/>
        <v/>
      </c>
      <c r="N16" s="420">
        <f t="shared" si="6"/>
        <v>0.29166666666666669</v>
      </c>
      <c r="O16" s="413" t="s">
        <v>615</v>
      </c>
      <c r="P16" s="420">
        <f t="shared" si="7"/>
        <v>0.83333333333333337</v>
      </c>
      <c r="R16" s="419" t="str">
        <f t="shared" si="2"/>
        <v/>
      </c>
      <c r="S16" s="413" t="s">
        <v>615</v>
      </c>
      <c r="T16" s="419" t="str">
        <f t="shared" si="3"/>
        <v/>
      </c>
      <c r="U16" s="418" t="s">
        <v>659</v>
      </c>
      <c r="V16" s="417">
        <v>0</v>
      </c>
      <c r="W16" s="412" t="s">
        <v>593</v>
      </c>
      <c r="X16" s="416" t="str">
        <f t="shared" si="4"/>
        <v/>
      </c>
      <c r="Z16" s="416" t="str">
        <f t="shared" si="5"/>
        <v/>
      </c>
      <c r="AB16" s="415"/>
    </row>
    <row r="17" spans="2:28" x14ac:dyDescent="0.15">
      <c r="B17" s="423">
        <v>12</v>
      </c>
      <c r="C17" s="428" t="s">
        <v>670</v>
      </c>
      <c r="D17" s="424" t="str">
        <f t="shared" si="0"/>
        <v>l</v>
      </c>
      <c r="E17" s="423" t="s">
        <v>658</v>
      </c>
      <c r="F17" s="417"/>
      <c r="G17" s="423" t="s">
        <v>615</v>
      </c>
      <c r="H17" s="417"/>
      <c r="I17" s="422" t="s">
        <v>659</v>
      </c>
      <c r="J17" s="417">
        <v>0</v>
      </c>
      <c r="K17" s="421" t="s">
        <v>593</v>
      </c>
      <c r="L17" s="416" t="str">
        <f t="shared" si="1"/>
        <v/>
      </c>
      <c r="N17" s="420">
        <f t="shared" si="6"/>
        <v>0.29166666666666669</v>
      </c>
      <c r="O17" s="413" t="s">
        <v>615</v>
      </c>
      <c r="P17" s="420">
        <f t="shared" si="7"/>
        <v>0.83333333333333337</v>
      </c>
      <c r="R17" s="419" t="str">
        <f t="shared" si="2"/>
        <v/>
      </c>
      <c r="S17" s="413" t="s">
        <v>615</v>
      </c>
      <c r="T17" s="419" t="str">
        <f t="shared" si="3"/>
        <v/>
      </c>
      <c r="U17" s="418" t="s">
        <v>659</v>
      </c>
      <c r="V17" s="417">
        <v>0</v>
      </c>
      <c r="W17" s="412" t="s">
        <v>593</v>
      </c>
      <c r="X17" s="416" t="str">
        <f t="shared" si="4"/>
        <v/>
      </c>
      <c r="Z17" s="416" t="str">
        <f t="shared" si="5"/>
        <v/>
      </c>
      <c r="AB17" s="415"/>
    </row>
    <row r="18" spans="2:28" x14ac:dyDescent="0.15">
      <c r="B18" s="423">
        <v>13</v>
      </c>
      <c r="C18" s="428" t="s">
        <v>671</v>
      </c>
      <c r="D18" s="424" t="str">
        <f t="shared" si="0"/>
        <v>m</v>
      </c>
      <c r="E18" s="423" t="s">
        <v>658</v>
      </c>
      <c r="F18" s="417"/>
      <c r="G18" s="423" t="s">
        <v>615</v>
      </c>
      <c r="H18" s="417"/>
      <c r="I18" s="422" t="s">
        <v>659</v>
      </c>
      <c r="J18" s="417">
        <v>0</v>
      </c>
      <c r="K18" s="421" t="s">
        <v>593</v>
      </c>
      <c r="L18" s="416" t="str">
        <f t="shared" si="1"/>
        <v/>
      </c>
      <c r="N18" s="420">
        <f t="shared" si="6"/>
        <v>0.29166666666666669</v>
      </c>
      <c r="O18" s="413" t="s">
        <v>615</v>
      </c>
      <c r="P18" s="420">
        <f t="shared" si="7"/>
        <v>0.83333333333333337</v>
      </c>
      <c r="R18" s="419" t="str">
        <f t="shared" si="2"/>
        <v/>
      </c>
      <c r="S18" s="413" t="s">
        <v>615</v>
      </c>
      <c r="T18" s="419" t="str">
        <f t="shared" si="3"/>
        <v/>
      </c>
      <c r="U18" s="418" t="s">
        <v>659</v>
      </c>
      <c r="V18" s="417">
        <v>0</v>
      </c>
      <c r="W18" s="412" t="s">
        <v>593</v>
      </c>
      <c r="X18" s="416" t="str">
        <f t="shared" si="4"/>
        <v/>
      </c>
      <c r="Z18" s="416" t="str">
        <f t="shared" si="5"/>
        <v/>
      </c>
      <c r="AB18" s="415"/>
    </row>
    <row r="19" spans="2:28" x14ac:dyDescent="0.15">
      <c r="B19" s="423">
        <v>14</v>
      </c>
      <c r="C19" s="428" t="s">
        <v>672</v>
      </c>
      <c r="D19" s="424" t="str">
        <f t="shared" si="0"/>
        <v>n</v>
      </c>
      <c r="E19" s="423" t="s">
        <v>658</v>
      </c>
      <c r="F19" s="417"/>
      <c r="G19" s="423" t="s">
        <v>615</v>
      </c>
      <c r="H19" s="417"/>
      <c r="I19" s="422" t="s">
        <v>659</v>
      </c>
      <c r="J19" s="417">
        <v>0</v>
      </c>
      <c r="K19" s="421" t="s">
        <v>593</v>
      </c>
      <c r="L19" s="416" t="str">
        <f t="shared" si="1"/>
        <v/>
      </c>
      <c r="N19" s="420">
        <f t="shared" si="6"/>
        <v>0.29166666666666669</v>
      </c>
      <c r="O19" s="413" t="s">
        <v>615</v>
      </c>
      <c r="P19" s="420">
        <f t="shared" si="7"/>
        <v>0.83333333333333337</v>
      </c>
      <c r="R19" s="419" t="str">
        <f t="shared" si="2"/>
        <v/>
      </c>
      <c r="S19" s="413" t="s">
        <v>615</v>
      </c>
      <c r="T19" s="419" t="str">
        <f t="shared" si="3"/>
        <v/>
      </c>
      <c r="U19" s="418" t="s">
        <v>659</v>
      </c>
      <c r="V19" s="417">
        <v>0</v>
      </c>
      <c r="W19" s="412" t="s">
        <v>593</v>
      </c>
      <c r="X19" s="416" t="str">
        <f t="shared" si="4"/>
        <v/>
      </c>
      <c r="Z19" s="416" t="str">
        <f t="shared" si="5"/>
        <v/>
      </c>
      <c r="AB19" s="415"/>
    </row>
    <row r="20" spans="2:28" x14ac:dyDescent="0.15">
      <c r="B20" s="423">
        <v>15</v>
      </c>
      <c r="C20" s="428" t="s">
        <v>673</v>
      </c>
      <c r="D20" s="424" t="str">
        <f t="shared" si="0"/>
        <v>o</v>
      </c>
      <c r="E20" s="423" t="s">
        <v>658</v>
      </c>
      <c r="F20" s="417"/>
      <c r="G20" s="423" t="s">
        <v>615</v>
      </c>
      <c r="H20" s="417"/>
      <c r="I20" s="422" t="s">
        <v>659</v>
      </c>
      <c r="J20" s="417">
        <v>0</v>
      </c>
      <c r="K20" s="421" t="s">
        <v>593</v>
      </c>
      <c r="L20" s="416" t="str">
        <f t="shared" si="1"/>
        <v/>
      </c>
      <c r="N20" s="420">
        <f t="shared" si="6"/>
        <v>0.29166666666666669</v>
      </c>
      <c r="O20" s="413" t="s">
        <v>615</v>
      </c>
      <c r="P20" s="420">
        <f t="shared" si="7"/>
        <v>0.83333333333333337</v>
      </c>
      <c r="R20" s="419" t="str">
        <f t="shared" si="2"/>
        <v/>
      </c>
      <c r="S20" s="413" t="s">
        <v>615</v>
      </c>
      <c r="T20" s="419" t="str">
        <f t="shared" si="3"/>
        <v/>
      </c>
      <c r="U20" s="418" t="s">
        <v>659</v>
      </c>
      <c r="V20" s="417">
        <v>0</v>
      </c>
      <c r="W20" s="412" t="s">
        <v>593</v>
      </c>
      <c r="X20" s="416" t="str">
        <f t="shared" si="4"/>
        <v/>
      </c>
      <c r="Z20" s="416" t="str">
        <f t="shared" si="5"/>
        <v/>
      </c>
      <c r="AB20" s="415"/>
    </row>
    <row r="21" spans="2:28" x14ac:dyDescent="0.15">
      <c r="B21" s="423">
        <v>16</v>
      </c>
      <c r="C21" s="428" t="s">
        <v>674</v>
      </c>
      <c r="D21" s="424" t="str">
        <f t="shared" si="0"/>
        <v>p</v>
      </c>
      <c r="E21" s="423" t="s">
        <v>658</v>
      </c>
      <c r="F21" s="417"/>
      <c r="G21" s="423" t="s">
        <v>615</v>
      </c>
      <c r="H21" s="417"/>
      <c r="I21" s="422" t="s">
        <v>659</v>
      </c>
      <c r="J21" s="417">
        <v>0</v>
      </c>
      <c r="K21" s="421" t="s">
        <v>593</v>
      </c>
      <c r="L21" s="416" t="str">
        <f t="shared" si="1"/>
        <v/>
      </c>
      <c r="N21" s="420">
        <f t="shared" si="6"/>
        <v>0.29166666666666669</v>
      </c>
      <c r="O21" s="413" t="s">
        <v>615</v>
      </c>
      <c r="P21" s="420">
        <f t="shared" si="7"/>
        <v>0.83333333333333337</v>
      </c>
      <c r="R21" s="419" t="str">
        <f t="shared" si="2"/>
        <v/>
      </c>
      <c r="S21" s="413" t="s">
        <v>615</v>
      </c>
      <c r="T21" s="419" t="str">
        <f t="shared" si="3"/>
        <v/>
      </c>
      <c r="U21" s="418" t="s">
        <v>659</v>
      </c>
      <c r="V21" s="417">
        <v>0</v>
      </c>
      <c r="W21" s="412" t="s">
        <v>593</v>
      </c>
      <c r="X21" s="416" t="str">
        <f t="shared" si="4"/>
        <v/>
      </c>
      <c r="Z21" s="416" t="str">
        <f t="shared" si="5"/>
        <v/>
      </c>
      <c r="AB21" s="415"/>
    </row>
    <row r="22" spans="2:28" x14ac:dyDescent="0.15">
      <c r="B22" s="423">
        <v>17</v>
      </c>
      <c r="C22" s="428" t="s">
        <v>675</v>
      </c>
      <c r="D22" s="424" t="str">
        <f t="shared" si="0"/>
        <v>q</v>
      </c>
      <c r="E22" s="423" t="s">
        <v>658</v>
      </c>
      <c r="F22" s="417"/>
      <c r="G22" s="423" t="s">
        <v>615</v>
      </c>
      <c r="H22" s="417"/>
      <c r="I22" s="422" t="s">
        <v>659</v>
      </c>
      <c r="J22" s="417">
        <v>0</v>
      </c>
      <c r="K22" s="421" t="s">
        <v>593</v>
      </c>
      <c r="L22" s="416" t="str">
        <f t="shared" si="1"/>
        <v/>
      </c>
      <c r="N22" s="420">
        <f t="shared" si="6"/>
        <v>0.29166666666666669</v>
      </c>
      <c r="O22" s="413" t="s">
        <v>615</v>
      </c>
      <c r="P22" s="420">
        <f t="shared" si="7"/>
        <v>0.83333333333333337</v>
      </c>
      <c r="R22" s="419" t="str">
        <f t="shared" si="2"/>
        <v/>
      </c>
      <c r="S22" s="413" t="s">
        <v>615</v>
      </c>
      <c r="T22" s="419" t="str">
        <f t="shared" si="3"/>
        <v/>
      </c>
      <c r="U22" s="418" t="s">
        <v>659</v>
      </c>
      <c r="V22" s="417">
        <v>0</v>
      </c>
      <c r="W22" s="412" t="s">
        <v>593</v>
      </c>
      <c r="X22" s="416" t="str">
        <f t="shared" si="4"/>
        <v/>
      </c>
      <c r="Z22" s="416" t="str">
        <f t="shared" si="5"/>
        <v/>
      </c>
      <c r="AB22" s="415"/>
    </row>
    <row r="23" spans="2:28" x14ac:dyDescent="0.15">
      <c r="B23" s="423">
        <v>18</v>
      </c>
      <c r="C23" s="428" t="s">
        <v>676</v>
      </c>
      <c r="D23" s="424" t="str">
        <f t="shared" si="0"/>
        <v>r</v>
      </c>
      <c r="E23" s="423" t="s">
        <v>658</v>
      </c>
      <c r="F23" s="429"/>
      <c r="G23" s="423" t="s">
        <v>615</v>
      </c>
      <c r="H23" s="429"/>
      <c r="I23" s="422" t="s">
        <v>659</v>
      </c>
      <c r="J23" s="429"/>
      <c r="K23" s="421" t="s">
        <v>593</v>
      </c>
      <c r="L23" s="428">
        <v>1</v>
      </c>
      <c r="N23" s="430"/>
      <c r="O23" s="423" t="s">
        <v>615</v>
      </c>
      <c r="P23" s="430"/>
      <c r="Q23" s="421"/>
      <c r="R23" s="430"/>
      <c r="S23" s="423" t="s">
        <v>615</v>
      </c>
      <c r="T23" s="430"/>
      <c r="U23" s="422" t="s">
        <v>659</v>
      </c>
      <c r="V23" s="429"/>
      <c r="W23" s="421" t="s">
        <v>593</v>
      </c>
      <c r="X23" s="428">
        <v>1</v>
      </c>
      <c r="Y23" s="421"/>
      <c r="Z23" s="428" t="s">
        <v>677</v>
      </c>
      <c r="AB23" s="415"/>
    </row>
    <row r="24" spans="2:28" x14ac:dyDescent="0.15">
      <c r="B24" s="423">
        <v>19</v>
      </c>
      <c r="C24" s="428" t="s">
        <v>678</v>
      </c>
      <c r="D24" s="424" t="str">
        <f t="shared" si="0"/>
        <v>s</v>
      </c>
      <c r="E24" s="423" t="s">
        <v>658</v>
      </c>
      <c r="F24" s="429"/>
      <c r="G24" s="423" t="s">
        <v>615</v>
      </c>
      <c r="H24" s="429"/>
      <c r="I24" s="422" t="s">
        <v>659</v>
      </c>
      <c r="J24" s="429"/>
      <c r="K24" s="421" t="s">
        <v>593</v>
      </c>
      <c r="L24" s="428">
        <v>2</v>
      </c>
      <c r="N24" s="430"/>
      <c r="O24" s="423" t="s">
        <v>615</v>
      </c>
      <c r="P24" s="430"/>
      <c r="Q24" s="421"/>
      <c r="R24" s="430"/>
      <c r="S24" s="423" t="s">
        <v>615</v>
      </c>
      <c r="T24" s="430"/>
      <c r="U24" s="422" t="s">
        <v>659</v>
      </c>
      <c r="V24" s="429"/>
      <c r="W24" s="421" t="s">
        <v>593</v>
      </c>
      <c r="X24" s="428">
        <v>2</v>
      </c>
      <c r="Y24" s="421"/>
      <c r="Z24" s="428" t="s">
        <v>677</v>
      </c>
      <c r="AB24" s="415"/>
    </row>
    <row r="25" spans="2:28" x14ac:dyDescent="0.15">
      <c r="B25" s="423">
        <v>20</v>
      </c>
      <c r="C25" s="428" t="s">
        <v>679</v>
      </c>
      <c r="D25" s="424" t="str">
        <f t="shared" si="0"/>
        <v>t</v>
      </c>
      <c r="E25" s="423" t="s">
        <v>658</v>
      </c>
      <c r="F25" s="429"/>
      <c r="G25" s="423" t="s">
        <v>615</v>
      </c>
      <c r="H25" s="429"/>
      <c r="I25" s="422" t="s">
        <v>659</v>
      </c>
      <c r="J25" s="429"/>
      <c r="K25" s="421" t="s">
        <v>593</v>
      </c>
      <c r="L25" s="428">
        <v>3</v>
      </c>
      <c r="N25" s="430"/>
      <c r="O25" s="423" t="s">
        <v>615</v>
      </c>
      <c r="P25" s="430"/>
      <c r="Q25" s="421"/>
      <c r="R25" s="430"/>
      <c r="S25" s="423" t="s">
        <v>615</v>
      </c>
      <c r="T25" s="430"/>
      <c r="U25" s="422" t="s">
        <v>659</v>
      </c>
      <c r="V25" s="429"/>
      <c r="W25" s="421" t="s">
        <v>593</v>
      </c>
      <c r="X25" s="428">
        <v>3</v>
      </c>
      <c r="Y25" s="421"/>
      <c r="Z25" s="428" t="s">
        <v>677</v>
      </c>
      <c r="AB25" s="415"/>
    </row>
    <row r="26" spans="2:28" x14ac:dyDescent="0.15">
      <c r="B26" s="423">
        <v>21</v>
      </c>
      <c r="C26" s="428" t="s">
        <v>680</v>
      </c>
      <c r="D26" s="424" t="str">
        <f t="shared" si="0"/>
        <v>u</v>
      </c>
      <c r="E26" s="423" t="s">
        <v>658</v>
      </c>
      <c r="F26" s="429"/>
      <c r="G26" s="423" t="s">
        <v>615</v>
      </c>
      <c r="H26" s="429"/>
      <c r="I26" s="422" t="s">
        <v>659</v>
      </c>
      <c r="J26" s="429"/>
      <c r="K26" s="421" t="s">
        <v>593</v>
      </c>
      <c r="L26" s="428">
        <v>4</v>
      </c>
      <c r="N26" s="430"/>
      <c r="O26" s="423" t="s">
        <v>615</v>
      </c>
      <c r="P26" s="430"/>
      <c r="Q26" s="421"/>
      <c r="R26" s="430"/>
      <c r="S26" s="423" t="s">
        <v>615</v>
      </c>
      <c r="T26" s="430"/>
      <c r="U26" s="422" t="s">
        <v>659</v>
      </c>
      <c r="V26" s="429"/>
      <c r="W26" s="421" t="s">
        <v>593</v>
      </c>
      <c r="X26" s="428">
        <v>4</v>
      </c>
      <c r="Y26" s="421"/>
      <c r="Z26" s="428" t="s">
        <v>677</v>
      </c>
      <c r="AB26" s="415"/>
    </row>
    <row r="27" spans="2:28" x14ac:dyDescent="0.15">
      <c r="B27" s="423">
        <v>22</v>
      </c>
      <c r="C27" s="428" t="s">
        <v>681</v>
      </c>
      <c r="D27" s="424" t="str">
        <f t="shared" si="0"/>
        <v>v</v>
      </c>
      <c r="E27" s="423" t="s">
        <v>658</v>
      </c>
      <c r="F27" s="429"/>
      <c r="G27" s="423" t="s">
        <v>615</v>
      </c>
      <c r="H27" s="429"/>
      <c r="I27" s="422" t="s">
        <v>659</v>
      </c>
      <c r="J27" s="429"/>
      <c r="K27" s="421" t="s">
        <v>593</v>
      </c>
      <c r="L27" s="428">
        <v>5</v>
      </c>
      <c r="N27" s="430"/>
      <c r="O27" s="423" t="s">
        <v>615</v>
      </c>
      <c r="P27" s="430"/>
      <c r="Q27" s="421"/>
      <c r="R27" s="430"/>
      <c r="S27" s="423" t="s">
        <v>615</v>
      </c>
      <c r="T27" s="430"/>
      <c r="U27" s="422" t="s">
        <v>659</v>
      </c>
      <c r="V27" s="429"/>
      <c r="W27" s="421" t="s">
        <v>593</v>
      </c>
      <c r="X27" s="428">
        <v>5</v>
      </c>
      <c r="Y27" s="421"/>
      <c r="Z27" s="428" t="s">
        <v>677</v>
      </c>
      <c r="AB27" s="415"/>
    </row>
    <row r="28" spans="2:28" x14ac:dyDescent="0.15">
      <c r="B28" s="423">
        <v>23</v>
      </c>
      <c r="C28" s="428" t="s">
        <v>682</v>
      </c>
      <c r="D28" s="424" t="str">
        <f t="shared" si="0"/>
        <v>w</v>
      </c>
      <c r="E28" s="423" t="s">
        <v>658</v>
      </c>
      <c r="F28" s="429"/>
      <c r="G28" s="423" t="s">
        <v>615</v>
      </c>
      <c r="H28" s="429"/>
      <c r="I28" s="422" t="s">
        <v>659</v>
      </c>
      <c r="J28" s="429"/>
      <c r="K28" s="421" t="s">
        <v>593</v>
      </c>
      <c r="L28" s="428">
        <v>6</v>
      </c>
      <c r="N28" s="430"/>
      <c r="O28" s="423" t="s">
        <v>615</v>
      </c>
      <c r="P28" s="430"/>
      <c r="Q28" s="421"/>
      <c r="R28" s="430"/>
      <c r="S28" s="423" t="s">
        <v>615</v>
      </c>
      <c r="T28" s="430"/>
      <c r="U28" s="422" t="s">
        <v>659</v>
      </c>
      <c r="V28" s="429"/>
      <c r="W28" s="421" t="s">
        <v>593</v>
      </c>
      <c r="X28" s="428">
        <v>6</v>
      </c>
      <c r="Y28" s="421"/>
      <c r="Z28" s="428" t="s">
        <v>677</v>
      </c>
      <c r="AB28" s="415"/>
    </row>
    <row r="29" spans="2:28" x14ac:dyDescent="0.15">
      <c r="B29" s="423">
        <v>24</v>
      </c>
      <c r="C29" s="428" t="s">
        <v>683</v>
      </c>
      <c r="D29" s="424" t="str">
        <f t="shared" si="0"/>
        <v>x</v>
      </c>
      <c r="E29" s="423" t="s">
        <v>658</v>
      </c>
      <c r="F29" s="429"/>
      <c r="G29" s="423" t="s">
        <v>615</v>
      </c>
      <c r="H29" s="429"/>
      <c r="I29" s="422" t="s">
        <v>659</v>
      </c>
      <c r="J29" s="429"/>
      <c r="K29" s="421" t="s">
        <v>593</v>
      </c>
      <c r="L29" s="428">
        <v>7</v>
      </c>
      <c r="N29" s="430"/>
      <c r="O29" s="423" t="s">
        <v>615</v>
      </c>
      <c r="P29" s="430"/>
      <c r="Q29" s="421"/>
      <c r="R29" s="430"/>
      <c r="S29" s="423" t="s">
        <v>615</v>
      </c>
      <c r="T29" s="430"/>
      <c r="U29" s="422" t="s">
        <v>659</v>
      </c>
      <c r="V29" s="429"/>
      <c r="W29" s="421" t="s">
        <v>593</v>
      </c>
      <c r="X29" s="428">
        <v>7</v>
      </c>
      <c r="Y29" s="421"/>
      <c r="Z29" s="428" t="s">
        <v>677</v>
      </c>
      <c r="AB29" s="415"/>
    </row>
    <row r="30" spans="2:28" x14ac:dyDescent="0.15">
      <c r="B30" s="423">
        <v>25</v>
      </c>
      <c r="C30" s="428" t="s">
        <v>684</v>
      </c>
      <c r="D30" s="424" t="str">
        <f t="shared" si="0"/>
        <v>y</v>
      </c>
      <c r="E30" s="423" t="s">
        <v>658</v>
      </c>
      <c r="F30" s="429"/>
      <c r="G30" s="423" t="s">
        <v>615</v>
      </c>
      <c r="H30" s="429"/>
      <c r="I30" s="422" t="s">
        <v>659</v>
      </c>
      <c r="J30" s="429"/>
      <c r="K30" s="421" t="s">
        <v>593</v>
      </c>
      <c r="L30" s="428">
        <v>8</v>
      </c>
      <c r="N30" s="430"/>
      <c r="O30" s="423" t="s">
        <v>615</v>
      </c>
      <c r="P30" s="430"/>
      <c r="Q30" s="421"/>
      <c r="R30" s="430"/>
      <c r="S30" s="423" t="s">
        <v>615</v>
      </c>
      <c r="T30" s="430"/>
      <c r="U30" s="422" t="s">
        <v>659</v>
      </c>
      <c r="V30" s="429"/>
      <c r="W30" s="421" t="s">
        <v>593</v>
      </c>
      <c r="X30" s="428">
        <v>8</v>
      </c>
      <c r="Y30" s="421"/>
      <c r="Z30" s="428" t="s">
        <v>677</v>
      </c>
      <c r="AB30" s="415"/>
    </row>
    <row r="31" spans="2:28" x14ac:dyDescent="0.15">
      <c r="B31" s="423">
        <v>26</v>
      </c>
      <c r="C31" s="428" t="s">
        <v>685</v>
      </c>
      <c r="D31" s="424" t="str">
        <f t="shared" si="0"/>
        <v>z</v>
      </c>
      <c r="E31" s="423" t="s">
        <v>658</v>
      </c>
      <c r="F31" s="429"/>
      <c r="G31" s="423" t="s">
        <v>615</v>
      </c>
      <c r="H31" s="429"/>
      <c r="I31" s="422" t="s">
        <v>659</v>
      </c>
      <c r="J31" s="429"/>
      <c r="K31" s="421" t="s">
        <v>593</v>
      </c>
      <c r="L31" s="428">
        <v>1</v>
      </c>
      <c r="N31" s="430"/>
      <c r="O31" s="423" t="s">
        <v>615</v>
      </c>
      <c r="P31" s="430"/>
      <c r="Q31" s="421"/>
      <c r="R31" s="430"/>
      <c r="S31" s="423" t="s">
        <v>615</v>
      </c>
      <c r="T31" s="430"/>
      <c r="U31" s="422" t="s">
        <v>659</v>
      </c>
      <c r="V31" s="429"/>
      <c r="W31" s="421" t="s">
        <v>593</v>
      </c>
      <c r="X31" s="428" t="s">
        <v>677</v>
      </c>
      <c r="Y31" s="421"/>
      <c r="Z31" s="428">
        <v>1</v>
      </c>
      <c r="AB31" s="415"/>
    </row>
    <row r="32" spans="2:28" x14ac:dyDescent="0.15">
      <c r="B32" s="423">
        <v>27</v>
      </c>
      <c r="C32" s="428" t="s">
        <v>683</v>
      </c>
      <c r="D32" s="424" t="str">
        <f t="shared" si="0"/>
        <v>x</v>
      </c>
      <c r="E32" s="423" t="s">
        <v>658</v>
      </c>
      <c r="F32" s="429"/>
      <c r="G32" s="423" t="s">
        <v>615</v>
      </c>
      <c r="H32" s="429"/>
      <c r="I32" s="422" t="s">
        <v>659</v>
      </c>
      <c r="J32" s="429"/>
      <c r="K32" s="421" t="s">
        <v>593</v>
      </c>
      <c r="L32" s="428">
        <v>2</v>
      </c>
      <c r="N32" s="430"/>
      <c r="O32" s="423" t="s">
        <v>615</v>
      </c>
      <c r="P32" s="430"/>
      <c r="Q32" s="421"/>
      <c r="R32" s="430"/>
      <c r="S32" s="423" t="s">
        <v>615</v>
      </c>
      <c r="T32" s="430"/>
      <c r="U32" s="422" t="s">
        <v>659</v>
      </c>
      <c r="V32" s="429"/>
      <c r="W32" s="421" t="s">
        <v>593</v>
      </c>
      <c r="X32" s="428" t="s">
        <v>677</v>
      </c>
      <c r="Y32" s="421"/>
      <c r="Z32" s="428">
        <v>2</v>
      </c>
      <c r="AB32" s="415"/>
    </row>
    <row r="33" spans="2:28" x14ac:dyDescent="0.15">
      <c r="B33" s="423">
        <v>28</v>
      </c>
      <c r="C33" s="428" t="s">
        <v>686</v>
      </c>
      <c r="D33" s="424" t="str">
        <f t="shared" si="0"/>
        <v>aa</v>
      </c>
      <c r="E33" s="423" t="s">
        <v>658</v>
      </c>
      <c r="F33" s="429"/>
      <c r="G33" s="423" t="s">
        <v>615</v>
      </c>
      <c r="H33" s="429"/>
      <c r="I33" s="422" t="s">
        <v>659</v>
      </c>
      <c r="J33" s="429"/>
      <c r="K33" s="421" t="s">
        <v>593</v>
      </c>
      <c r="L33" s="428">
        <v>3</v>
      </c>
      <c r="N33" s="430"/>
      <c r="O33" s="423" t="s">
        <v>615</v>
      </c>
      <c r="P33" s="430"/>
      <c r="Q33" s="421"/>
      <c r="R33" s="430"/>
      <c r="S33" s="423" t="s">
        <v>615</v>
      </c>
      <c r="T33" s="430"/>
      <c r="U33" s="422" t="s">
        <v>659</v>
      </c>
      <c r="V33" s="429"/>
      <c r="W33" s="421" t="s">
        <v>593</v>
      </c>
      <c r="X33" s="428" t="s">
        <v>677</v>
      </c>
      <c r="Y33" s="421"/>
      <c r="Z33" s="428">
        <v>3</v>
      </c>
      <c r="AB33" s="415"/>
    </row>
    <row r="34" spans="2:28" x14ac:dyDescent="0.15">
      <c r="B34" s="423">
        <v>29</v>
      </c>
      <c r="C34" s="428" t="s">
        <v>687</v>
      </c>
      <c r="D34" s="424" t="str">
        <f t="shared" si="0"/>
        <v>ab</v>
      </c>
      <c r="E34" s="423" t="s">
        <v>658</v>
      </c>
      <c r="F34" s="429"/>
      <c r="G34" s="423" t="s">
        <v>615</v>
      </c>
      <c r="H34" s="429"/>
      <c r="I34" s="422" t="s">
        <v>659</v>
      </c>
      <c r="J34" s="429"/>
      <c r="K34" s="421" t="s">
        <v>593</v>
      </c>
      <c r="L34" s="428">
        <v>4</v>
      </c>
      <c r="N34" s="430"/>
      <c r="O34" s="423" t="s">
        <v>615</v>
      </c>
      <c r="P34" s="430"/>
      <c r="Q34" s="421"/>
      <c r="R34" s="430"/>
      <c r="S34" s="423" t="s">
        <v>615</v>
      </c>
      <c r="T34" s="430"/>
      <c r="U34" s="422" t="s">
        <v>659</v>
      </c>
      <c r="V34" s="429"/>
      <c r="W34" s="421" t="s">
        <v>593</v>
      </c>
      <c r="X34" s="428" t="s">
        <v>677</v>
      </c>
      <c r="Y34" s="421"/>
      <c r="Z34" s="428">
        <v>4</v>
      </c>
      <c r="AB34" s="415"/>
    </row>
    <row r="35" spans="2:28" x14ac:dyDescent="0.15">
      <c r="B35" s="423">
        <v>30</v>
      </c>
      <c r="C35" s="428" t="s">
        <v>688</v>
      </c>
      <c r="D35" s="424" t="str">
        <f t="shared" si="0"/>
        <v>ac</v>
      </c>
      <c r="E35" s="423" t="s">
        <v>658</v>
      </c>
      <c r="F35" s="429"/>
      <c r="G35" s="423" t="s">
        <v>615</v>
      </c>
      <c r="H35" s="429"/>
      <c r="I35" s="422" t="s">
        <v>659</v>
      </c>
      <c r="J35" s="429"/>
      <c r="K35" s="421" t="s">
        <v>593</v>
      </c>
      <c r="L35" s="428">
        <v>5</v>
      </c>
      <c r="N35" s="430"/>
      <c r="O35" s="423" t="s">
        <v>615</v>
      </c>
      <c r="P35" s="430"/>
      <c r="Q35" s="421"/>
      <c r="R35" s="430"/>
      <c r="S35" s="423" t="s">
        <v>615</v>
      </c>
      <c r="T35" s="430"/>
      <c r="U35" s="422" t="s">
        <v>659</v>
      </c>
      <c r="V35" s="429"/>
      <c r="W35" s="421" t="s">
        <v>593</v>
      </c>
      <c r="X35" s="428" t="s">
        <v>677</v>
      </c>
      <c r="Y35" s="421"/>
      <c r="Z35" s="428">
        <v>5</v>
      </c>
      <c r="AB35" s="415"/>
    </row>
    <row r="36" spans="2:28" x14ac:dyDescent="0.15">
      <c r="B36" s="423">
        <v>31</v>
      </c>
      <c r="C36" s="428" t="s">
        <v>689</v>
      </c>
      <c r="D36" s="424" t="str">
        <f t="shared" si="0"/>
        <v>ad</v>
      </c>
      <c r="E36" s="423" t="s">
        <v>658</v>
      </c>
      <c r="F36" s="429"/>
      <c r="G36" s="423" t="s">
        <v>615</v>
      </c>
      <c r="H36" s="429"/>
      <c r="I36" s="422" t="s">
        <v>659</v>
      </c>
      <c r="J36" s="429"/>
      <c r="K36" s="421" t="s">
        <v>593</v>
      </c>
      <c r="L36" s="428">
        <v>6</v>
      </c>
      <c r="N36" s="430"/>
      <c r="O36" s="423" t="s">
        <v>615</v>
      </c>
      <c r="P36" s="430"/>
      <c r="Q36" s="421"/>
      <c r="R36" s="430"/>
      <c r="S36" s="423" t="s">
        <v>615</v>
      </c>
      <c r="T36" s="430"/>
      <c r="U36" s="422" t="s">
        <v>659</v>
      </c>
      <c r="V36" s="429"/>
      <c r="W36" s="421" t="s">
        <v>593</v>
      </c>
      <c r="X36" s="428" t="s">
        <v>677</v>
      </c>
      <c r="Y36" s="421"/>
      <c r="Z36" s="428">
        <v>6</v>
      </c>
      <c r="AB36" s="415"/>
    </row>
    <row r="37" spans="2:28" x14ac:dyDescent="0.15">
      <c r="B37" s="423">
        <v>32</v>
      </c>
      <c r="C37" s="428" t="s">
        <v>690</v>
      </c>
      <c r="D37" s="424" t="str">
        <f t="shared" si="0"/>
        <v>ae</v>
      </c>
      <c r="E37" s="423" t="s">
        <v>658</v>
      </c>
      <c r="F37" s="429"/>
      <c r="G37" s="423" t="s">
        <v>615</v>
      </c>
      <c r="H37" s="429"/>
      <c r="I37" s="422" t="s">
        <v>659</v>
      </c>
      <c r="J37" s="429"/>
      <c r="K37" s="421" t="s">
        <v>593</v>
      </c>
      <c r="L37" s="428">
        <v>7</v>
      </c>
      <c r="N37" s="430"/>
      <c r="O37" s="423" t="s">
        <v>615</v>
      </c>
      <c r="P37" s="430"/>
      <c r="Q37" s="421"/>
      <c r="R37" s="430"/>
      <c r="S37" s="423" t="s">
        <v>615</v>
      </c>
      <c r="T37" s="430"/>
      <c r="U37" s="422" t="s">
        <v>659</v>
      </c>
      <c r="V37" s="429"/>
      <c r="W37" s="421" t="s">
        <v>593</v>
      </c>
      <c r="X37" s="428" t="s">
        <v>677</v>
      </c>
      <c r="Y37" s="421"/>
      <c r="Z37" s="428">
        <v>7</v>
      </c>
      <c r="AB37" s="415"/>
    </row>
    <row r="38" spans="2:28" x14ac:dyDescent="0.15">
      <c r="B38" s="423">
        <v>33</v>
      </c>
      <c r="C38" s="428" t="s">
        <v>691</v>
      </c>
      <c r="D38" s="424" t="str">
        <f t="shared" si="0"/>
        <v>af</v>
      </c>
      <c r="E38" s="423" t="s">
        <v>658</v>
      </c>
      <c r="F38" s="429"/>
      <c r="G38" s="423" t="s">
        <v>615</v>
      </c>
      <c r="H38" s="429"/>
      <c r="I38" s="422" t="s">
        <v>659</v>
      </c>
      <c r="J38" s="429"/>
      <c r="K38" s="421" t="s">
        <v>593</v>
      </c>
      <c r="L38" s="428">
        <v>8</v>
      </c>
      <c r="N38" s="430"/>
      <c r="O38" s="423" t="s">
        <v>615</v>
      </c>
      <c r="P38" s="430"/>
      <c r="Q38" s="421"/>
      <c r="R38" s="430"/>
      <c r="S38" s="423" t="s">
        <v>615</v>
      </c>
      <c r="T38" s="430"/>
      <c r="U38" s="422" t="s">
        <v>659</v>
      </c>
      <c r="V38" s="429"/>
      <c r="W38" s="421" t="s">
        <v>593</v>
      </c>
      <c r="X38" s="428" t="s">
        <v>677</v>
      </c>
      <c r="Y38" s="421"/>
      <c r="Z38" s="428">
        <v>8</v>
      </c>
      <c r="AB38" s="415"/>
    </row>
    <row r="39" spans="2:28" x14ac:dyDescent="0.15">
      <c r="B39" s="423">
        <v>34</v>
      </c>
      <c r="C39" s="427" t="s">
        <v>692</v>
      </c>
      <c r="D39" s="424"/>
      <c r="E39" s="423" t="s">
        <v>658</v>
      </c>
      <c r="F39" s="417"/>
      <c r="G39" s="423" t="s">
        <v>615</v>
      </c>
      <c r="H39" s="417"/>
      <c r="I39" s="422" t="s">
        <v>659</v>
      </c>
      <c r="J39" s="417">
        <v>0</v>
      </c>
      <c r="K39" s="421" t="s">
        <v>593</v>
      </c>
      <c r="L39" s="416" t="str">
        <f>IF(OR(F39="",H39=""),"",(H39+IF(F39&gt;H39,1,0)-F39-J39)*24)</f>
        <v/>
      </c>
      <c r="N39" s="420">
        <f>$N$6</f>
        <v>0.29166666666666669</v>
      </c>
      <c r="O39" s="413" t="s">
        <v>615</v>
      </c>
      <c r="P39" s="420">
        <f>$P$6</f>
        <v>0.83333333333333337</v>
      </c>
      <c r="R39" s="419" t="str">
        <f t="shared" ref="R39:R47" si="8">IF(F39="","",IF(F39&lt;N39,N39,IF(F39&gt;=P39,"",F39)))</f>
        <v/>
      </c>
      <c r="S39" s="413" t="s">
        <v>615</v>
      </c>
      <c r="T39" s="419" t="str">
        <f t="shared" ref="T39:T47" si="9">IF(H39="","",IF(H39&gt;F39,IF(H39&lt;P39,H39,P39),P39))</f>
        <v/>
      </c>
      <c r="U39" s="418" t="s">
        <v>659</v>
      </c>
      <c r="V39" s="417">
        <v>0</v>
      </c>
      <c r="W39" s="412" t="s">
        <v>593</v>
      </c>
      <c r="X39" s="416" t="str">
        <f>IF(R39="","",IF((T39+IF(R39&gt;T39,1,0)-R39-V39)*24=0,"",(T39+IF(R39&gt;T39,1,0)-R39-V39)*24))</f>
        <v/>
      </c>
      <c r="Z39" s="416" t="str">
        <f t="shared" ref="Z39:Z47" si="10">IF(X39="",L39,IF(OR(L39-X39=0,L39-X39&lt;0),"-",L39-X39))</f>
        <v/>
      </c>
      <c r="AB39" s="415"/>
    </row>
    <row r="40" spans="2:28" x14ac:dyDescent="0.15">
      <c r="B40" s="423"/>
      <c r="C40" s="426" t="s">
        <v>677</v>
      </c>
      <c r="D40" s="424"/>
      <c r="E40" s="423" t="s">
        <v>658</v>
      </c>
      <c r="F40" s="417"/>
      <c r="G40" s="423" t="s">
        <v>615</v>
      </c>
      <c r="H40" s="417"/>
      <c r="I40" s="422" t="s">
        <v>659</v>
      </c>
      <c r="J40" s="417">
        <v>0</v>
      </c>
      <c r="K40" s="421" t="s">
        <v>593</v>
      </c>
      <c r="L40" s="416" t="str">
        <f>IF(OR(F40="",H40=""),"",(H40+IF(F40&gt;H40,1,0)-F40-J40)*24)</f>
        <v/>
      </c>
      <c r="N40" s="420">
        <f>$N$6</f>
        <v>0.29166666666666669</v>
      </c>
      <c r="O40" s="413" t="s">
        <v>615</v>
      </c>
      <c r="P40" s="420">
        <f>$P$6</f>
        <v>0.83333333333333337</v>
      </c>
      <c r="R40" s="419" t="str">
        <f t="shared" si="8"/>
        <v/>
      </c>
      <c r="S40" s="413" t="s">
        <v>615</v>
      </c>
      <c r="T40" s="419" t="str">
        <f t="shared" si="9"/>
        <v/>
      </c>
      <c r="U40" s="418" t="s">
        <v>659</v>
      </c>
      <c r="V40" s="417">
        <v>0</v>
      </c>
      <c r="W40" s="412" t="s">
        <v>593</v>
      </c>
      <c r="X40" s="416" t="str">
        <f>IF(R40="","",IF((T40+IF(R40&gt;T40,1,0)-R40-V40)*24=0,"",(T40+IF(R40&gt;T40,1,0)-R40-V40)*24))</f>
        <v/>
      </c>
      <c r="Z40" s="416" t="str">
        <f t="shared" si="10"/>
        <v/>
      </c>
      <c r="AB40" s="415"/>
    </row>
    <row r="41" spans="2:28" x14ac:dyDescent="0.15">
      <c r="B41" s="423"/>
      <c r="C41" s="425" t="s">
        <v>677</v>
      </c>
      <c r="D41" s="424" t="str">
        <f>C39</f>
        <v>ag</v>
      </c>
      <c r="E41" s="423" t="s">
        <v>658</v>
      </c>
      <c r="F41" s="417" t="s">
        <v>677</v>
      </c>
      <c r="G41" s="423" t="s">
        <v>615</v>
      </c>
      <c r="H41" s="417" t="s">
        <v>677</v>
      </c>
      <c r="I41" s="422" t="s">
        <v>659</v>
      </c>
      <c r="J41" s="417" t="s">
        <v>677</v>
      </c>
      <c r="K41" s="421" t="s">
        <v>593</v>
      </c>
      <c r="L41" s="416" t="str">
        <f>IF(OR(L39="",L40=""),"",L39+L40)</f>
        <v/>
      </c>
      <c r="N41" s="420" t="s">
        <v>677</v>
      </c>
      <c r="O41" s="413" t="s">
        <v>615</v>
      </c>
      <c r="P41" s="420" t="s">
        <v>677</v>
      </c>
      <c r="R41" s="419" t="str">
        <f t="shared" si="8"/>
        <v/>
      </c>
      <c r="S41" s="413" t="s">
        <v>615</v>
      </c>
      <c r="T41" s="419" t="str">
        <f t="shared" si="9"/>
        <v>-</v>
      </c>
      <c r="U41" s="418" t="s">
        <v>659</v>
      </c>
      <c r="V41" s="417" t="s">
        <v>693</v>
      </c>
      <c r="W41" s="412" t="s">
        <v>593</v>
      </c>
      <c r="X41" s="416" t="str">
        <f>IF(OR(X39="",X40=""),"",X39+X40)</f>
        <v/>
      </c>
      <c r="Z41" s="416" t="str">
        <f t="shared" si="10"/>
        <v/>
      </c>
      <c r="AB41" s="415" t="s">
        <v>694</v>
      </c>
    </row>
    <row r="42" spans="2:28" x14ac:dyDescent="0.15">
      <c r="B42" s="423"/>
      <c r="C42" s="427" t="s">
        <v>695</v>
      </c>
      <c r="D42" s="424"/>
      <c r="E42" s="423" t="s">
        <v>658</v>
      </c>
      <c r="F42" s="417"/>
      <c r="G42" s="423" t="s">
        <v>615</v>
      </c>
      <c r="H42" s="417"/>
      <c r="I42" s="422" t="s">
        <v>659</v>
      </c>
      <c r="J42" s="417">
        <v>0</v>
      </c>
      <c r="K42" s="421" t="s">
        <v>593</v>
      </c>
      <c r="L42" s="416" t="str">
        <f>IF(OR(F42="",H42=""),"",(H42+IF(F42&gt;H42,1,0)-F42-J42)*24)</f>
        <v/>
      </c>
      <c r="N42" s="420">
        <f>$N$6</f>
        <v>0.29166666666666669</v>
      </c>
      <c r="O42" s="413" t="s">
        <v>615</v>
      </c>
      <c r="P42" s="420">
        <f>$P$6</f>
        <v>0.83333333333333337</v>
      </c>
      <c r="R42" s="419" t="str">
        <f t="shared" si="8"/>
        <v/>
      </c>
      <c r="S42" s="413" t="s">
        <v>615</v>
      </c>
      <c r="T42" s="419" t="str">
        <f t="shared" si="9"/>
        <v/>
      </c>
      <c r="U42" s="418" t="s">
        <v>659</v>
      </c>
      <c r="V42" s="417">
        <v>0</v>
      </c>
      <c r="W42" s="412" t="s">
        <v>593</v>
      </c>
      <c r="X42" s="416" t="str">
        <f>IF(R42="","",IF((T42+IF(R42&gt;T42,1,0)-R42-V42)*24=0,"",(T42+IF(R42&gt;T42,1,0)-R42-V42)*24))</f>
        <v/>
      </c>
      <c r="Z42" s="416" t="str">
        <f t="shared" si="10"/>
        <v/>
      </c>
      <c r="AB42" s="415"/>
    </row>
    <row r="43" spans="2:28" x14ac:dyDescent="0.15">
      <c r="B43" s="423">
        <v>35</v>
      </c>
      <c r="C43" s="426" t="s">
        <v>677</v>
      </c>
      <c r="D43" s="424"/>
      <c r="E43" s="423" t="s">
        <v>658</v>
      </c>
      <c r="F43" s="417"/>
      <c r="G43" s="423" t="s">
        <v>615</v>
      </c>
      <c r="H43" s="417"/>
      <c r="I43" s="422" t="s">
        <v>659</v>
      </c>
      <c r="J43" s="417">
        <v>0</v>
      </c>
      <c r="K43" s="421" t="s">
        <v>593</v>
      </c>
      <c r="L43" s="416" t="str">
        <f>IF(OR(F43="",H43=""),"",(H43+IF(F43&gt;H43,1,0)-F43-J43)*24)</f>
        <v/>
      </c>
      <c r="N43" s="420">
        <f>$N$6</f>
        <v>0.29166666666666669</v>
      </c>
      <c r="O43" s="413" t="s">
        <v>615</v>
      </c>
      <c r="P43" s="420">
        <f>$P$6</f>
        <v>0.83333333333333337</v>
      </c>
      <c r="R43" s="419" t="str">
        <f t="shared" si="8"/>
        <v/>
      </c>
      <c r="S43" s="413" t="s">
        <v>615</v>
      </c>
      <c r="T43" s="419" t="str">
        <f t="shared" si="9"/>
        <v/>
      </c>
      <c r="U43" s="418" t="s">
        <v>659</v>
      </c>
      <c r="V43" s="417">
        <v>0</v>
      </c>
      <c r="W43" s="412" t="s">
        <v>593</v>
      </c>
      <c r="X43" s="416" t="str">
        <f>IF(R43="","",IF((T43+IF(R43&gt;T43,1,0)-R43-V43)*24=0,"",(T43+IF(R43&gt;T43,1,0)-R43-V43)*24))</f>
        <v/>
      </c>
      <c r="Z43" s="416" t="str">
        <f t="shared" si="10"/>
        <v/>
      </c>
      <c r="AB43" s="415"/>
    </row>
    <row r="44" spans="2:28" x14ac:dyDescent="0.15">
      <c r="B44" s="423"/>
      <c r="C44" s="425" t="s">
        <v>677</v>
      </c>
      <c r="D44" s="424" t="str">
        <f>C42</f>
        <v>ah</v>
      </c>
      <c r="E44" s="423" t="s">
        <v>658</v>
      </c>
      <c r="F44" s="417" t="s">
        <v>677</v>
      </c>
      <c r="G44" s="423" t="s">
        <v>615</v>
      </c>
      <c r="H44" s="417" t="s">
        <v>677</v>
      </c>
      <c r="I44" s="422" t="s">
        <v>659</v>
      </c>
      <c r="J44" s="417" t="s">
        <v>677</v>
      </c>
      <c r="K44" s="421" t="s">
        <v>593</v>
      </c>
      <c r="L44" s="416" t="str">
        <f>IF(OR(L42="",L43=""),"",L42+L43)</f>
        <v/>
      </c>
      <c r="N44" s="420" t="s">
        <v>677</v>
      </c>
      <c r="O44" s="413" t="s">
        <v>615</v>
      </c>
      <c r="P44" s="420" t="s">
        <v>677</v>
      </c>
      <c r="R44" s="419" t="str">
        <f t="shared" si="8"/>
        <v/>
      </c>
      <c r="S44" s="413" t="s">
        <v>615</v>
      </c>
      <c r="T44" s="419" t="str">
        <f t="shared" si="9"/>
        <v>-</v>
      </c>
      <c r="U44" s="418" t="s">
        <v>659</v>
      </c>
      <c r="V44" s="417" t="s">
        <v>693</v>
      </c>
      <c r="W44" s="412" t="s">
        <v>593</v>
      </c>
      <c r="X44" s="416" t="str">
        <f>IF(OR(X42="",X43=""),"",X42+X43)</f>
        <v/>
      </c>
      <c r="Z44" s="416" t="str">
        <f t="shared" si="10"/>
        <v/>
      </c>
      <c r="AB44" s="415" t="s">
        <v>696</v>
      </c>
    </row>
    <row r="45" spans="2:28" x14ac:dyDescent="0.15">
      <c r="B45" s="423"/>
      <c r="C45" s="427" t="s">
        <v>697</v>
      </c>
      <c r="D45" s="424"/>
      <c r="E45" s="423" t="s">
        <v>658</v>
      </c>
      <c r="F45" s="417"/>
      <c r="G45" s="423" t="s">
        <v>615</v>
      </c>
      <c r="H45" s="417"/>
      <c r="I45" s="422" t="s">
        <v>659</v>
      </c>
      <c r="J45" s="417">
        <v>0</v>
      </c>
      <c r="K45" s="421" t="s">
        <v>593</v>
      </c>
      <c r="L45" s="416" t="str">
        <f>IF(OR(F45="",H45=""),"",(H45+IF(F45&gt;H45,1,0)-F45-J45)*24)</f>
        <v/>
      </c>
      <c r="N45" s="420">
        <f>$N$6</f>
        <v>0.29166666666666669</v>
      </c>
      <c r="O45" s="413" t="s">
        <v>615</v>
      </c>
      <c r="P45" s="420">
        <f>$P$6</f>
        <v>0.83333333333333337</v>
      </c>
      <c r="R45" s="419" t="str">
        <f t="shared" si="8"/>
        <v/>
      </c>
      <c r="S45" s="413" t="s">
        <v>615</v>
      </c>
      <c r="T45" s="419" t="str">
        <f t="shared" si="9"/>
        <v/>
      </c>
      <c r="U45" s="418" t="s">
        <v>659</v>
      </c>
      <c r="V45" s="417">
        <v>0</v>
      </c>
      <c r="W45" s="412" t="s">
        <v>593</v>
      </c>
      <c r="X45" s="416" t="str">
        <f>IF(R45="","",IF((T45+IF(R45&gt;T45,1,0)-R45-V45)*24=0,"",(T45+IF(R45&gt;T45,1,0)-R45-V45)*24))</f>
        <v/>
      </c>
      <c r="Z45" s="416" t="str">
        <f t="shared" si="10"/>
        <v/>
      </c>
      <c r="AB45" s="415"/>
    </row>
    <row r="46" spans="2:28" x14ac:dyDescent="0.15">
      <c r="B46" s="423">
        <v>36</v>
      </c>
      <c r="C46" s="426" t="s">
        <v>677</v>
      </c>
      <c r="D46" s="424"/>
      <c r="E46" s="423" t="s">
        <v>658</v>
      </c>
      <c r="F46" s="417"/>
      <c r="G46" s="423" t="s">
        <v>615</v>
      </c>
      <c r="H46" s="417"/>
      <c r="I46" s="422" t="s">
        <v>659</v>
      </c>
      <c r="J46" s="417">
        <v>0</v>
      </c>
      <c r="K46" s="421" t="s">
        <v>593</v>
      </c>
      <c r="L46" s="416" t="str">
        <f>IF(OR(F46="",H46=""),"",(H46+IF(F46&gt;H46,1,0)-F46-J46)*24)</f>
        <v/>
      </c>
      <c r="N46" s="420">
        <f>$N$6</f>
        <v>0.29166666666666669</v>
      </c>
      <c r="O46" s="413" t="s">
        <v>615</v>
      </c>
      <c r="P46" s="420">
        <f>$P$6</f>
        <v>0.83333333333333337</v>
      </c>
      <c r="R46" s="419" t="str">
        <f t="shared" si="8"/>
        <v/>
      </c>
      <c r="S46" s="413" t="s">
        <v>615</v>
      </c>
      <c r="T46" s="419" t="str">
        <f t="shared" si="9"/>
        <v/>
      </c>
      <c r="U46" s="418" t="s">
        <v>659</v>
      </c>
      <c r="V46" s="417">
        <v>0</v>
      </c>
      <c r="W46" s="412" t="s">
        <v>593</v>
      </c>
      <c r="X46" s="416" t="str">
        <f>IF(R46="","",IF((T46+IF(R46&gt;T46,1,0)-R46-V46)*24=0,"",(T46+IF(R46&gt;T46,1,0)-R46-V46)*24))</f>
        <v/>
      </c>
      <c r="Z46" s="416" t="str">
        <f t="shared" si="10"/>
        <v/>
      </c>
      <c r="AB46" s="415"/>
    </row>
    <row r="47" spans="2:28" x14ac:dyDescent="0.15">
      <c r="B47" s="423"/>
      <c r="C47" s="425" t="s">
        <v>677</v>
      </c>
      <c r="D47" s="424" t="str">
        <f>C45</f>
        <v>ai</v>
      </c>
      <c r="E47" s="423" t="s">
        <v>658</v>
      </c>
      <c r="F47" s="417" t="s">
        <v>677</v>
      </c>
      <c r="G47" s="423" t="s">
        <v>615</v>
      </c>
      <c r="H47" s="417" t="s">
        <v>677</v>
      </c>
      <c r="I47" s="422" t="s">
        <v>659</v>
      </c>
      <c r="J47" s="417" t="s">
        <v>677</v>
      </c>
      <c r="K47" s="421" t="s">
        <v>593</v>
      </c>
      <c r="L47" s="416" t="str">
        <f>IF(OR(L45="",L46=""),"",L45+L46)</f>
        <v/>
      </c>
      <c r="N47" s="420" t="s">
        <v>677</v>
      </c>
      <c r="O47" s="413" t="s">
        <v>615</v>
      </c>
      <c r="P47" s="420" t="s">
        <v>677</v>
      </c>
      <c r="R47" s="419" t="str">
        <f t="shared" si="8"/>
        <v/>
      </c>
      <c r="S47" s="413" t="s">
        <v>615</v>
      </c>
      <c r="T47" s="419" t="str">
        <f t="shared" si="9"/>
        <v>-</v>
      </c>
      <c r="U47" s="418" t="s">
        <v>659</v>
      </c>
      <c r="V47" s="417" t="s">
        <v>693</v>
      </c>
      <c r="W47" s="412" t="s">
        <v>593</v>
      </c>
      <c r="X47" s="416" t="str">
        <f>IF(OR(X45="",X46=""),"",X45+X46)</f>
        <v/>
      </c>
      <c r="Z47" s="416" t="str">
        <f t="shared" si="10"/>
        <v/>
      </c>
      <c r="AB47" s="415" t="s">
        <v>696</v>
      </c>
    </row>
    <row r="49" spans="3:4" x14ac:dyDescent="0.15">
      <c r="C49" s="414" t="s">
        <v>698</v>
      </c>
      <c r="D49" s="414"/>
    </row>
    <row r="50" spans="3:4" x14ac:dyDescent="0.15">
      <c r="C50" s="414" t="s">
        <v>699</v>
      </c>
      <c r="D50" s="414"/>
    </row>
    <row r="51" spans="3:4" x14ac:dyDescent="0.15">
      <c r="C51" s="414" t="s">
        <v>700</v>
      </c>
      <c r="D51" s="414"/>
    </row>
    <row r="52" spans="3:4" x14ac:dyDescent="0.15">
      <c r="C52" s="414" t="s">
        <v>701</v>
      </c>
      <c r="D52" s="414"/>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BM136"/>
  <sheetViews>
    <sheetView showGridLines="0" view="pageBreakPreview" zoomScale="50" zoomScaleNormal="55" zoomScaleSheetLayoutView="50" workbookViewId="0"/>
  </sheetViews>
  <sheetFormatPr defaultColWidth="5" defaultRowHeight="14.25" x14ac:dyDescent="0.15"/>
  <cols>
    <col min="1" max="1" width="1" style="284" customWidth="1"/>
    <col min="2" max="5" width="6.375" style="284" customWidth="1"/>
    <col min="6" max="7" width="6.375" style="284" hidden="1" customWidth="1"/>
    <col min="8" max="60" width="6.375" style="284" customWidth="1"/>
    <col min="61" max="61" width="1.25" style="284" customWidth="1"/>
    <col min="62" max="16384" width="5" style="284"/>
  </cols>
  <sheetData>
    <row r="1" spans="2:65" s="394" customFormat="1" ht="20.25" customHeight="1" x14ac:dyDescent="0.15">
      <c r="C1" s="395" t="s">
        <v>589</v>
      </c>
      <c r="D1" s="395"/>
      <c r="E1" s="395"/>
      <c r="F1" s="395"/>
      <c r="G1" s="395"/>
      <c r="H1" s="395"/>
      <c r="K1" s="407" t="s">
        <v>590</v>
      </c>
      <c r="N1" s="395"/>
      <c r="O1" s="395"/>
      <c r="P1" s="395"/>
      <c r="Q1" s="395"/>
      <c r="R1" s="395"/>
      <c r="S1" s="395"/>
      <c r="T1" s="395"/>
      <c r="U1" s="395"/>
      <c r="AQ1" s="392" t="s">
        <v>591</v>
      </c>
      <c r="AR1" s="1381" t="s">
        <v>592</v>
      </c>
      <c r="AS1" s="1382"/>
      <c r="AT1" s="1382"/>
      <c r="AU1" s="1382"/>
      <c r="AV1" s="1382"/>
      <c r="AW1" s="1382"/>
      <c r="AX1" s="1382"/>
      <c r="AY1" s="1382"/>
      <c r="AZ1" s="1382"/>
      <c r="BA1" s="1382"/>
      <c r="BB1" s="1382"/>
      <c r="BC1" s="1382"/>
      <c r="BD1" s="1382"/>
      <c r="BE1" s="1382"/>
      <c r="BF1" s="1382"/>
      <c r="BG1" s="1382"/>
      <c r="BH1" s="392" t="s">
        <v>593</v>
      </c>
    </row>
    <row r="2" spans="2:65" s="391" customFormat="1" ht="20.25" customHeight="1" x14ac:dyDescent="0.15">
      <c r="H2" s="407"/>
      <c r="K2" s="407"/>
      <c r="L2" s="407"/>
      <c r="N2" s="392"/>
      <c r="O2" s="392"/>
      <c r="P2" s="392"/>
      <c r="Q2" s="392"/>
      <c r="R2" s="392"/>
      <c r="S2" s="392"/>
      <c r="T2" s="392"/>
      <c r="U2" s="392"/>
      <c r="Z2" s="392" t="s">
        <v>594</v>
      </c>
      <c r="AA2" s="1383">
        <v>6</v>
      </c>
      <c r="AB2" s="1383"/>
      <c r="AC2" s="392" t="s">
        <v>595</v>
      </c>
      <c r="AD2" s="1384">
        <f>IF(AA2=0,"",YEAR(DATE(2018+AA2,1,1)))</f>
        <v>2024</v>
      </c>
      <c r="AE2" s="1384"/>
      <c r="AF2" s="391" t="s">
        <v>596</v>
      </c>
      <c r="AG2" s="391" t="s">
        <v>597</v>
      </c>
      <c r="AH2" s="1383">
        <v>4</v>
      </c>
      <c r="AI2" s="1383"/>
      <c r="AJ2" s="391" t="s">
        <v>598</v>
      </c>
      <c r="AQ2" s="392" t="s">
        <v>599</v>
      </c>
      <c r="AR2" s="1383" t="s">
        <v>600</v>
      </c>
      <c r="AS2" s="1383"/>
      <c r="AT2" s="1383"/>
      <c r="AU2" s="1383"/>
      <c r="AV2" s="1383"/>
      <c r="AW2" s="1383"/>
      <c r="AX2" s="1383"/>
      <c r="AY2" s="1383"/>
      <c r="AZ2" s="1383"/>
      <c r="BA2" s="1383"/>
      <c r="BB2" s="1383"/>
      <c r="BC2" s="1383"/>
      <c r="BD2" s="1383"/>
      <c r="BE2" s="1383"/>
      <c r="BF2" s="1383"/>
      <c r="BG2" s="1383"/>
      <c r="BH2" s="392" t="s">
        <v>593</v>
      </c>
      <c r="BI2" s="392"/>
      <c r="BJ2" s="392"/>
      <c r="BK2" s="392"/>
    </row>
    <row r="3" spans="2:65" s="391" customFormat="1" ht="20.25" customHeight="1" x14ac:dyDescent="0.15">
      <c r="H3" s="407"/>
      <c r="K3" s="407"/>
      <c r="M3" s="392"/>
      <c r="N3" s="392"/>
      <c r="O3" s="392"/>
      <c r="P3" s="392"/>
      <c r="Q3" s="392"/>
      <c r="R3" s="392"/>
      <c r="S3" s="392"/>
      <c r="AA3" s="409"/>
      <c r="AB3" s="409"/>
      <c r="AC3" s="409"/>
      <c r="AD3" s="410"/>
      <c r="AE3" s="409"/>
      <c r="BB3" s="408" t="s">
        <v>601</v>
      </c>
      <c r="BC3" s="1385" t="s">
        <v>602</v>
      </c>
      <c r="BD3" s="1386"/>
      <c r="BE3" s="1386"/>
      <c r="BF3" s="1387"/>
      <c r="BG3" s="392"/>
    </row>
    <row r="4" spans="2:65" s="391" customFormat="1" ht="20.25" customHeight="1" x14ac:dyDescent="0.15">
      <c r="H4" s="407"/>
      <c r="K4" s="407"/>
      <c r="M4" s="392"/>
      <c r="N4" s="392"/>
      <c r="O4" s="392"/>
      <c r="P4" s="392"/>
      <c r="Q4" s="392"/>
      <c r="R4" s="392"/>
      <c r="S4" s="392"/>
      <c r="AA4" s="409"/>
      <c r="AB4" s="409"/>
      <c r="AC4" s="409"/>
      <c r="AD4" s="410"/>
      <c r="AE4" s="409"/>
      <c r="BB4" s="408" t="s">
        <v>603</v>
      </c>
      <c r="BC4" s="1385" t="s">
        <v>604</v>
      </c>
      <c r="BD4" s="1386"/>
      <c r="BE4" s="1386"/>
      <c r="BF4" s="1387"/>
      <c r="BG4" s="392"/>
    </row>
    <row r="5" spans="2:65" s="391" customFormat="1" ht="5.0999999999999996" customHeight="1" x14ac:dyDescent="0.15">
      <c r="H5" s="407"/>
      <c r="K5" s="407"/>
      <c r="M5" s="392"/>
      <c r="N5" s="392"/>
      <c r="O5" s="392"/>
      <c r="P5" s="392"/>
      <c r="Q5" s="392"/>
      <c r="R5" s="392"/>
      <c r="S5" s="392"/>
      <c r="AA5" s="398"/>
      <c r="AB5" s="398"/>
      <c r="AH5" s="394"/>
      <c r="AI5" s="394"/>
      <c r="AJ5" s="394"/>
      <c r="AK5" s="394"/>
      <c r="AL5" s="394"/>
      <c r="AM5" s="394"/>
      <c r="AN5" s="394"/>
      <c r="AO5" s="394"/>
      <c r="AP5" s="394"/>
      <c r="AQ5" s="394"/>
      <c r="AR5" s="394"/>
      <c r="AS5" s="394"/>
      <c r="AT5" s="394"/>
      <c r="AU5" s="394"/>
      <c r="AV5" s="394"/>
      <c r="AW5" s="394"/>
      <c r="AX5" s="394"/>
      <c r="AY5" s="394"/>
      <c r="AZ5" s="394"/>
      <c r="BA5" s="394"/>
      <c r="BB5" s="394"/>
      <c r="BC5" s="394"/>
      <c r="BD5" s="394"/>
      <c r="BE5" s="394"/>
      <c r="BF5" s="401"/>
      <c r="BG5" s="401"/>
    </row>
    <row r="6" spans="2:65" s="391" customFormat="1" ht="21" customHeight="1" x14ac:dyDescent="0.15">
      <c r="B6" s="395"/>
      <c r="C6" s="394"/>
      <c r="D6" s="394"/>
      <c r="E6" s="394"/>
      <c r="F6" s="394"/>
      <c r="G6" s="394"/>
      <c r="H6" s="394"/>
      <c r="I6" s="396"/>
      <c r="J6" s="396"/>
      <c r="K6" s="396"/>
      <c r="L6" s="393"/>
      <c r="M6" s="396"/>
      <c r="N6" s="396"/>
      <c r="O6" s="396"/>
      <c r="AH6" s="394"/>
      <c r="AI6" s="394"/>
      <c r="AJ6" s="394"/>
      <c r="AK6" s="394"/>
      <c r="AL6" s="394"/>
      <c r="AM6" s="394" t="s">
        <v>605</v>
      </c>
      <c r="AN6" s="394"/>
      <c r="AO6" s="394"/>
      <c r="AP6" s="394"/>
      <c r="AQ6" s="394"/>
      <c r="AR6" s="394"/>
      <c r="AS6" s="394"/>
      <c r="AU6" s="406"/>
      <c r="AV6" s="406"/>
      <c r="AW6" s="404"/>
      <c r="AX6" s="394"/>
      <c r="AY6" s="1379">
        <v>40</v>
      </c>
      <c r="AZ6" s="1380"/>
      <c r="BA6" s="404" t="s">
        <v>606</v>
      </c>
      <c r="BB6" s="394"/>
      <c r="BC6" s="1379">
        <v>160</v>
      </c>
      <c r="BD6" s="1380"/>
      <c r="BE6" s="404" t="s">
        <v>607</v>
      </c>
      <c r="BF6" s="394"/>
      <c r="BG6" s="401"/>
    </row>
    <row r="7" spans="2:65" s="391" customFormat="1" ht="5.0999999999999996" customHeight="1" x14ac:dyDescent="0.15">
      <c r="B7" s="395"/>
      <c r="C7" s="399"/>
      <c r="D7" s="399"/>
      <c r="E7" s="399"/>
      <c r="F7" s="399"/>
      <c r="G7" s="399"/>
      <c r="H7" s="396"/>
      <c r="I7" s="396"/>
      <c r="J7" s="396"/>
      <c r="K7" s="396"/>
      <c r="L7" s="396"/>
      <c r="M7" s="396"/>
      <c r="N7" s="396"/>
      <c r="O7" s="396"/>
      <c r="AH7" s="394"/>
      <c r="AI7" s="394"/>
      <c r="AJ7" s="394"/>
      <c r="AK7" s="394"/>
      <c r="AL7" s="394"/>
      <c r="AM7" s="394"/>
      <c r="AN7" s="394"/>
      <c r="AO7" s="394"/>
      <c r="AP7" s="394"/>
      <c r="AQ7" s="394"/>
      <c r="AR7" s="394"/>
      <c r="AS7" s="394"/>
      <c r="AT7" s="394"/>
      <c r="AU7" s="394"/>
      <c r="AV7" s="394"/>
      <c r="AW7" s="394"/>
      <c r="AX7" s="394"/>
      <c r="AY7" s="394"/>
      <c r="AZ7" s="394"/>
      <c r="BA7" s="394"/>
      <c r="BB7" s="394"/>
      <c r="BC7" s="394"/>
      <c r="BD7" s="394"/>
      <c r="BE7" s="394"/>
      <c r="BF7" s="401"/>
      <c r="BG7" s="401"/>
    </row>
    <row r="8" spans="2:65" s="391" customFormat="1" ht="21" customHeight="1" x14ac:dyDescent="0.15">
      <c r="B8" s="403"/>
      <c r="C8" s="393"/>
      <c r="D8" s="393"/>
      <c r="E8" s="393"/>
      <c r="F8" s="393"/>
      <c r="G8" s="393"/>
      <c r="H8" s="396"/>
      <c r="I8" s="396"/>
      <c r="J8" s="396"/>
      <c r="K8" s="396"/>
      <c r="L8" s="396"/>
      <c r="M8" s="396"/>
      <c r="N8" s="396"/>
      <c r="O8" s="396"/>
      <c r="AH8" s="397"/>
      <c r="AI8" s="397"/>
      <c r="AJ8" s="397"/>
      <c r="AK8" s="394"/>
      <c r="AL8" s="401"/>
      <c r="AM8" s="400"/>
      <c r="AN8" s="400"/>
      <c r="AO8" s="395"/>
      <c r="AP8" s="402"/>
      <c r="AQ8" s="402"/>
      <c r="AR8" s="402"/>
      <c r="AS8" s="405"/>
      <c r="AT8" s="405"/>
      <c r="AU8" s="394"/>
      <c r="AV8" s="402"/>
      <c r="AW8" s="402"/>
      <c r="AX8" s="393"/>
      <c r="AY8" s="394"/>
      <c r="AZ8" s="394" t="s">
        <v>608</v>
      </c>
      <c r="BA8" s="394"/>
      <c r="BB8" s="394"/>
      <c r="BC8" s="1373">
        <f>DAY(EOMONTH(DATE(AD2,AH2,1),0))</f>
        <v>30</v>
      </c>
      <c r="BD8" s="1374"/>
      <c r="BE8" s="394" t="s">
        <v>609</v>
      </c>
      <c r="BF8" s="394"/>
      <c r="BG8" s="394"/>
      <c r="BK8" s="392"/>
      <c r="BL8" s="392"/>
      <c r="BM8" s="392"/>
    </row>
    <row r="9" spans="2:65" s="391" customFormat="1" ht="5.0999999999999996" customHeight="1" x14ac:dyDescent="0.15">
      <c r="B9" s="403"/>
      <c r="C9" s="402"/>
      <c r="D9" s="402"/>
      <c r="E9" s="402"/>
      <c r="F9" s="402"/>
      <c r="G9" s="402"/>
      <c r="H9" s="402"/>
      <c r="I9" s="402"/>
      <c r="J9" s="402"/>
      <c r="K9" s="402"/>
      <c r="L9" s="402"/>
      <c r="M9" s="402"/>
      <c r="N9" s="402"/>
      <c r="O9" s="402"/>
      <c r="AH9" s="399"/>
      <c r="AI9" s="394"/>
      <c r="AJ9" s="394"/>
      <c r="AK9" s="397"/>
      <c r="AL9" s="394"/>
      <c r="AM9" s="394"/>
      <c r="AN9" s="394"/>
      <c r="AO9" s="394"/>
      <c r="AP9" s="394"/>
      <c r="AQ9" s="394"/>
      <c r="AR9" s="399"/>
      <c r="AS9" s="399"/>
      <c r="AT9" s="399"/>
      <c r="AU9" s="394"/>
      <c r="AV9" s="394"/>
      <c r="AW9" s="394"/>
      <c r="AX9" s="394"/>
      <c r="AY9" s="394"/>
      <c r="AZ9" s="394"/>
      <c r="BA9" s="394"/>
      <c r="BB9" s="394"/>
      <c r="BC9" s="394"/>
      <c r="BD9" s="394"/>
      <c r="BE9" s="394"/>
      <c r="BF9" s="394"/>
      <c r="BG9" s="394"/>
      <c r="BK9" s="392"/>
      <c r="BL9" s="392"/>
      <c r="BM9" s="392"/>
    </row>
    <row r="10" spans="2:65" s="391" customFormat="1" ht="21" customHeight="1" x14ac:dyDescent="0.15">
      <c r="B10" s="403"/>
      <c r="C10" s="402"/>
      <c r="D10" s="402"/>
      <c r="E10" s="402"/>
      <c r="F10" s="402"/>
      <c r="G10" s="402"/>
      <c r="H10" s="402"/>
      <c r="I10" s="402"/>
      <c r="J10" s="402"/>
      <c r="K10" s="402"/>
      <c r="L10" s="402"/>
      <c r="M10" s="402"/>
      <c r="N10" s="402"/>
      <c r="O10" s="402"/>
      <c r="AH10" s="399"/>
      <c r="AI10" s="394"/>
      <c r="AJ10" s="394"/>
      <c r="AK10" s="397"/>
      <c r="AL10" s="394"/>
      <c r="AN10" s="394" t="s">
        <v>610</v>
      </c>
      <c r="AO10" s="394"/>
      <c r="AP10" s="394"/>
      <c r="AQ10" s="394"/>
      <c r="AR10" s="394"/>
      <c r="AS10" s="394"/>
      <c r="AT10" s="394"/>
      <c r="AU10" s="394"/>
      <c r="AV10" s="399"/>
      <c r="AW10" s="399"/>
      <c r="AX10" s="399"/>
      <c r="AY10" s="394"/>
      <c r="AZ10" s="394"/>
      <c r="BA10" s="401" t="s">
        <v>611</v>
      </c>
      <c r="BB10" s="394"/>
      <c r="BC10" s="1379">
        <v>9</v>
      </c>
      <c r="BD10" s="1380"/>
      <c r="BE10" s="404" t="s">
        <v>612</v>
      </c>
      <c r="BF10" s="394"/>
      <c r="BG10" s="394"/>
      <c r="BK10" s="392"/>
      <c r="BL10" s="392"/>
      <c r="BM10" s="392"/>
    </row>
    <row r="11" spans="2:65" s="391" customFormat="1" ht="5.0999999999999996" customHeight="1" x14ac:dyDescent="0.15">
      <c r="B11" s="403"/>
      <c r="C11" s="402"/>
      <c r="D11" s="402"/>
      <c r="E11" s="402"/>
      <c r="F11" s="402"/>
      <c r="G11" s="402"/>
      <c r="H11" s="402"/>
      <c r="I11" s="402"/>
      <c r="J11" s="402"/>
      <c r="K11" s="402"/>
      <c r="L11" s="402"/>
      <c r="M11" s="402"/>
      <c r="N11" s="402"/>
      <c r="O11" s="402"/>
      <c r="AH11" s="399"/>
      <c r="AI11" s="394"/>
      <c r="AJ11" s="394"/>
      <c r="AK11" s="397"/>
      <c r="AL11" s="394"/>
      <c r="AM11" s="394"/>
      <c r="AN11" s="394"/>
      <c r="AO11" s="394"/>
      <c r="AP11" s="394"/>
      <c r="AQ11" s="394"/>
      <c r="AR11" s="399"/>
      <c r="AS11" s="399"/>
      <c r="AT11" s="399"/>
      <c r="AU11" s="394"/>
      <c r="AV11" s="394"/>
      <c r="AW11" s="394"/>
      <c r="AX11" s="394"/>
      <c r="AY11" s="394"/>
      <c r="AZ11" s="394"/>
      <c r="BA11" s="394"/>
      <c r="BB11" s="394"/>
      <c r="BC11" s="394"/>
      <c r="BD11" s="394"/>
      <c r="BE11" s="394"/>
      <c r="BF11" s="394"/>
      <c r="BG11" s="394"/>
      <c r="BK11" s="392"/>
      <c r="BL11" s="392"/>
      <c r="BM11" s="392"/>
    </row>
    <row r="12" spans="2:65" s="391" customFormat="1" ht="21" customHeight="1" x14ac:dyDescent="0.15">
      <c r="R12" s="396"/>
      <c r="S12" s="396"/>
      <c r="T12" s="401"/>
      <c r="U12" s="1375"/>
      <c r="V12" s="1375"/>
      <c r="W12" s="395"/>
      <c r="AA12" s="399"/>
      <c r="AB12" s="400"/>
      <c r="AC12" s="395"/>
      <c r="AD12" s="399"/>
      <c r="AE12" s="399"/>
      <c r="AF12" s="399"/>
      <c r="AH12" s="397"/>
      <c r="AI12" s="397"/>
      <c r="AJ12" s="397"/>
      <c r="AK12" s="394"/>
      <c r="AL12" s="401"/>
      <c r="AM12" s="400"/>
      <c r="AN12" s="394"/>
      <c r="AO12" s="394"/>
      <c r="AP12" s="394"/>
      <c r="AQ12" s="394"/>
      <c r="AR12" s="394"/>
      <c r="AS12" s="395" t="s">
        <v>613</v>
      </c>
      <c r="AT12" s="394"/>
      <c r="AU12" s="394"/>
      <c r="AV12" s="394"/>
      <c r="AW12" s="394"/>
      <c r="AX12" s="394"/>
      <c r="AY12" s="394"/>
      <c r="AZ12" s="394"/>
      <c r="BA12" s="394"/>
      <c r="BB12" s="394"/>
      <c r="BC12" s="399"/>
      <c r="BD12" s="397"/>
      <c r="BE12" s="394"/>
      <c r="BF12" s="394"/>
      <c r="BG12" s="399"/>
      <c r="BH12" s="394"/>
      <c r="BK12" s="392"/>
      <c r="BL12" s="392"/>
      <c r="BM12" s="392"/>
    </row>
    <row r="13" spans="2:65" s="391" customFormat="1" ht="21" customHeight="1" x14ac:dyDescent="0.15">
      <c r="R13" s="394"/>
      <c r="S13" s="394"/>
      <c r="T13" s="394"/>
      <c r="U13" s="394"/>
      <c r="V13" s="394"/>
      <c r="AA13" s="394"/>
      <c r="AB13" s="394"/>
      <c r="AC13" s="394"/>
      <c r="AD13" s="394"/>
      <c r="AE13" s="394"/>
      <c r="AF13" s="394"/>
      <c r="AH13" s="399"/>
      <c r="AI13" s="397"/>
      <c r="AJ13" s="394"/>
      <c r="AK13" s="397"/>
      <c r="AL13" s="394"/>
      <c r="AM13" s="394"/>
      <c r="AN13" s="394"/>
      <c r="AO13" s="399"/>
      <c r="AP13" s="395"/>
      <c r="AQ13" s="399"/>
      <c r="AR13" s="399"/>
      <c r="AS13" s="395" t="s">
        <v>614</v>
      </c>
      <c r="AT13" s="394"/>
      <c r="AU13" s="394"/>
      <c r="AV13" s="394"/>
      <c r="AW13" s="394"/>
      <c r="AX13" s="394"/>
      <c r="AY13" s="394"/>
      <c r="AZ13" s="394"/>
      <c r="BA13" s="394"/>
      <c r="BB13" s="1376">
        <v>0.29166666666666669</v>
      </c>
      <c r="BC13" s="1377"/>
      <c r="BD13" s="1378"/>
      <c r="BE13" s="393" t="s">
        <v>615</v>
      </c>
      <c r="BF13" s="1376">
        <v>0.83333333333333337</v>
      </c>
      <c r="BG13" s="1377"/>
      <c r="BH13" s="1378"/>
      <c r="BK13" s="392"/>
      <c r="BL13" s="392"/>
      <c r="BM13" s="392"/>
    </row>
    <row r="14" spans="2:65" s="391" customFormat="1" ht="21" customHeight="1" x14ac:dyDescent="0.15">
      <c r="R14" s="284"/>
      <c r="S14" s="284"/>
      <c r="T14" s="284"/>
      <c r="U14" s="284"/>
      <c r="V14" s="284"/>
      <c r="W14" s="284"/>
      <c r="AA14" s="393"/>
      <c r="AB14" s="284"/>
      <c r="AC14" s="284"/>
      <c r="AD14" s="393"/>
      <c r="AE14" s="399"/>
      <c r="AF14" s="399"/>
      <c r="AG14" s="398"/>
      <c r="AH14" s="395"/>
      <c r="AI14" s="397"/>
      <c r="AJ14" s="394"/>
      <c r="AK14" s="397"/>
      <c r="AL14" s="394"/>
      <c r="AM14" s="394"/>
      <c r="AN14" s="394"/>
      <c r="AO14" s="393"/>
      <c r="AP14" s="396"/>
      <c r="AQ14" s="396"/>
      <c r="AR14" s="396"/>
      <c r="AS14" s="395" t="s">
        <v>616</v>
      </c>
      <c r="AT14" s="394"/>
      <c r="AU14" s="394"/>
      <c r="AV14" s="394"/>
      <c r="AW14" s="394"/>
      <c r="AX14" s="394"/>
      <c r="AY14" s="394"/>
      <c r="AZ14" s="394"/>
      <c r="BA14" s="394"/>
      <c r="BB14" s="1376">
        <v>0.83333333333333337</v>
      </c>
      <c r="BC14" s="1377"/>
      <c r="BD14" s="1378"/>
      <c r="BE14" s="393" t="s">
        <v>615</v>
      </c>
      <c r="BF14" s="1376">
        <v>0.29166666666666669</v>
      </c>
      <c r="BG14" s="1377"/>
      <c r="BH14" s="1378"/>
      <c r="BK14" s="392"/>
      <c r="BL14" s="392"/>
      <c r="BM14" s="392"/>
    </row>
    <row r="15" spans="2:65" ht="12" customHeight="1" thickBot="1" x14ac:dyDescent="0.2">
      <c r="C15" s="285"/>
      <c r="D15" s="285"/>
      <c r="E15" s="285"/>
      <c r="F15" s="285"/>
      <c r="G15" s="285"/>
      <c r="H15" s="285"/>
      <c r="AA15" s="285"/>
      <c r="AR15" s="285"/>
      <c r="BI15" s="390"/>
      <c r="BJ15" s="390"/>
      <c r="BK15" s="390"/>
    </row>
    <row r="16" spans="2:65" ht="21.6" customHeight="1" x14ac:dyDescent="0.15">
      <c r="B16" s="1388" t="s">
        <v>617</v>
      </c>
      <c r="C16" s="1391" t="s">
        <v>618</v>
      </c>
      <c r="D16" s="1392"/>
      <c r="E16" s="1393"/>
      <c r="F16" s="388"/>
      <c r="G16" s="389"/>
      <c r="H16" s="1400" t="s">
        <v>619</v>
      </c>
      <c r="I16" s="1403" t="s">
        <v>620</v>
      </c>
      <c r="J16" s="1392"/>
      <c r="K16" s="1392"/>
      <c r="L16" s="1393"/>
      <c r="M16" s="1403" t="s">
        <v>621</v>
      </c>
      <c r="N16" s="1392"/>
      <c r="O16" s="1393"/>
      <c r="P16" s="1403" t="s">
        <v>622</v>
      </c>
      <c r="Q16" s="1392"/>
      <c r="R16" s="1392"/>
      <c r="S16" s="1392"/>
      <c r="T16" s="1406"/>
      <c r="U16" s="387"/>
      <c r="V16" s="383"/>
      <c r="W16" s="383"/>
      <c r="X16" s="383"/>
      <c r="Y16" s="383"/>
      <c r="Z16" s="383"/>
      <c r="AA16" s="383"/>
      <c r="AB16" s="383"/>
      <c r="AC16" s="383"/>
      <c r="AD16" s="383"/>
      <c r="AE16" s="383"/>
      <c r="AF16" s="383"/>
      <c r="AG16" s="383"/>
      <c r="AH16" s="383"/>
      <c r="AI16" s="386" t="s">
        <v>623</v>
      </c>
      <c r="AJ16" s="383"/>
      <c r="AK16" s="383"/>
      <c r="AL16" s="383"/>
      <c r="AM16" s="383"/>
      <c r="AN16" s="383" t="s">
        <v>624</v>
      </c>
      <c r="AO16" s="383"/>
      <c r="AP16" s="385"/>
      <c r="AQ16" s="384"/>
      <c r="AR16" s="383" t="s">
        <v>593</v>
      </c>
      <c r="AS16" s="383"/>
      <c r="AT16" s="383"/>
      <c r="AU16" s="383"/>
      <c r="AV16" s="383"/>
      <c r="AW16" s="383"/>
      <c r="AX16" s="383"/>
      <c r="AY16" s="382"/>
      <c r="AZ16" s="1409" t="str">
        <f>IF(BC3="計画","(11)1～4週目の勤務時間数合計","(11)1か月の勤務時間数　合計")</f>
        <v>(11)1か月の勤務時間数　合計</v>
      </c>
      <c r="BA16" s="1410"/>
      <c r="BB16" s="1415" t="s">
        <v>625</v>
      </c>
      <c r="BC16" s="1410"/>
      <c r="BD16" s="1391" t="s">
        <v>626</v>
      </c>
      <c r="BE16" s="1392"/>
      <c r="BF16" s="1392"/>
      <c r="BG16" s="1392"/>
      <c r="BH16" s="1406"/>
    </row>
    <row r="17" spans="2:60" ht="20.25" customHeight="1" x14ac:dyDescent="0.15">
      <c r="B17" s="1389"/>
      <c r="C17" s="1394"/>
      <c r="D17" s="1395"/>
      <c r="E17" s="1396"/>
      <c r="F17" s="380"/>
      <c r="G17" s="381"/>
      <c r="H17" s="1401"/>
      <c r="I17" s="1404"/>
      <c r="J17" s="1395"/>
      <c r="K17" s="1395"/>
      <c r="L17" s="1396"/>
      <c r="M17" s="1404"/>
      <c r="N17" s="1395"/>
      <c r="O17" s="1396"/>
      <c r="P17" s="1404"/>
      <c r="Q17" s="1395"/>
      <c r="R17" s="1395"/>
      <c r="S17" s="1395"/>
      <c r="T17" s="1407"/>
      <c r="U17" s="1418" t="s">
        <v>627</v>
      </c>
      <c r="V17" s="1418"/>
      <c r="W17" s="1418"/>
      <c r="X17" s="1418"/>
      <c r="Y17" s="1418"/>
      <c r="Z17" s="1418"/>
      <c r="AA17" s="1419"/>
      <c r="AB17" s="1420" t="s">
        <v>628</v>
      </c>
      <c r="AC17" s="1418"/>
      <c r="AD17" s="1418"/>
      <c r="AE17" s="1418"/>
      <c r="AF17" s="1418"/>
      <c r="AG17" s="1418"/>
      <c r="AH17" s="1419"/>
      <c r="AI17" s="1420" t="s">
        <v>629</v>
      </c>
      <c r="AJ17" s="1418"/>
      <c r="AK17" s="1418"/>
      <c r="AL17" s="1418"/>
      <c r="AM17" s="1418"/>
      <c r="AN17" s="1418"/>
      <c r="AO17" s="1419"/>
      <c r="AP17" s="1420" t="s">
        <v>630</v>
      </c>
      <c r="AQ17" s="1418"/>
      <c r="AR17" s="1418"/>
      <c r="AS17" s="1418"/>
      <c r="AT17" s="1418"/>
      <c r="AU17" s="1418"/>
      <c r="AV17" s="1419"/>
      <c r="AW17" s="1420" t="s">
        <v>631</v>
      </c>
      <c r="AX17" s="1418"/>
      <c r="AY17" s="1418"/>
      <c r="AZ17" s="1411"/>
      <c r="BA17" s="1412"/>
      <c r="BB17" s="1416"/>
      <c r="BC17" s="1412"/>
      <c r="BD17" s="1394"/>
      <c r="BE17" s="1395"/>
      <c r="BF17" s="1395"/>
      <c r="BG17" s="1395"/>
      <c r="BH17" s="1407"/>
    </row>
    <row r="18" spans="2:60" ht="20.25" customHeight="1" x14ac:dyDescent="0.15">
      <c r="B18" s="1389"/>
      <c r="C18" s="1394"/>
      <c r="D18" s="1395"/>
      <c r="E18" s="1396"/>
      <c r="F18" s="380"/>
      <c r="G18" s="381"/>
      <c r="H18" s="1401"/>
      <c r="I18" s="1404"/>
      <c r="J18" s="1395"/>
      <c r="K18" s="1395"/>
      <c r="L18" s="1396"/>
      <c r="M18" s="1404"/>
      <c r="N18" s="1395"/>
      <c r="O18" s="1396"/>
      <c r="P18" s="1404"/>
      <c r="Q18" s="1395"/>
      <c r="R18" s="1395"/>
      <c r="S18" s="1395"/>
      <c r="T18" s="1407"/>
      <c r="U18" s="379">
        <v>1</v>
      </c>
      <c r="V18" s="377">
        <v>2</v>
      </c>
      <c r="W18" s="377">
        <v>3</v>
      </c>
      <c r="X18" s="377">
        <v>4</v>
      </c>
      <c r="Y18" s="377">
        <v>5</v>
      </c>
      <c r="Z18" s="377">
        <v>6</v>
      </c>
      <c r="AA18" s="376">
        <v>7</v>
      </c>
      <c r="AB18" s="378">
        <v>8</v>
      </c>
      <c r="AC18" s="377">
        <v>9</v>
      </c>
      <c r="AD18" s="377">
        <v>10</v>
      </c>
      <c r="AE18" s="377">
        <v>11</v>
      </c>
      <c r="AF18" s="377">
        <v>12</v>
      </c>
      <c r="AG18" s="377">
        <v>13</v>
      </c>
      <c r="AH18" s="376">
        <v>14</v>
      </c>
      <c r="AI18" s="379">
        <v>15</v>
      </c>
      <c r="AJ18" s="377">
        <v>16</v>
      </c>
      <c r="AK18" s="377">
        <v>17</v>
      </c>
      <c r="AL18" s="377">
        <v>18</v>
      </c>
      <c r="AM18" s="377">
        <v>19</v>
      </c>
      <c r="AN18" s="377">
        <v>20</v>
      </c>
      <c r="AO18" s="376">
        <v>21</v>
      </c>
      <c r="AP18" s="378">
        <v>22</v>
      </c>
      <c r="AQ18" s="377">
        <v>23</v>
      </c>
      <c r="AR18" s="377">
        <v>24</v>
      </c>
      <c r="AS18" s="377">
        <v>25</v>
      </c>
      <c r="AT18" s="377">
        <v>26</v>
      </c>
      <c r="AU18" s="377">
        <v>27</v>
      </c>
      <c r="AV18" s="376">
        <v>28</v>
      </c>
      <c r="AW18" s="378" t="str">
        <f>IF($BC$3="暦月",IF(DAY(DATE($AD$2,$AH$2,29))=29,29,""),"")</f>
        <v/>
      </c>
      <c r="AX18" s="377" t="str">
        <f>IF($BC$3="暦月",IF(DAY(DATE($AD$2,$AH$2,30))=30,30,""),"")</f>
        <v/>
      </c>
      <c r="AY18" s="376" t="str">
        <f>IF($BC$3="暦月",IF(DAY(DATE($AD$2,$AH$2,31))=31,31,""),"")</f>
        <v/>
      </c>
      <c r="AZ18" s="1411"/>
      <c r="BA18" s="1412"/>
      <c r="BB18" s="1416"/>
      <c r="BC18" s="1412"/>
      <c r="BD18" s="1394"/>
      <c r="BE18" s="1395"/>
      <c r="BF18" s="1395"/>
      <c r="BG18" s="1395"/>
      <c r="BH18" s="1407"/>
    </row>
    <row r="19" spans="2:60" ht="20.25" hidden="1" customHeight="1" x14ac:dyDescent="0.15">
      <c r="B19" s="1389"/>
      <c r="C19" s="1394"/>
      <c r="D19" s="1395"/>
      <c r="E19" s="1396"/>
      <c r="F19" s="380"/>
      <c r="G19" s="381"/>
      <c r="H19" s="1401"/>
      <c r="I19" s="1404"/>
      <c r="J19" s="1395"/>
      <c r="K19" s="1395"/>
      <c r="L19" s="1396"/>
      <c r="M19" s="1404"/>
      <c r="N19" s="1395"/>
      <c r="O19" s="1396"/>
      <c r="P19" s="1404"/>
      <c r="Q19" s="1395"/>
      <c r="R19" s="1395"/>
      <c r="S19" s="1395"/>
      <c r="T19" s="1407"/>
      <c r="U19" s="379">
        <f>WEEKDAY(DATE($AD$2,$AH$2,1))</f>
        <v>2</v>
      </c>
      <c r="V19" s="377">
        <f>WEEKDAY(DATE($AD$2,$AH$2,2))</f>
        <v>3</v>
      </c>
      <c r="W19" s="377">
        <f>WEEKDAY(DATE($AD$2,$AH$2,3))</f>
        <v>4</v>
      </c>
      <c r="X19" s="377">
        <f>WEEKDAY(DATE($AD$2,$AH$2,4))</f>
        <v>5</v>
      </c>
      <c r="Y19" s="377">
        <f>WEEKDAY(DATE($AD$2,$AH$2,5))</f>
        <v>6</v>
      </c>
      <c r="Z19" s="377">
        <f>WEEKDAY(DATE($AD$2,$AH$2,6))</f>
        <v>7</v>
      </c>
      <c r="AA19" s="376">
        <f>WEEKDAY(DATE($AD$2,$AH$2,7))</f>
        <v>1</v>
      </c>
      <c r="AB19" s="378">
        <f>WEEKDAY(DATE($AD$2,$AH$2,8))</f>
        <v>2</v>
      </c>
      <c r="AC19" s="377">
        <f>WEEKDAY(DATE($AD$2,$AH$2,9))</f>
        <v>3</v>
      </c>
      <c r="AD19" s="377">
        <f>WEEKDAY(DATE($AD$2,$AH$2,10))</f>
        <v>4</v>
      </c>
      <c r="AE19" s="377">
        <f>WEEKDAY(DATE($AD$2,$AH$2,11))</f>
        <v>5</v>
      </c>
      <c r="AF19" s="377">
        <f>WEEKDAY(DATE($AD$2,$AH$2,12))</f>
        <v>6</v>
      </c>
      <c r="AG19" s="377">
        <f>WEEKDAY(DATE($AD$2,$AH$2,13))</f>
        <v>7</v>
      </c>
      <c r="AH19" s="376">
        <f>WEEKDAY(DATE($AD$2,$AH$2,14))</f>
        <v>1</v>
      </c>
      <c r="AI19" s="378">
        <f>WEEKDAY(DATE($AD$2,$AH$2,15))</f>
        <v>2</v>
      </c>
      <c r="AJ19" s="377">
        <f>WEEKDAY(DATE($AD$2,$AH$2,16))</f>
        <v>3</v>
      </c>
      <c r="AK19" s="377">
        <f>WEEKDAY(DATE($AD$2,$AH$2,17))</f>
        <v>4</v>
      </c>
      <c r="AL19" s="377">
        <f>WEEKDAY(DATE($AD$2,$AH$2,18))</f>
        <v>5</v>
      </c>
      <c r="AM19" s="377">
        <f>WEEKDAY(DATE($AD$2,$AH$2,19))</f>
        <v>6</v>
      </c>
      <c r="AN19" s="377">
        <f>WEEKDAY(DATE($AD$2,$AH$2,20))</f>
        <v>7</v>
      </c>
      <c r="AO19" s="376">
        <f>WEEKDAY(DATE($AD$2,$AH$2,21))</f>
        <v>1</v>
      </c>
      <c r="AP19" s="378">
        <f>WEEKDAY(DATE($AD$2,$AH$2,22))</f>
        <v>2</v>
      </c>
      <c r="AQ19" s="377">
        <f>WEEKDAY(DATE($AD$2,$AH$2,23))</f>
        <v>3</v>
      </c>
      <c r="AR19" s="377">
        <f>WEEKDAY(DATE($AD$2,$AH$2,24))</f>
        <v>4</v>
      </c>
      <c r="AS19" s="377">
        <f>WEEKDAY(DATE($AD$2,$AH$2,25))</f>
        <v>5</v>
      </c>
      <c r="AT19" s="377">
        <f>WEEKDAY(DATE($AD$2,$AH$2,26))</f>
        <v>6</v>
      </c>
      <c r="AU19" s="377">
        <f>WEEKDAY(DATE($AD$2,$AH$2,27))</f>
        <v>7</v>
      </c>
      <c r="AV19" s="376">
        <f>WEEKDAY(DATE($AD$2,$AH$2,28))</f>
        <v>1</v>
      </c>
      <c r="AW19" s="378">
        <f>IF(AW18=29,WEEKDAY(DATE($AD$2,$AH$2,29)),0)</f>
        <v>0</v>
      </c>
      <c r="AX19" s="377">
        <f>IF(AX18=30,WEEKDAY(DATE($AD$2,$AH$2,30)),0)</f>
        <v>0</v>
      </c>
      <c r="AY19" s="376">
        <f>IF(AY18=31,WEEKDAY(DATE($AD$2,$AH$2,31)),0)</f>
        <v>0</v>
      </c>
      <c r="AZ19" s="1411"/>
      <c r="BA19" s="1412"/>
      <c r="BB19" s="1416"/>
      <c r="BC19" s="1412"/>
      <c r="BD19" s="1394"/>
      <c r="BE19" s="1395"/>
      <c r="BF19" s="1395"/>
      <c r="BG19" s="1395"/>
      <c r="BH19" s="1407"/>
    </row>
    <row r="20" spans="2:60" ht="20.25" customHeight="1" thickBot="1" x14ac:dyDescent="0.2">
      <c r="B20" s="1390"/>
      <c r="C20" s="1397"/>
      <c r="D20" s="1398"/>
      <c r="E20" s="1399"/>
      <c r="F20" s="374"/>
      <c r="G20" s="375"/>
      <c r="H20" s="1402"/>
      <c r="I20" s="1405"/>
      <c r="J20" s="1398"/>
      <c r="K20" s="1398"/>
      <c r="L20" s="1399"/>
      <c r="M20" s="1405"/>
      <c r="N20" s="1398"/>
      <c r="O20" s="1399"/>
      <c r="P20" s="1405"/>
      <c r="Q20" s="1398"/>
      <c r="R20" s="1398"/>
      <c r="S20" s="1398"/>
      <c r="T20" s="1408"/>
      <c r="U20" s="373" t="str">
        <f t="shared" ref="U20:AV20" si="0">IF(U19=1,"日",IF(U19=2,"月",IF(U19=3,"火",IF(U19=4,"水",IF(U19=5,"木",IF(U19=6,"金","土"))))))</f>
        <v>月</v>
      </c>
      <c r="V20" s="370" t="str">
        <f t="shared" si="0"/>
        <v>火</v>
      </c>
      <c r="W20" s="370" t="str">
        <f t="shared" si="0"/>
        <v>水</v>
      </c>
      <c r="X20" s="370" t="str">
        <f t="shared" si="0"/>
        <v>木</v>
      </c>
      <c r="Y20" s="370" t="str">
        <f t="shared" si="0"/>
        <v>金</v>
      </c>
      <c r="Z20" s="370" t="str">
        <f t="shared" si="0"/>
        <v>土</v>
      </c>
      <c r="AA20" s="371" t="str">
        <f t="shared" si="0"/>
        <v>日</v>
      </c>
      <c r="AB20" s="372" t="str">
        <f t="shared" si="0"/>
        <v>月</v>
      </c>
      <c r="AC20" s="370" t="str">
        <f t="shared" si="0"/>
        <v>火</v>
      </c>
      <c r="AD20" s="370" t="str">
        <f t="shared" si="0"/>
        <v>水</v>
      </c>
      <c r="AE20" s="370" t="str">
        <f t="shared" si="0"/>
        <v>木</v>
      </c>
      <c r="AF20" s="370" t="str">
        <f t="shared" si="0"/>
        <v>金</v>
      </c>
      <c r="AG20" s="370" t="str">
        <f t="shared" si="0"/>
        <v>土</v>
      </c>
      <c r="AH20" s="371" t="str">
        <f t="shared" si="0"/>
        <v>日</v>
      </c>
      <c r="AI20" s="372" t="str">
        <f t="shared" si="0"/>
        <v>月</v>
      </c>
      <c r="AJ20" s="370" t="str">
        <f t="shared" si="0"/>
        <v>火</v>
      </c>
      <c r="AK20" s="370" t="str">
        <f t="shared" si="0"/>
        <v>水</v>
      </c>
      <c r="AL20" s="370" t="str">
        <f t="shared" si="0"/>
        <v>木</v>
      </c>
      <c r="AM20" s="370" t="str">
        <f t="shared" si="0"/>
        <v>金</v>
      </c>
      <c r="AN20" s="370" t="str">
        <f t="shared" si="0"/>
        <v>土</v>
      </c>
      <c r="AO20" s="371" t="str">
        <f t="shared" si="0"/>
        <v>日</v>
      </c>
      <c r="AP20" s="372" t="str">
        <f t="shared" si="0"/>
        <v>月</v>
      </c>
      <c r="AQ20" s="370" t="str">
        <f t="shared" si="0"/>
        <v>火</v>
      </c>
      <c r="AR20" s="370" t="str">
        <f t="shared" si="0"/>
        <v>水</v>
      </c>
      <c r="AS20" s="370" t="str">
        <f t="shared" si="0"/>
        <v>木</v>
      </c>
      <c r="AT20" s="370" t="str">
        <f t="shared" si="0"/>
        <v>金</v>
      </c>
      <c r="AU20" s="370" t="str">
        <f t="shared" si="0"/>
        <v>土</v>
      </c>
      <c r="AV20" s="371" t="str">
        <f t="shared" si="0"/>
        <v>日</v>
      </c>
      <c r="AW20" s="370" t="str">
        <f>IF(AW19=1,"日",IF(AW19=2,"月",IF(AW19=3,"火",IF(AW19=4,"水",IF(AW19=5,"木",IF(AW19=6,"金",IF(AW19=0,"","土")))))))</f>
        <v/>
      </c>
      <c r="AX20" s="370" t="str">
        <f>IF(AX19=1,"日",IF(AX19=2,"月",IF(AX19=3,"火",IF(AX19=4,"水",IF(AX19=5,"木",IF(AX19=6,"金",IF(AX19=0,"","土")))))))</f>
        <v/>
      </c>
      <c r="AY20" s="370" t="str">
        <f>IF(AY19=1,"日",IF(AY19=2,"月",IF(AY19=3,"火",IF(AY19=4,"水",IF(AY19=5,"木",IF(AY19=6,"金",IF(AY19=0,"","土")))))))</f>
        <v/>
      </c>
      <c r="AZ20" s="1413"/>
      <c r="BA20" s="1414"/>
      <c r="BB20" s="1417"/>
      <c r="BC20" s="1414"/>
      <c r="BD20" s="1397"/>
      <c r="BE20" s="1398"/>
      <c r="BF20" s="1398"/>
      <c r="BG20" s="1398"/>
      <c r="BH20" s="1408"/>
    </row>
    <row r="21" spans="2:60" ht="20.25" customHeight="1" x14ac:dyDescent="0.15">
      <c r="B21" s="369"/>
      <c r="C21" s="1453" t="s">
        <v>702</v>
      </c>
      <c r="D21" s="1454"/>
      <c r="E21" s="1455"/>
      <c r="F21" s="368"/>
      <c r="G21" s="367"/>
      <c r="H21" s="1456" t="s">
        <v>703</v>
      </c>
      <c r="I21" s="1457" t="s">
        <v>704</v>
      </c>
      <c r="J21" s="1458"/>
      <c r="K21" s="1458"/>
      <c r="L21" s="1459"/>
      <c r="M21" s="1460" t="s">
        <v>705</v>
      </c>
      <c r="N21" s="1461"/>
      <c r="O21" s="1462"/>
      <c r="P21" s="366" t="s">
        <v>632</v>
      </c>
      <c r="Q21" s="365"/>
      <c r="R21" s="365"/>
      <c r="S21" s="364"/>
      <c r="T21" s="363"/>
      <c r="U21" s="360" t="s">
        <v>661</v>
      </c>
      <c r="V21" s="360" t="s">
        <v>661</v>
      </c>
      <c r="W21" s="360" t="s">
        <v>661</v>
      </c>
      <c r="X21" s="360"/>
      <c r="Y21" s="360" t="s">
        <v>661</v>
      </c>
      <c r="Z21" s="360" t="s">
        <v>661</v>
      </c>
      <c r="AA21" s="362"/>
      <c r="AB21" s="361" t="s">
        <v>661</v>
      </c>
      <c r="AC21" s="360"/>
      <c r="AD21" s="360" t="s">
        <v>661</v>
      </c>
      <c r="AE21" s="360" t="s">
        <v>661</v>
      </c>
      <c r="AF21" s="360" t="s">
        <v>661</v>
      </c>
      <c r="AG21" s="360"/>
      <c r="AH21" s="362" t="s">
        <v>661</v>
      </c>
      <c r="AI21" s="361"/>
      <c r="AJ21" s="360" t="s">
        <v>661</v>
      </c>
      <c r="AK21" s="360" t="s">
        <v>661</v>
      </c>
      <c r="AL21" s="360" t="s">
        <v>661</v>
      </c>
      <c r="AM21" s="360" t="s">
        <v>661</v>
      </c>
      <c r="AN21" s="360" t="s">
        <v>661</v>
      </c>
      <c r="AO21" s="362"/>
      <c r="AP21" s="361"/>
      <c r="AQ21" s="360" t="s">
        <v>661</v>
      </c>
      <c r="AR21" s="360" t="s">
        <v>661</v>
      </c>
      <c r="AS21" s="360" t="s">
        <v>661</v>
      </c>
      <c r="AT21" s="360" t="s">
        <v>661</v>
      </c>
      <c r="AU21" s="360" t="s">
        <v>706</v>
      </c>
      <c r="AV21" s="362"/>
      <c r="AW21" s="361"/>
      <c r="AX21" s="360"/>
      <c r="AY21" s="360"/>
      <c r="AZ21" s="1463"/>
      <c r="BA21" s="1464"/>
      <c r="BB21" s="1480"/>
      <c r="BC21" s="1464"/>
      <c r="BD21" s="1465"/>
      <c r="BE21" s="1466"/>
      <c r="BF21" s="1466"/>
      <c r="BG21" s="1466"/>
      <c r="BH21" s="1467"/>
    </row>
    <row r="22" spans="2:60" ht="20.25" customHeight="1" x14ac:dyDescent="0.15">
      <c r="B22" s="320">
        <v>1</v>
      </c>
      <c r="C22" s="1424"/>
      <c r="D22" s="1425"/>
      <c r="E22" s="1426"/>
      <c r="F22" s="329" t="str">
        <f>C21</f>
        <v>管理者</v>
      </c>
      <c r="G22" s="328"/>
      <c r="H22" s="1431"/>
      <c r="I22" s="1436"/>
      <c r="J22" s="1437"/>
      <c r="K22" s="1437"/>
      <c r="L22" s="1438"/>
      <c r="M22" s="1445"/>
      <c r="N22" s="1446"/>
      <c r="O22" s="1447"/>
      <c r="P22" s="327" t="s">
        <v>633</v>
      </c>
      <c r="Q22" s="326"/>
      <c r="R22" s="326"/>
      <c r="S22" s="325"/>
      <c r="T22" s="324"/>
      <c r="U22" s="322">
        <f>IF(U21="","",VLOOKUP(U21,'標準様式１【記載例】シフト記号表（勤務時間帯）'!$D$6:$X$47,21,FALSE))</f>
        <v>8</v>
      </c>
      <c r="V22" s="321">
        <f>IF(V21="","",VLOOKUP(V21,'標準様式１【記載例】シフト記号表（勤務時間帯）'!$D$6:$X$47,21,FALSE))</f>
        <v>8</v>
      </c>
      <c r="W22" s="321">
        <f>IF(W21="","",VLOOKUP(W21,'標準様式１【記載例】シフト記号表（勤務時間帯）'!$D$6:$X$47,21,FALSE))</f>
        <v>8</v>
      </c>
      <c r="X22" s="321" t="str">
        <f>IF(X21="","",VLOOKUP(X21,'標準様式１【記載例】シフト記号表（勤務時間帯）'!$D$6:$X$47,21,FALSE))</f>
        <v/>
      </c>
      <c r="Y22" s="321">
        <f>IF(Y21="","",VLOOKUP(Y21,'標準様式１【記載例】シフト記号表（勤務時間帯）'!$D$6:$X$47,21,FALSE))</f>
        <v>8</v>
      </c>
      <c r="Z22" s="321">
        <f>IF(Z21="","",VLOOKUP(Z21,'標準様式１【記載例】シフト記号表（勤務時間帯）'!$D$6:$X$47,21,FALSE))</f>
        <v>8</v>
      </c>
      <c r="AA22" s="323" t="str">
        <f>IF(AA21="","",VLOOKUP(AA21,'標準様式１【記載例】シフト記号表（勤務時間帯）'!$D$6:$X$47,21,FALSE))</f>
        <v/>
      </c>
      <c r="AB22" s="322">
        <f>IF(AB21="","",VLOOKUP(AB21,'標準様式１【記載例】シフト記号表（勤務時間帯）'!$D$6:$X$47,21,FALSE))</f>
        <v>8</v>
      </c>
      <c r="AC22" s="321" t="str">
        <f>IF(AC21="","",VLOOKUP(AC21,'標準様式１【記載例】シフト記号表（勤務時間帯）'!$D$6:$X$47,21,FALSE))</f>
        <v/>
      </c>
      <c r="AD22" s="321">
        <f>IF(AD21="","",VLOOKUP(AD21,'標準様式１【記載例】シフト記号表（勤務時間帯）'!$D$6:$X$47,21,FALSE))</f>
        <v>8</v>
      </c>
      <c r="AE22" s="321">
        <f>IF(AE21="","",VLOOKUP(AE21,'標準様式１【記載例】シフト記号表（勤務時間帯）'!$D$6:$X$47,21,FALSE))</f>
        <v>8</v>
      </c>
      <c r="AF22" s="321">
        <f>IF(AF21="","",VLOOKUP(AF21,'標準様式１【記載例】シフト記号表（勤務時間帯）'!$D$6:$X$47,21,FALSE))</f>
        <v>8</v>
      </c>
      <c r="AG22" s="321" t="str">
        <f>IF(AG21="","",VLOOKUP(AG21,'標準様式１【記載例】シフト記号表（勤務時間帯）'!$D$6:$X$47,21,FALSE))</f>
        <v/>
      </c>
      <c r="AH22" s="323">
        <f>IF(AH21="","",VLOOKUP(AH21,'標準様式１【記載例】シフト記号表（勤務時間帯）'!$D$6:$X$47,21,FALSE))</f>
        <v>8</v>
      </c>
      <c r="AI22" s="322" t="str">
        <f>IF(AI21="","",VLOOKUP(AI21,'標準様式１【記載例】シフト記号表（勤務時間帯）'!$D$6:$X$47,21,FALSE))</f>
        <v/>
      </c>
      <c r="AJ22" s="321">
        <f>IF(AJ21="","",VLOOKUP(AJ21,'標準様式１【記載例】シフト記号表（勤務時間帯）'!$D$6:$X$47,21,FALSE))</f>
        <v>8</v>
      </c>
      <c r="AK22" s="321">
        <f>IF(AK21="","",VLOOKUP(AK21,'標準様式１【記載例】シフト記号表（勤務時間帯）'!$D$6:$X$47,21,FALSE))</f>
        <v>8</v>
      </c>
      <c r="AL22" s="321">
        <f>IF(AL21="","",VLOOKUP(AL21,'標準様式１【記載例】シフト記号表（勤務時間帯）'!$D$6:$X$47,21,FALSE))</f>
        <v>8</v>
      </c>
      <c r="AM22" s="321">
        <f>IF(AM21="","",VLOOKUP(AM21,'標準様式１【記載例】シフト記号表（勤務時間帯）'!$D$6:$X$47,21,FALSE))</f>
        <v>8</v>
      </c>
      <c r="AN22" s="321">
        <f>IF(AN21="","",VLOOKUP(AN21,'標準様式１【記載例】シフト記号表（勤務時間帯）'!$D$6:$X$47,21,FALSE))</f>
        <v>8</v>
      </c>
      <c r="AO22" s="323" t="str">
        <f>IF(AO21="","",VLOOKUP(AO21,'標準様式１【記載例】シフト記号表（勤務時間帯）'!$D$6:$X$47,21,FALSE))</f>
        <v/>
      </c>
      <c r="AP22" s="322" t="str">
        <f>IF(AP21="","",VLOOKUP(AP21,'標準様式１【記載例】シフト記号表（勤務時間帯）'!$D$6:$X$47,21,FALSE))</f>
        <v/>
      </c>
      <c r="AQ22" s="321">
        <f>IF(AQ21="","",VLOOKUP(AQ21,'標準様式１【記載例】シフト記号表（勤務時間帯）'!$D$6:$X$47,21,FALSE))</f>
        <v>8</v>
      </c>
      <c r="AR22" s="321">
        <f>IF(AR21="","",VLOOKUP(AR21,'標準様式１【記載例】シフト記号表（勤務時間帯）'!$D$6:$X$47,21,FALSE))</f>
        <v>8</v>
      </c>
      <c r="AS22" s="321">
        <f>IF(AS21="","",VLOOKUP(AS21,'標準様式１【記載例】シフト記号表（勤務時間帯）'!$D$6:$X$47,21,FALSE))</f>
        <v>8</v>
      </c>
      <c r="AT22" s="321">
        <f>IF(AT21="","",VLOOKUP(AT21,'標準様式１【記載例】シフト記号表（勤務時間帯）'!$D$6:$X$47,21,FALSE))</f>
        <v>8</v>
      </c>
      <c r="AU22" s="321">
        <f>IF(AU21="","",VLOOKUP(AU21,'標準様式１【記載例】シフト記号表（勤務時間帯）'!$D$6:$X$47,21,FALSE))</f>
        <v>8</v>
      </c>
      <c r="AV22" s="323" t="str">
        <f>IF(AV21="","",VLOOKUP(AV21,'標準様式１【記載例】シフト記号表（勤務時間帯）'!$D$6:$X$47,21,FALSE))</f>
        <v/>
      </c>
      <c r="AW22" s="322" t="str">
        <f>IF(AW21="","",VLOOKUP(AW21,'標準様式１【記載例】シフト記号表（勤務時間帯）'!$D$6:$X$47,21,FALSE))</f>
        <v/>
      </c>
      <c r="AX22" s="321" t="str">
        <f>IF(AX21="","",VLOOKUP(AX21,'標準様式１【記載例】シフト記号表（勤務時間帯）'!$D$6:$X$47,21,FALSE))</f>
        <v/>
      </c>
      <c r="AY22" s="321" t="str">
        <f>IF(AY21="","",VLOOKUP(AY21,'標準様式１【記載例】シフト記号表（勤務時間帯）'!$D$6:$X$47,21,FALSE))</f>
        <v/>
      </c>
      <c r="AZ22" s="1474">
        <f>IF($BC$3="４週",SUM(U22:AV22),IF($BC$3="暦月",SUM(U22:AY22),""))</f>
        <v>160</v>
      </c>
      <c r="BA22" s="1475"/>
      <c r="BB22" s="1476">
        <f>IF($BC$3="４週",AZ22/4,IF($BC$3="暦月",(AZ22/($BC$8/7)),""))</f>
        <v>40</v>
      </c>
      <c r="BC22" s="1475"/>
      <c r="BD22" s="1468"/>
      <c r="BE22" s="1469"/>
      <c r="BF22" s="1469"/>
      <c r="BG22" s="1469"/>
      <c r="BH22" s="1470"/>
    </row>
    <row r="23" spans="2:60" ht="20.25" customHeight="1" x14ac:dyDescent="0.15">
      <c r="B23" s="346"/>
      <c r="C23" s="1427"/>
      <c r="D23" s="1428"/>
      <c r="E23" s="1429"/>
      <c r="F23" s="345"/>
      <c r="G23" s="344" t="str">
        <f>C21</f>
        <v>管理者</v>
      </c>
      <c r="H23" s="1432"/>
      <c r="I23" s="1439"/>
      <c r="J23" s="1440"/>
      <c r="K23" s="1440"/>
      <c r="L23" s="1441"/>
      <c r="M23" s="1448"/>
      <c r="N23" s="1449"/>
      <c r="O23" s="1450"/>
      <c r="P23" s="352" t="s">
        <v>634</v>
      </c>
      <c r="Q23" s="351"/>
      <c r="R23" s="351"/>
      <c r="S23" s="357"/>
      <c r="T23" s="356"/>
      <c r="U23" s="312" t="str">
        <f>IF(U21="","",VLOOKUP(U21,'標準様式１【記載例】シフト記号表（勤務時間帯）'!$D$6:$Z$47,23,FALSE))</f>
        <v>-</v>
      </c>
      <c r="V23" s="311" t="str">
        <f>IF(V21="","",VLOOKUP(V21,'標準様式１【記載例】シフト記号表（勤務時間帯）'!$D$6:$Z$47,23,FALSE))</f>
        <v>-</v>
      </c>
      <c r="W23" s="311" t="str">
        <f>IF(W21="","",VLOOKUP(W21,'標準様式１【記載例】シフト記号表（勤務時間帯）'!$D$6:$Z$47,23,FALSE))</f>
        <v>-</v>
      </c>
      <c r="X23" s="311" t="str">
        <f>IF(X21="","",VLOOKUP(X21,'標準様式１【記載例】シフト記号表（勤務時間帯）'!$D$6:$Z$47,23,FALSE))</f>
        <v/>
      </c>
      <c r="Y23" s="311" t="str">
        <f>IF(Y21="","",VLOOKUP(Y21,'標準様式１【記載例】シフト記号表（勤務時間帯）'!$D$6:$Z$47,23,FALSE))</f>
        <v>-</v>
      </c>
      <c r="Z23" s="311" t="str">
        <f>IF(Z21="","",VLOOKUP(Z21,'標準様式１【記載例】シフト記号表（勤務時間帯）'!$D$6:$Z$47,23,FALSE))</f>
        <v>-</v>
      </c>
      <c r="AA23" s="313" t="str">
        <f>IF(AA21="","",VLOOKUP(AA21,'標準様式１【記載例】シフト記号表（勤務時間帯）'!$D$6:$Z$47,23,FALSE))</f>
        <v/>
      </c>
      <c r="AB23" s="312" t="str">
        <f>IF(AB21="","",VLOOKUP(AB21,'標準様式１【記載例】シフト記号表（勤務時間帯）'!$D$6:$Z$47,23,FALSE))</f>
        <v>-</v>
      </c>
      <c r="AC23" s="311" t="str">
        <f>IF(AC21="","",VLOOKUP(AC21,'標準様式１【記載例】シフト記号表（勤務時間帯）'!$D$6:$Z$47,23,FALSE))</f>
        <v/>
      </c>
      <c r="AD23" s="311" t="str">
        <f>IF(AD21="","",VLOOKUP(AD21,'標準様式１【記載例】シフト記号表（勤務時間帯）'!$D$6:$Z$47,23,FALSE))</f>
        <v>-</v>
      </c>
      <c r="AE23" s="311" t="str">
        <f>IF(AE21="","",VLOOKUP(AE21,'標準様式１【記載例】シフト記号表（勤務時間帯）'!$D$6:$Z$47,23,FALSE))</f>
        <v>-</v>
      </c>
      <c r="AF23" s="311" t="str">
        <f>IF(AF21="","",VLOOKUP(AF21,'標準様式１【記載例】シフト記号表（勤務時間帯）'!$D$6:$Z$47,23,FALSE))</f>
        <v>-</v>
      </c>
      <c r="AG23" s="311" t="str">
        <f>IF(AG21="","",VLOOKUP(AG21,'標準様式１【記載例】シフト記号表（勤務時間帯）'!$D$6:$Z$47,23,FALSE))</f>
        <v/>
      </c>
      <c r="AH23" s="313" t="str">
        <f>IF(AH21="","",VLOOKUP(AH21,'標準様式１【記載例】シフト記号表（勤務時間帯）'!$D$6:$Z$47,23,FALSE))</f>
        <v>-</v>
      </c>
      <c r="AI23" s="312" t="str">
        <f>IF(AI21="","",VLOOKUP(AI21,'標準様式１【記載例】シフト記号表（勤務時間帯）'!$D$6:$Z$47,23,FALSE))</f>
        <v/>
      </c>
      <c r="AJ23" s="311" t="str">
        <f>IF(AJ21="","",VLOOKUP(AJ21,'標準様式１【記載例】シフト記号表（勤務時間帯）'!$D$6:$Z$47,23,FALSE))</f>
        <v>-</v>
      </c>
      <c r="AK23" s="311" t="str">
        <f>IF(AK21="","",VLOOKUP(AK21,'標準様式１【記載例】シフト記号表（勤務時間帯）'!$D$6:$Z$47,23,FALSE))</f>
        <v>-</v>
      </c>
      <c r="AL23" s="311" t="str">
        <f>IF(AL21="","",VLOOKUP(AL21,'標準様式１【記載例】シフト記号表（勤務時間帯）'!$D$6:$Z$47,23,FALSE))</f>
        <v>-</v>
      </c>
      <c r="AM23" s="311" t="str">
        <f>IF(AM21="","",VLOOKUP(AM21,'標準様式１【記載例】シフト記号表（勤務時間帯）'!$D$6:$Z$47,23,FALSE))</f>
        <v>-</v>
      </c>
      <c r="AN23" s="311" t="str">
        <f>IF(AN21="","",VLOOKUP(AN21,'標準様式１【記載例】シフト記号表（勤務時間帯）'!$D$6:$Z$47,23,FALSE))</f>
        <v>-</v>
      </c>
      <c r="AO23" s="313" t="str">
        <f>IF(AO21="","",VLOOKUP(AO21,'標準様式１【記載例】シフト記号表（勤務時間帯）'!$D$6:$Z$47,23,FALSE))</f>
        <v/>
      </c>
      <c r="AP23" s="312" t="str">
        <f>IF(AP21="","",VLOOKUP(AP21,'標準様式１【記載例】シフト記号表（勤務時間帯）'!$D$6:$Z$47,23,FALSE))</f>
        <v/>
      </c>
      <c r="AQ23" s="311" t="str">
        <f>IF(AQ21="","",VLOOKUP(AQ21,'標準様式１【記載例】シフト記号表（勤務時間帯）'!$D$6:$Z$47,23,FALSE))</f>
        <v>-</v>
      </c>
      <c r="AR23" s="311" t="str">
        <f>IF(AR21="","",VLOOKUP(AR21,'標準様式１【記載例】シフト記号表（勤務時間帯）'!$D$6:$Z$47,23,FALSE))</f>
        <v>-</v>
      </c>
      <c r="AS23" s="311" t="str">
        <f>IF(AS21="","",VLOOKUP(AS21,'標準様式１【記載例】シフト記号表（勤務時間帯）'!$D$6:$Z$47,23,FALSE))</f>
        <v>-</v>
      </c>
      <c r="AT23" s="311" t="str">
        <f>IF(AT21="","",VLOOKUP(AT21,'標準様式１【記載例】シフト記号表（勤務時間帯）'!$D$6:$Z$47,23,FALSE))</f>
        <v>-</v>
      </c>
      <c r="AU23" s="311" t="str">
        <f>IF(AU21="","",VLOOKUP(AU21,'標準様式１【記載例】シフト記号表（勤務時間帯）'!$D$6:$Z$47,23,FALSE))</f>
        <v>-</v>
      </c>
      <c r="AV23" s="313" t="str">
        <f>IF(AV21="","",VLOOKUP(AV21,'標準様式１【記載例】シフト記号表（勤務時間帯）'!$D$6:$Z$47,23,FALSE))</f>
        <v/>
      </c>
      <c r="AW23" s="312" t="str">
        <f>IF(AW21="","",VLOOKUP(AW21,'標準様式１【記載例】シフト記号表（勤務時間帯）'!$D$6:$Z$47,23,FALSE))</f>
        <v/>
      </c>
      <c r="AX23" s="311" t="str">
        <f>IF(AX21="","",VLOOKUP(AX21,'標準様式１【記載例】シフト記号表（勤務時間帯）'!$D$6:$Z$47,23,FALSE))</f>
        <v/>
      </c>
      <c r="AY23" s="311" t="str">
        <f>IF(AY21="","",VLOOKUP(AY21,'標準様式１【記載例】シフト記号表（勤務時間帯）'!$D$6:$Z$47,23,FALSE))</f>
        <v/>
      </c>
      <c r="AZ23" s="1477">
        <f>IF($BC$3="４週",SUM(U23:AV23),IF($BC$3="暦月",SUM(U23:AY23),""))</f>
        <v>0</v>
      </c>
      <c r="BA23" s="1478"/>
      <c r="BB23" s="1479">
        <f>IF($BC$3="４週",AZ23/4,IF($BC$3="暦月",(AZ23/($BC$8/7)),""))</f>
        <v>0</v>
      </c>
      <c r="BC23" s="1478"/>
      <c r="BD23" s="1471"/>
      <c r="BE23" s="1472"/>
      <c r="BF23" s="1472"/>
      <c r="BG23" s="1472"/>
      <c r="BH23" s="1473"/>
    </row>
    <row r="24" spans="2:60" ht="20.25" customHeight="1" x14ac:dyDescent="0.15">
      <c r="B24" s="339"/>
      <c r="C24" s="1421" t="s">
        <v>707</v>
      </c>
      <c r="D24" s="1422"/>
      <c r="E24" s="1423"/>
      <c r="F24" s="338"/>
      <c r="G24" s="337"/>
      <c r="H24" s="1430" t="s">
        <v>703</v>
      </c>
      <c r="I24" s="1433" t="s">
        <v>707</v>
      </c>
      <c r="J24" s="1434"/>
      <c r="K24" s="1434"/>
      <c r="L24" s="1435"/>
      <c r="M24" s="1442" t="s">
        <v>708</v>
      </c>
      <c r="N24" s="1443"/>
      <c r="O24" s="1444"/>
      <c r="P24" s="348" t="s">
        <v>632</v>
      </c>
      <c r="Q24" s="355"/>
      <c r="R24" s="355"/>
      <c r="S24" s="354"/>
      <c r="T24" s="353"/>
      <c r="U24" s="331" t="s">
        <v>662</v>
      </c>
      <c r="V24" s="330" t="s">
        <v>662</v>
      </c>
      <c r="W24" s="330" t="s">
        <v>662</v>
      </c>
      <c r="X24" s="330" t="s">
        <v>662</v>
      </c>
      <c r="Y24" s="330"/>
      <c r="Z24" s="330" t="s">
        <v>662</v>
      </c>
      <c r="AA24" s="332" t="s">
        <v>662</v>
      </c>
      <c r="AB24" s="331"/>
      <c r="AC24" s="330" t="s">
        <v>662</v>
      </c>
      <c r="AD24" s="330" t="s">
        <v>662</v>
      </c>
      <c r="AE24" s="330" t="s">
        <v>662</v>
      </c>
      <c r="AF24" s="330"/>
      <c r="AG24" s="330"/>
      <c r="AH24" s="332" t="s">
        <v>662</v>
      </c>
      <c r="AI24" s="331" t="s">
        <v>662</v>
      </c>
      <c r="AJ24" s="330" t="s">
        <v>662</v>
      </c>
      <c r="AK24" s="330"/>
      <c r="AL24" s="330" t="s">
        <v>662</v>
      </c>
      <c r="AM24" s="330" t="s">
        <v>662</v>
      </c>
      <c r="AN24" s="330" t="s">
        <v>662</v>
      </c>
      <c r="AO24" s="332" t="s">
        <v>662</v>
      </c>
      <c r="AP24" s="331" t="s">
        <v>662</v>
      </c>
      <c r="AQ24" s="330"/>
      <c r="AR24" s="330" t="s">
        <v>662</v>
      </c>
      <c r="AS24" s="330"/>
      <c r="AT24" s="330" t="s">
        <v>662</v>
      </c>
      <c r="AU24" s="330"/>
      <c r="AV24" s="332" t="s">
        <v>662</v>
      </c>
      <c r="AW24" s="331"/>
      <c r="AX24" s="330"/>
      <c r="AY24" s="330"/>
      <c r="AZ24" s="1451"/>
      <c r="BA24" s="1452"/>
      <c r="BB24" s="1481"/>
      <c r="BC24" s="1452"/>
      <c r="BD24" s="1482"/>
      <c r="BE24" s="1483"/>
      <c r="BF24" s="1483"/>
      <c r="BG24" s="1483"/>
      <c r="BH24" s="1484"/>
    </row>
    <row r="25" spans="2:60" ht="20.25" customHeight="1" x14ac:dyDescent="0.15">
      <c r="B25" s="320">
        <f>B22+1</f>
        <v>2</v>
      </c>
      <c r="C25" s="1424"/>
      <c r="D25" s="1425"/>
      <c r="E25" s="1426"/>
      <c r="F25" s="329" t="str">
        <f>C24</f>
        <v>介護支援専門員</v>
      </c>
      <c r="G25" s="328"/>
      <c r="H25" s="1431"/>
      <c r="I25" s="1436"/>
      <c r="J25" s="1437"/>
      <c r="K25" s="1437"/>
      <c r="L25" s="1438"/>
      <c r="M25" s="1445"/>
      <c r="N25" s="1446"/>
      <c r="O25" s="1447"/>
      <c r="P25" s="327" t="s">
        <v>633</v>
      </c>
      <c r="Q25" s="326"/>
      <c r="R25" s="326"/>
      <c r="S25" s="325"/>
      <c r="T25" s="324"/>
      <c r="U25" s="322">
        <f>IF(U24="","",VLOOKUP(U24,'標準様式１【記載例】シフト記号表（勤務時間帯）'!$D$6:$X$47,21,FALSE))</f>
        <v>7.9999999999999982</v>
      </c>
      <c r="V25" s="321">
        <f>IF(V24="","",VLOOKUP(V24,'標準様式１【記載例】シフト記号表（勤務時間帯）'!$D$6:$X$47,21,FALSE))</f>
        <v>7.9999999999999982</v>
      </c>
      <c r="W25" s="321">
        <f>IF(W24="","",VLOOKUP(W24,'標準様式１【記載例】シフト記号表（勤務時間帯）'!$D$6:$X$47,21,FALSE))</f>
        <v>7.9999999999999982</v>
      </c>
      <c r="X25" s="321">
        <f>IF(X24="","",VLOOKUP(X24,'標準様式１【記載例】シフト記号表（勤務時間帯）'!$D$6:$X$47,21,FALSE))</f>
        <v>7.9999999999999982</v>
      </c>
      <c r="Y25" s="321" t="str">
        <f>IF(Y24="","",VLOOKUP(Y24,'標準様式１【記載例】シフト記号表（勤務時間帯）'!$D$6:$X$47,21,FALSE))</f>
        <v/>
      </c>
      <c r="Z25" s="321">
        <f>IF(Z24="","",VLOOKUP(Z24,'標準様式１【記載例】シフト記号表（勤務時間帯）'!$D$6:$X$47,21,FALSE))</f>
        <v>7.9999999999999982</v>
      </c>
      <c r="AA25" s="323">
        <f>IF(AA24="","",VLOOKUP(AA24,'標準様式１【記載例】シフト記号表（勤務時間帯）'!$D$6:$X$47,21,FALSE))</f>
        <v>7.9999999999999982</v>
      </c>
      <c r="AB25" s="322" t="str">
        <f>IF(AB24="","",VLOOKUP(AB24,'標準様式１【記載例】シフト記号表（勤務時間帯）'!$D$6:$X$47,21,FALSE))</f>
        <v/>
      </c>
      <c r="AC25" s="321">
        <f>IF(AC24="","",VLOOKUP(AC24,'標準様式１【記載例】シフト記号表（勤務時間帯）'!$D$6:$X$47,21,FALSE))</f>
        <v>7.9999999999999982</v>
      </c>
      <c r="AD25" s="321">
        <f>IF(AD24="","",VLOOKUP(AD24,'標準様式１【記載例】シフト記号表（勤務時間帯）'!$D$6:$X$47,21,FALSE))</f>
        <v>7.9999999999999982</v>
      </c>
      <c r="AE25" s="321">
        <f>IF(AE24="","",VLOOKUP(AE24,'標準様式１【記載例】シフト記号表（勤務時間帯）'!$D$6:$X$47,21,FALSE))</f>
        <v>7.9999999999999982</v>
      </c>
      <c r="AF25" s="321" t="str">
        <f>IF(AF24="","",VLOOKUP(AF24,'標準様式１【記載例】シフト記号表（勤務時間帯）'!$D$6:$X$47,21,FALSE))</f>
        <v/>
      </c>
      <c r="AG25" s="321" t="str">
        <f>IF(AG24="","",VLOOKUP(AG24,'標準様式１【記載例】シフト記号表（勤務時間帯）'!$D$6:$X$47,21,FALSE))</f>
        <v/>
      </c>
      <c r="AH25" s="323">
        <f>IF(AH24="","",VLOOKUP(AH24,'標準様式１【記載例】シフト記号表（勤務時間帯）'!$D$6:$X$47,21,FALSE))</f>
        <v>7.9999999999999982</v>
      </c>
      <c r="AI25" s="322">
        <f>IF(AI24="","",VLOOKUP(AI24,'標準様式１【記載例】シフト記号表（勤務時間帯）'!$D$6:$X$47,21,FALSE))</f>
        <v>7.9999999999999982</v>
      </c>
      <c r="AJ25" s="321">
        <f>IF(AJ24="","",VLOOKUP(AJ24,'標準様式１【記載例】シフト記号表（勤務時間帯）'!$D$6:$X$47,21,FALSE))</f>
        <v>7.9999999999999982</v>
      </c>
      <c r="AK25" s="321" t="str">
        <f>IF(AK24="","",VLOOKUP(AK24,'標準様式１【記載例】シフト記号表（勤務時間帯）'!$D$6:$X$47,21,FALSE))</f>
        <v/>
      </c>
      <c r="AL25" s="321">
        <f>IF(AL24="","",VLOOKUP(AL24,'標準様式１【記載例】シフト記号表（勤務時間帯）'!$D$6:$X$47,21,FALSE))</f>
        <v>7.9999999999999982</v>
      </c>
      <c r="AM25" s="321">
        <f>IF(AM24="","",VLOOKUP(AM24,'標準様式１【記載例】シフト記号表（勤務時間帯）'!$D$6:$X$47,21,FALSE))</f>
        <v>7.9999999999999982</v>
      </c>
      <c r="AN25" s="321">
        <f>IF(AN24="","",VLOOKUP(AN24,'標準様式１【記載例】シフト記号表（勤務時間帯）'!$D$6:$X$47,21,FALSE))</f>
        <v>7.9999999999999982</v>
      </c>
      <c r="AO25" s="323">
        <f>IF(AO24="","",VLOOKUP(AO24,'標準様式１【記載例】シフト記号表（勤務時間帯）'!$D$6:$X$47,21,FALSE))</f>
        <v>7.9999999999999982</v>
      </c>
      <c r="AP25" s="322">
        <f>IF(AP24="","",VLOOKUP(AP24,'標準様式１【記載例】シフト記号表（勤務時間帯）'!$D$6:$X$47,21,FALSE))</f>
        <v>7.9999999999999982</v>
      </c>
      <c r="AQ25" s="321" t="str">
        <f>IF(AQ24="","",VLOOKUP(AQ24,'標準様式１【記載例】シフト記号表（勤務時間帯）'!$D$6:$X$47,21,FALSE))</f>
        <v/>
      </c>
      <c r="AR25" s="321">
        <f>IF(AR24="","",VLOOKUP(AR24,'標準様式１【記載例】シフト記号表（勤務時間帯）'!$D$6:$X$47,21,FALSE))</f>
        <v>7.9999999999999982</v>
      </c>
      <c r="AS25" s="321" t="str">
        <f>IF(AS24="","",VLOOKUP(AS24,'標準様式１【記載例】シフト記号表（勤務時間帯）'!$D$6:$X$47,21,FALSE))</f>
        <v/>
      </c>
      <c r="AT25" s="321">
        <f>IF(AT24="","",VLOOKUP(AT24,'標準様式１【記載例】シフト記号表（勤務時間帯）'!$D$6:$X$47,21,FALSE))</f>
        <v>7.9999999999999982</v>
      </c>
      <c r="AU25" s="321" t="str">
        <f>IF(AU24="","",VLOOKUP(AU24,'標準様式１【記載例】シフト記号表（勤務時間帯）'!$D$6:$X$47,21,FALSE))</f>
        <v/>
      </c>
      <c r="AV25" s="323">
        <f>IF(AV24="","",VLOOKUP(AV24,'標準様式１【記載例】シフト記号表（勤務時間帯）'!$D$6:$X$47,21,FALSE))</f>
        <v>7.9999999999999982</v>
      </c>
      <c r="AW25" s="322" t="str">
        <f>IF(AW24="","",VLOOKUP(AW24,'標準様式１【記載例】シフト記号表（勤務時間帯）'!$D$6:$X$47,21,FALSE))</f>
        <v/>
      </c>
      <c r="AX25" s="321" t="str">
        <f>IF(AX24="","",VLOOKUP(AX24,'標準様式１【記載例】シフト記号表（勤務時間帯）'!$D$6:$X$47,21,FALSE))</f>
        <v/>
      </c>
      <c r="AY25" s="321" t="str">
        <f>IF(AY24="","",VLOOKUP(AY24,'標準様式１【記載例】シフト記号表（勤務時間帯）'!$D$6:$X$47,21,FALSE))</f>
        <v/>
      </c>
      <c r="AZ25" s="1474">
        <f>IF($BC$3="４週",SUM(U25:AV25),IF($BC$3="暦月",SUM(U25:AY25),""))</f>
        <v>159.99999999999997</v>
      </c>
      <c r="BA25" s="1475"/>
      <c r="BB25" s="1476">
        <f>IF($BC$3="４週",AZ25/4,IF($BC$3="暦月",(AZ25/($BC$8/7)),""))</f>
        <v>39.999999999999993</v>
      </c>
      <c r="BC25" s="1475"/>
      <c r="BD25" s="1468"/>
      <c r="BE25" s="1469"/>
      <c r="BF25" s="1469"/>
      <c r="BG25" s="1469"/>
      <c r="BH25" s="1470"/>
    </row>
    <row r="26" spans="2:60" ht="20.25" customHeight="1" x14ac:dyDescent="0.15">
      <c r="B26" s="346"/>
      <c r="C26" s="1427"/>
      <c r="D26" s="1428"/>
      <c r="E26" s="1429"/>
      <c r="F26" s="345"/>
      <c r="G26" s="344" t="str">
        <f>C24</f>
        <v>介護支援専門員</v>
      </c>
      <c r="H26" s="1432"/>
      <c r="I26" s="1439"/>
      <c r="J26" s="1440"/>
      <c r="K26" s="1440"/>
      <c r="L26" s="1441"/>
      <c r="M26" s="1448"/>
      <c r="N26" s="1449"/>
      <c r="O26" s="1450"/>
      <c r="P26" s="352" t="s">
        <v>634</v>
      </c>
      <c r="Q26" s="351"/>
      <c r="R26" s="351"/>
      <c r="S26" s="357"/>
      <c r="T26" s="356"/>
      <c r="U26" s="312" t="str">
        <f>IF(U24="","",VLOOKUP(U24,'標準様式１【記載例】シフト記号表（勤務時間帯）'!$D$6:$Z$47,23,FALSE))</f>
        <v>-</v>
      </c>
      <c r="V26" s="311" t="str">
        <f>IF(V24="","",VLOOKUP(V24,'標準様式１【記載例】シフト記号表（勤務時間帯）'!$D$6:$Z$47,23,FALSE))</f>
        <v>-</v>
      </c>
      <c r="W26" s="311" t="str">
        <f>IF(W24="","",VLOOKUP(W24,'標準様式１【記載例】シフト記号表（勤務時間帯）'!$D$6:$Z$47,23,FALSE))</f>
        <v>-</v>
      </c>
      <c r="X26" s="311" t="str">
        <f>IF(X24="","",VLOOKUP(X24,'標準様式１【記載例】シフト記号表（勤務時間帯）'!$D$6:$Z$47,23,FALSE))</f>
        <v>-</v>
      </c>
      <c r="Y26" s="311" t="str">
        <f>IF(Y24="","",VLOOKUP(Y24,'標準様式１【記載例】シフト記号表（勤務時間帯）'!$D$6:$Z$47,23,FALSE))</f>
        <v/>
      </c>
      <c r="Z26" s="311" t="str">
        <f>IF(Z24="","",VLOOKUP(Z24,'標準様式１【記載例】シフト記号表（勤務時間帯）'!$D$6:$Z$47,23,FALSE))</f>
        <v>-</v>
      </c>
      <c r="AA26" s="313" t="str">
        <f>IF(AA24="","",VLOOKUP(AA24,'標準様式１【記載例】シフト記号表（勤務時間帯）'!$D$6:$Z$47,23,FALSE))</f>
        <v>-</v>
      </c>
      <c r="AB26" s="312" t="str">
        <f>IF(AB24="","",VLOOKUP(AB24,'標準様式１【記載例】シフト記号表（勤務時間帯）'!$D$6:$Z$47,23,FALSE))</f>
        <v/>
      </c>
      <c r="AC26" s="311" t="str">
        <f>IF(AC24="","",VLOOKUP(AC24,'標準様式１【記載例】シフト記号表（勤務時間帯）'!$D$6:$Z$47,23,FALSE))</f>
        <v>-</v>
      </c>
      <c r="AD26" s="311" t="str">
        <f>IF(AD24="","",VLOOKUP(AD24,'標準様式１【記載例】シフト記号表（勤務時間帯）'!$D$6:$Z$47,23,FALSE))</f>
        <v>-</v>
      </c>
      <c r="AE26" s="311" t="str">
        <f>IF(AE24="","",VLOOKUP(AE24,'標準様式１【記載例】シフト記号表（勤務時間帯）'!$D$6:$Z$47,23,FALSE))</f>
        <v>-</v>
      </c>
      <c r="AF26" s="311" t="str">
        <f>IF(AF24="","",VLOOKUP(AF24,'標準様式１【記載例】シフト記号表（勤務時間帯）'!$D$6:$Z$47,23,FALSE))</f>
        <v/>
      </c>
      <c r="AG26" s="311" t="str">
        <f>IF(AG24="","",VLOOKUP(AG24,'標準様式１【記載例】シフト記号表（勤務時間帯）'!$D$6:$Z$47,23,FALSE))</f>
        <v/>
      </c>
      <c r="AH26" s="313" t="str">
        <f>IF(AH24="","",VLOOKUP(AH24,'標準様式１【記載例】シフト記号表（勤務時間帯）'!$D$6:$Z$47,23,FALSE))</f>
        <v>-</v>
      </c>
      <c r="AI26" s="312" t="str">
        <f>IF(AI24="","",VLOOKUP(AI24,'標準様式１【記載例】シフト記号表（勤務時間帯）'!$D$6:$Z$47,23,FALSE))</f>
        <v>-</v>
      </c>
      <c r="AJ26" s="311" t="str">
        <f>IF(AJ24="","",VLOOKUP(AJ24,'標準様式１【記載例】シフト記号表（勤務時間帯）'!$D$6:$Z$47,23,FALSE))</f>
        <v>-</v>
      </c>
      <c r="AK26" s="311" t="str">
        <f>IF(AK24="","",VLOOKUP(AK24,'標準様式１【記載例】シフト記号表（勤務時間帯）'!$D$6:$Z$47,23,FALSE))</f>
        <v/>
      </c>
      <c r="AL26" s="311" t="str">
        <f>IF(AL24="","",VLOOKUP(AL24,'標準様式１【記載例】シフト記号表（勤務時間帯）'!$D$6:$Z$47,23,FALSE))</f>
        <v>-</v>
      </c>
      <c r="AM26" s="311" t="str">
        <f>IF(AM24="","",VLOOKUP(AM24,'標準様式１【記載例】シフト記号表（勤務時間帯）'!$D$6:$Z$47,23,FALSE))</f>
        <v>-</v>
      </c>
      <c r="AN26" s="311" t="str">
        <f>IF(AN24="","",VLOOKUP(AN24,'標準様式１【記載例】シフト記号表（勤務時間帯）'!$D$6:$Z$47,23,FALSE))</f>
        <v>-</v>
      </c>
      <c r="AO26" s="313" t="str">
        <f>IF(AO24="","",VLOOKUP(AO24,'標準様式１【記載例】シフト記号表（勤務時間帯）'!$D$6:$Z$47,23,FALSE))</f>
        <v>-</v>
      </c>
      <c r="AP26" s="312" t="str">
        <f>IF(AP24="","",VLOOKUP(AP24,'標準様式１【記載例】シフト記号表（勤務時間帯）'!$D$6:$Z$47,23,FALSE))</f>
        <v>-</v>
      </c>
      <c r="AQ26" s="311" t="str">
        <f>IF(AQ24="","",VLOOKUP(AQ24,'標準様式１【記載例】シフト記号表（勤務時間帯）'!$D$6:$Z$47,23,FALSE))</f>
        <v/>
      </c>
      <c r="AR26" s="311" t="str">
        <f>IF(AR24="","",VLOOKUP(AR24,'標準様式１【記載例】シフト記号表（勤務時間帯）'!$D$6:$Z$47,23,FALSE))</f>
        <v>-</v>
      </c>
      <c r="AS26" s="311" t="str">
        <f>IF(AS24="","",VLOOKUP(AS24,'標準様式１【記載例】シフト記号表（勤務時間帯）'!$D$6:$Z$47,23,FALSE))</f>
        <v/>
      </c>
      <c r="AT26" s="311" t="str">
        <f>IF(AT24="","",VLOOKUP(AT24,'標準様式１【記載例】シフト記号表（勤務時間帯）'!$D$6:$Z$47,23,FALSE))</f>
        <v>-</v>
      </c>
      <c r="AU26" s="311" t="str">
        <f>IF(AU24="","",VLOOKUP(AU24,'標準様式１【記載例】シフト記号表（勤務時間帯）'!$D$6:$Z$47,23,FALSE))</f>
        <v/>
      </c>
      <c r="AV26" s="313" t="str">
        <f>IF(AV24="","",VLOOKUP(AV24,'標準様式１【記載例】シフト記号表（勤務時間帯）'!$D$6:$Z$47,23,FALSE))</f>
        <v>-</v>
      </c>
      <c r="AW26" s="312" t="str">
        <f>IF(AW24="","",VLOOKUP(AW24,'標準様式１【記載例】シフト記号表（勤務時間帯）'!$D$6:$Z$47,23,FALSE))</f>
        <v/>
      </c>
      <c r="AX26" s="311" t="str">
        <f>IF(AX24="","",VLOOKUP(AX24,'標準様式１【記載例】シフト記号表（勤務時間帯）'!$D$6:$Z$47,23,FALSE))</f>
        <v/>
      </c>
      <c r="AY26" s="311" t="str">
        <f>IF(AY24="","",VLOOKUP(AY24,'標準様式１【記載例】シフト記号表（勤務時間帯）'!$D$6:$Z$47,23,FALSE))</f>
        <v/>
      </c>
      <c r="AZ26" s="1477">
        <f>IF($BC$3="４週",SUM(U26:AV26),IF($BC$3="暦月",SUM(U26:AY26),""))</f>
        <v>0</v>
      </c>
      <c r="BA26" s="1478"/>
      <c r="BB26" s="1479">
        <f>IF($BC$3="４週",AZ26/4,IF($BC$3="暦月",(AZ26/($BC$8/7)),""))</f>
        <v>0</v>
      </c>
      <c r="BC26" s="1478"/>
      <c r="BD26" s="1471"/>
      <c r="BE26" s="1472"/>
      <c r="BF26" s="1472"/>
      <c r="BG26" s="1472"/>
      <c r="BH26" s="1473"/>
    </row>
    <row r="27" spans="2:60" ht="20.25" customHeight="1" x14ac:dyDescent="0.15">
      <c r="B27" s="339"/>
      <c r="C27" s="1421" t="s">
        <v>709</v>
      </c>
      <c r="D27" s="1422"/>
      <c r="E27" s="1423"/>
      <c r="F27" s="329"/>
      <c r="G27" s="328"/>
      <c r="H27" s="1485" t="s">
        <v>703</v>
      </c>
      <c r="I27" s="1433" t="s">
        <v>710</v>
      </c>
      <c r="J27" s="1434"/>
      <c r="K27" s="1434"/>
      <c r="L27" s="1435"/>
      <c r="M27" s="1442" t="s">
        <v>711</v>
      </c>
      <c r="N27" s="1443"/>
      <c r="O27" s="1444"/>
      <c r="P27" s="348" t="s">
        <v>632</v>
      </c>
      <c r="Q27" s="355"/>
      <c r="R27" s="355"/>
      <c r="S27" s="354"/>
      <c r="T27" s="353"/>
      <c r="U27" s="331" t="s">
        <v>667</v>
      </c>
      <c r="V27" s="330" t="s">
        <v>668</v>
      </c>
      <c r="W27" s="330"/>
      <c r="X27" s="330" t="s">
        <v>657</v>
      </c>
      <c r="Y27" s="330" t="s">
        <v>661</v>
      </c>
      <c r="Z27" s="330"/>
      <c r="AA27" s="332" t="s">
        <v>657</v>
      </c>
      <c r="AB27" s="331" t="s">
        <v>667</v>
      </c>
      <c r="AC27" s="330" t="s">
        <v>668</v>
      </c>
      <c r="AD27" s="330" t="s">
        <v>661</v>
      </c>
      <c r="AE27" s="330"/>
      <c r="AF27" s="330" t="s">
        <v>657</v>
      </c>
      <c r="AG27" s="330" t="s">
        <v>661</v>
      </c>
      <c r="AH27" s="332"/>
      <c r="AI27" s="331" t="s">
        <v>661</v>
      </c>
      <c r="AJ27" s="330" t="s">
        <v>667</v>
      </c>
      <c r="AK27" s="330" t="s">
        <v>668</v>
      </c>
      <c r="AL27" s="330"/>
      <c r="AM27" s="330"/>
      <c r="AN27" s="330" t="s">
        <v>667</v>
      </c>
      <c r="AO27" s="332" t="s">
        <v>668</v>
      </c>
      <c r="AP27" s="331"/>
      <c r="AQ27" s="330" t="s">
        <v>657</v>
      </c>
      <c r="AR27" s="330" t="s">
        <v>661</v>
      </c>
      <c r="AS27" s="330" t="s">
        <v>667</v>
      </c>
      <c r="AT27" s="330" t="s">
        <v>668</v>
      </c>
      <c r="AU27" s="330"/>
      <c r="AV27" s="332" t="s">
        <v>712</v>
      </c>
      <c r="AW27" s="331"/>
      <c r="AX27" s="330"/>
      <c r="AY27" s="330"/>
      <c r="AZ27" s="1451"/>
      <c r="BA27" s="1452"/>
      <c r="BB27" s="1481"/>
      <c r="BC27" s="1452"/>
      <c r="BD27" s="1482"/>
      <c r="BE27" s="1483"/>
      <c r="BF27" s="1483"/>
      <c r="BG27" s="1483"/>
      <c r="BH27" s="1484"/>
    </row>
    <row r="28" spans="2:60" ht="20.25" customHeight="1" x14ac:dyDescent="0.15">
      <c r="B28" s="320">
        <f>B25+1</f>
        <v>3</v>
      </c>
      <c r="C28" s="1424"/>
      <c r="D28" s="1425"/>
      <c r="E28" s="1426"/>
      <c r="F28" s="329" t="str">
        <f>C27</f>
        <v>介護従業者</v>
      </c>
      <c r="G28" s="328"/>
      <c r="H28" s="1431"/>
      <c r="I28" s="1436"/>
      <c r="J28" s="1437"/>
      <c r="K28" s="1437"/>
      <c r="L28" s="1438"/>
      <c r="M28" s="1445"/>
      <c r="N28" s="1446"/>
      <c r="O28" s="1447"/>
      <c r="P28" s="327" t="s">
        <v>633</v>
      </c>
      <c r="Q28" s="326"/>
      <c r="R28" s="326"/>
      <c r="S28" s="325"/>
      <c r="T28" s="324"/>
      <c r="U28" s="322">
        <f>IF(U27="","",VLOOKUP(U27,'標準様式１【記載例】シフト記号表（勤務時間帯）'!$D$6:$X$47,21,FALSE))</f>
        <v>3</v>
      </c>
      <c r="V28" s="321">
        <f>IF(V27="","",VLOOKUP(V27,'標準様式１【記載例】シフト記号表（勤務時間帯）'!$D$6:$X$47,21,FALSE))</f>
        <v>3</v>
      </c>
      <c r="W28" s="321" t="str">
        <f>IF(W27="","",VLOOKUP(W27,'標準様式１【記載例】シフト記号表（勤務時間帯）'!$D$6:$X$47,21,FALSE))</f>
        <v/>
      </c>
      <c r="X28" s="321">
        <f>IF(X27="","",VLOOKUP(X27,'標準様式１【記載例】シフト記号表（勤務時間帯）'!$D$6:$X$47,21,FALSE))</f>
        <v>7.9999999999999982</v>
      </c>
      <c r="Y28" s="321">
        <f>IF(Y27="","",VLOOKUP(Y27,'標準様式１【記載例】シフト記号表（勤務時間帯）'!$D$6:$X$47,21,FALSE))</f>
        <v>8</v>
      </c>
      <c r="Z28" s="321" t="str">
        <f>IF(Z27="","",VLOOKUP(Z27,'標準様式１【記載例】シフト記号表（勤務時間帯）'!$D$6:$X$47,21,FALSE))</f>
        <v/>
      </c>
      <c r="AA28" s="323">
        <f>IF(AA27="","",VLOOKUP(AA27,'標準様式１【記載例】シフト記号表（勤務時間帯）'!$D$6:$X$47,21,FALSE))</f>
        <v>7.9999999999999982</v>
      </c>
      <c r="AB28" s="322">
        <f>IF(AB27="","",VLOOKUP(AB27,'標準様式１【記載例】シフト記号表（勤務時間帯）'!$D$6:$X$47,21,FALSE))</f>
        <v>3</v>
      </c>
      <c r="AC28" s="321">
        <f>IF(AC27="","",VLOOKUP(AC27,'標準様式１【記載例】シフト記号表（勤務時間帯）'!$D$6:$X$47,21,FALSE))</f>
        <v>3</v>
      </c>
      <c r="AD28" s="321">
        <f>IF(AD27="","",VLOOKUP(AD27,'標準様式１【記載例】シフト記号表（勤務時間帯）'!$D$6:$X$47,21,FALSE))</f>
        <v>8</v>
      </c>
      <c r="AE28" s="321" t="str">
        <f>IF(AE27="","",VLOOKUP(AE27,'標準様式１【記載例】シフト記号表（勤務時間帯）'!$D$6:$X$47,21,FALSE))</f>
        <v/>
      </c>
      <c r="AF28" s="321">
        <f>IF(AF27="","",VLOOKUP(AF27,'標準様式１【記載例】シフト記号表（勤務時間帯）'!$D$6:$X$47,21,FALSE))</f>
        <v>7.9999999999999982</v>
      </c>
      <c r="AG28" s="321">
        <f>IF(AG27="","",VLOOKUP(AG27,'標準様式１【記載例】シフト記号表（勤務時間帯）'!$D$6:$X$47,21,FALSE))</f>
        <v>8</v>
      </c>
      <c r="AH28" s="323" t="str">
        <f>IF(AH27="","",VLOOKUP(AH27,'標準様式１【記載例】シフト記号表（勤務時間帯）'!$D$6:$X$47,21,FALSE))</f>
        <v/>
      </c>
      <c r="AI28" s="322">
        <f>IF(AI27="","",VLOOKUP(AI27,'標準様式１【記載例】シフト記号表（勤務時間帯）'!$D$6:$X$47,21,FALSE))</f>
        <v>8</v>
      </c>
      <c r="AJ28" s="321">
        <f>IF(AJ27="","",VLOOKUP(AJ27,'標準様式１【記載例】シフト記号表（勤務時間帯）'!$D$6:$X$47,21,FALSE))</f>
        <v>3</v>
      </c>
      <c r="AK28" s="321">
        <f>IF(AK27="","",VLOOKUP(AK27,'標準様式１【記載例】シフト記号表（勤務時間帯）'!$D$6:$X$47,21,FALSE))</f>
        <v>3</v>
      </c>
      <c r="AL28" s="321" t="str">
        <f>IF(AL27="","",VLOOKUP(AL27,'標準様式１【記載例】シフト記号表（勤務時間帯）'!$D$6:$X$47,21,FALSE))</f>
        <v/>
      </c>
      <c r="AM28" s="321" t="str">
        <f>IF(AM27="","",VLOOKUP(AM27,'標準様式１【記載例】シフト記号表（勤務時間帯）'!$D$6:$X$47,21,FALSE))</f>
        <v/>
      </c>
      <c r="AN28" s="321">
        <f>IF(AN27="","",VLOOKUP(AN27,'標準様式１【記載例】シフト記号表（勤務時間帯）'!$D$6:$X$47,21,FALSE))</f>
        <v>3</v>
      </c>
      <c r="AO28" s="323">
        <f>IF(AO27="","",VLOOKUP(AO27,'標準様式１【記載例】シフト記号表（勤務時間帯）'!$D$6:$X$47,21,FALSE))</f>
        <v>3</v>
      </c>
      <c r="AP28" s="322" t="str">
        <f>IF(AP27="","",VLOOKUP(AP27,'標準様式１【記載例】シフト記号表（勤務時間帯）'!$D$6:$X$47,21,FALSE))</f>
        <v/>
      </c>
      <c r="AQ28" s="321">
        <f>IF(AQ27="","",VLOOKUP(AQ27,'標準様式１【記載例】シフト記号表（勤務時間帯）'!$D$6:$X$47,21,FALSE))</f>
        <v>7.9999999999999982</v>
      </c>
      <c r="AR28" s="321">
        <f>IF(AR27="","",VLOOKUP(AR27,'標準様式１【記載例】シフト記号表（勤務時間帯）'!$D$6:$X$47,21,FALSE))</f>
        <v>8</v>
      </c>
      <c r="AS28" s="321">
        <f>IF(AS27="","",VLOOKUP(AS27,'標準様式１【記載例】シフト記号表（勤務時間帯）'!$D$6:$X$47,21,FALSE))</f>
        <v>3</v>
      </c>
      <c r="AT28" s="321">
        <f>IF(AT27="","",VLOOKUP(AT27,'標準様式１【記載例】シフト記号表（勤務時間帯）'!$D$6:$X$47,21,FALSE))</f>
        <v>3</v>
      </c>
      <c r="AU28" s="321" t="str">
        <f>IF(AU27="","",VLOOKUP(AU27,'標準様式１【記載例】シフト記号表（勤務時間帯）'!$D$6:$X$47,21,FALSE))</f>
        <v/>
      </c>
      <c r="AV28" s="323">
        <f>IF(AV27="","",VLOOKUP(AV27,'標準様式１【記載例】シフト記号表（勤務時間帯）'!$D$6:$X$47,21,FALSE))</f>
        <v>7.9999999999999982</v>
      </c>
      <c r="AW28" s="322" t="str">
        <f>IF(AW27="","",VLOOKUP(AW27,'標準様式１【記載例】シフト記号表（勤務時間帯）'!$D$6:$X$47,21,FALSE))</f>
        <v/>
      </c>
      <c r="AX28" s="321" t="str">
        <f>IF(AX27="","",VLOOKUP(AX27,'標準様式１【記載例】シフト記号表（勤務時間帯）'!$D$6:$X$47,21,FALSE))</f>
        <v/>
      </c>
      <c r="AY28" s="321" t="str">
        <f>IF(AY27="","",VLOOKUP(AY27,'標準様式１【記載例】シフト記号表（勤務時間帯）'!$D$6:$X$47,21,FALSE))</f>
        <v/>
      </c>
      <c r="AZ28" s="1474">
        <f>IF($BC$3="４週",SUM(U28:AV28),IF($BC$3="暦月",SUM(U28:AY28),""))</f>
        <v>110</v>
      </c>
      <c r="BA28" s="1475"/>
      <c r="BB28" s="1476">
        <f>IF($BC$3="４週",AZ28/4,IF($BC$3="暦月",(AZ28/($BC$8/7)),""))</f>
        <v>27.5</v>
      </c>
      <c r="BC28" s="1475"/>
      <c r="BD28" s="1468"/>
      <c r="BE28" s="1469"/>
      <c r="BF28" s="1469"/>
      <c r="BG28" s="1469"/>
      <c r="BH28" s="1470"/>
    </row>
    <row r="29" spans="2:60" ht="20.25" customHeight="1" x14ac:dyDescent="0.15">
      <c r="B29" s="346"/>
      <c r="C29" s="1427"/>
      <c r="D29" s="1428"/>
      <c r="E29" s="1429"/>
      <c r="F29" s="345"/>
      <c r="G29" s="344" t="str">
        <f>C27</f>
        <v>介護従業者</v>
      </c>
      <c r="H29" s="1432"/>
      <c r="I29" s="1439"/>
      <c r="J29" s="1440"/>
      <c r="K29" s="1440"/>
      <c r="L29" s="1441"/>
      <c r="M29" s="1448"/>
      <c r="N29" s="1449"/>
      <c r="O29" s="1450"/>
      <c r="P29" s="352" t="s">
        <v>634</v>
      </c>
      <c r="Q29" s="288"/>
      <c r="R29" s="288"/>
      <c r="S29" s="290"/>
      <c r="T29" s="359"/>
      <c r="U29" s="312">
        <f>IF(U27="","",VLOOKUP(U27,'標準様式１【記載例】シフト記号表（勤務時間帯）'!$D$6:$Z$47,23,FALSE))</f>
        <v>3.9999999999999991</v>
      </c>
      <c r="V29" s="311">
        <f>IF(V27="","",VLOOKUP(V27,'標準様式１【記載例】シフト記号表（勤務時間帯）'!$D$6:$Z$47,23,FALSE))</f>
        <v>6</v>
      </c>
      <c r="W29" s="311" t="str">
        <f>IF(W27="","",VLOOKUP(W27,'標準様式１【記載例】シフト記号表（勤務時間帯）'!$D$6:$Z$47,23,FALSE))</f>
        <v/>
      </c>
      <c r="X29" s="311" t="str">
        <f>IF(X27="","",VLOOKUP(X27,'標準様式１【記載例】シフト記号表（勤務時間帯）'!$D$6:$Z$47,23,FALSE))</f>
        <v>-</v>
      </c>
      <c r="Y29" s="311" t="str">
        <f>IF(Y27="","",VLOOKUP(Y27,'標準様式１【記載例】シフト記号表（勤務時間帯）'!$D$6:$Z$47,23,FALSE))</f>
        <v>-</v>
      </c>
      <c r="Z29" s="311" t="str">
        <f>IF(Z27="","",VLOOKUP(Z27,'標準様式１【記載例】シフト記号表（勤務時間帯）'!$D$6:$Z$47,23,FALSE))</f>
        <v/>
      </c>
      <c r="AA29" s="313" t="str">
        <f>IF(AA27="","",VLOOKUP(AA27,'標準様式１【記載例】シフト記号表（勤務時間帯）'!$D$6:$Z$47,23,FALSE))</f>
        <v>-</v>
      </c>
      <c r="AB29" s="312">
        <f>IF(AB27="","",VLOOKUP(AB27,'標準様式１【記載例】シフト記号表（勤務時間帯）'!$D$6:$Z$47,23,FALSE))</f>
        <v>3.9999999999999991</v>
      </c>
      <c r="AC29" s="311">
        <f>IF(AC27="","",VLOOKUP(AC27,'標準様式１【記載例】シフト記号表（勤務時間帯）'!$D$6:$Z$47,23,FALSE))</f>
        <v>6</v>
      </c>
      <c r="AD29" s="311" t="str">
        <f>IF(AD27="","",VLOOKUP(AD27,'標準様式１【記載例】シフト記号表（勤務時間帯）'!$D$6:$Z$47,23,FALSE))</f>
        <v>-</v>
      </c>
      <c r="AE29" s="311" t="str">
        <f>IF(AE27="","",VLOOKUP(AE27,'標準様式１【記載例】シフト記号表（勤務時間帯）'!$D$6:$Z$47,23,FALSE))</f>
        <v/>
      </c>
      <c r="AF29" s="311" t="str">
        <f>IF(AF27="","",VLOOKUP(AF27,'標準様式１【記載例】シフト記号表（勤務時間帯）'!$D$6:$Z$47,23,FALSE))</f>
        <v>-</v>
      </c>
      <c r="AG29" s="311" t="str">
        <f>IF(AG27="","",VLOOKUP(AG27,'標準様式１【記載例】シフト記号表（勤務時間帯）'!$D$6:$Z$47,23,FALSE))</f>
        <v>-</v>
      </c>
      <c r="AH29" s="313" t="str">
        <f>IF(AH27="","",VLOOKUP(AH27,'標準様式１【記載例】シフト記号表（勤務時間帯）'!$D$6:$Z$47,23,FALSE))</f>
        <v/>
      </c>
      <c r="AI29" s="312" t="str">
        <f>IF(AI27="","",VLOOKUP(AI27,'標準様式１【記載例】シフト記号表（勤務時間帯）'!$D$6:$Z$47,23,FALSE))</f>
        <v>-</v>
      </c>
      <c r="AJ29" s="311">
        <f>IF(AJ27="","",VLOOKUP(AJ27,'標準様式１【記載例】シフト記号表（勤務時間帯）'!$D$6:$Z$47,23,FALSE))</f>
        <v>3.9999999999999991</v>
      </c>
      <c r="AK29" s="311">
        <f>IF(AK27="","",VLOOKUP(AK27,'標準様式１【記載例】シフト記号表（勤務時間帯）'!$D$6:$Z$47,23,FALSE))</f>
        <v>6</v>
      </c>
      <c r="AL29" s="311" t="str">
        <f>IF(AL27="","",VLOOKUP(AL27,'標準様式１【記載例】シフト記号表（勤務時間帯）'!$D$6:$Z$47,23,FALSE))</f>
        <v/>
      </c>
      <c r="AM29" s="311" t="str">
        <f>IF(AM27="","",VLOOKUP(AM27,'標準様式１【記載例】シフト記号表（勤務時間帯）'!$D$6:$Z$47,23,FALSE))</f>
        <v/>
      </c>
      <c r="AN29" s="311">
        <f>IF(AN27="","",VLOOKUP(AN27,'標準様式１【記載例】シフト記号表（勤務時間帯）'!$D$6:$Z$47,23,FALSE))</f>
        <v>3.9999999999999991</v>
      </c>
      <c r="AO29" s="313">
        <f>IF(AO27="","",VLOOKUP(AO27,'標準様式１【記載例】シフト記号表（勤務時間帯）'!$D$6:$Z$47,23,FALSE))</f>
        <v>6</v>
      </c>
      <c r="AP29" s="312" t="str">
        <f>IF(AP27="","",VLOOKUP(AP27,'標準様式１【記載例】シフト記号表（勤務時間帯）'!$D$6:$Z$47,23,FALSE))</f>
        <v/>
      </c>
      <c r="AQ29" s="311" t="str">
        <f>IF(AQ27="","",VLOOKUP(AQ27,'標準様式１【記載例】シフト記号表（勤務時間帯）'!$D$6:$Z$47,23,FALSE))</f>
        <v>-</v>
      </c>
      <c r="AR29" s="311" t="str">
        <f>IF(AR27="","",VLOOKUP(AR27,'標準様式１【記載例】シフト記号表（勤務時間帯）'!$D$6:$Z$47,23,FALSE))</f>
        <v>-</v>
      </c>
      <c r="AS29" s="311">
        <f>IF(AS27="","",VLOOKUP(AS27,'標準様式１【記載例】シフト記号表（勤務時間帯）'!$D$6:$Z$47,23,FALSE))</f>
        <v>3.9999999999999991</v>
      </c>
      <c r="AT29" s="311">
        <f>IF(AT27="","",VLOOKUP(AT27,'標準様式１【記載例】シフト記号表（勤務時間帯）'!$D$6:$Z$47,23,FALSE))</f>
        <v>6</v>
      </c>
      <c r="AU29" s="311" t="str">
        <f>IF(AU27="","",VLOOKUP(AU27,'標準様式１【記載例】シフト記号表（勤務時間帯）'!$D$6:$Z$47,23,FALSE))</f>
        <v/>
      </c>
      <c r="AV29" s="313" t="str">
        <f>IF(AV27="","",VLOOKUP(AV27,'標準様式１【記載例】シフト記号表（勤務時間帯）'!$D$6:$Z$47,23,FALSE))</f>
        <v>-</v>
      </c>
      <c r="AW29" s="312" t="str">
        <f>IF(AW27="","",VLOOKUP(AW27,'標準様式１【記載例】シフト記号表（勤務時間帯）'!$D$6:$Z$47,23,FALSE))</f>
        <v/>
      </c>
      <c r="AX29" s="311" t="str">
        <f>IF(AX27="","",VLOOKUP(AX27,'標準様式１【記載例】シフト記号表（勤務時間帯）'!$D$6:$Z$47,23,FALSE))</f>
        <v/>
      </c>
      <c r="AY29" s="311" t="str">
        <f>IF(AY27="","",VLOOKUP(AY27,'標準様式１【記載例】シフト記号表（勤務時間帯）'!$D$6:$Z$47,23,FALSE))</f>
        <v/>
      </c>
      <c r="AZ29" s="1477">
        <f>IF($BC$3="４週",SUM(U29:AV29),IF($BC$3="暦月",SUM(U29:AY29),""))</f>
        <v>50</v>
      </c>
      <c r="BA29" s="1478"/>
      <c r="BB29" s="1479">
        <f>IF($BC$3="４週",AZ29/4,IF($BC$3="暦月",(AZ29/($BC$8/7)),""))</f>
        <v>12.5</v>
      </c>
      <c r="BC29" s="1478"/>
      <c r="BD29" s="1471"/>
      <c r="BE29" s="1472"/>
      <c r="BF29" s="1472"/>
      <c r="BG29" s="1472"/>
      <c r="BH29" s="1473"/>
    </row>
    <row r="30" spans="2:60" ht="20.25" customHeight="1" x14ac:dyDescent="0.15">
      <c r="B30" s="339"/>
      <c r="C30" s="1421" t="s">
        <v>709</v>
      </c>
      <c r="D30" s="1422"/>
      <c r="E30" s="1423"/>
      <c r="F30" s="329"/>
      <c r="G30" s="328"/>
      <c r="H30" s="1485" t="s">
        <v>703</v>
      </c>
      <c r="I30" s="1433" t="s">
        <v>710</v>
      </c>
      <c r="J30" s="1434"/>
      <c r="K30" s="1434"/>
      <c r="L30" s="1435"/>
      <c r="M30" s="1442" t="s">
        <v>713</v>
      </c>
      <c r="N30" s="1443"/>
      <c r="O30" s="1444"/>
      <c r="P30" s="348" t="s">
        <v>632</v>
      </c>
      <c r="Q30" s="355"/>
      <c r="R30" s="355"/>
      <c r="S30" s="354"/>
      <c r="T30" s="353"/>
      <c r="U30" s="331"/>
      <c r="V30" s="330" t="s">
        <v>714</v>
      </c>
      <c r="W30" s="330" t="s">
        <v>715</v>
      </c>
      <c r="X30" s="330" t="s">
        <v>712</v>
      </c>
      <c r="Y30" s="330"/>
      <c r="Z30" s="330" t="s">
        <v>714</v>
      </c>
      <c r="AA30" s="332" t="s">
        <v>715</v>
      </c>
      <c r="AB30" s="331"/>
      <c r="AC30" s="330" t="s">
        <v>712</v>
      </c>
      <c r="AD30" s="330" t="s">
        <v>714</v>
      </c>
      <c r="AE30" s="330" t="s">
        <v>715</v>
      </c>
      <c r="AF30" s="330"/>
      <c r="AG30" s="330" t="s">
        <v>716</v>
      </c>
      <c r="AH30" s="332" t="s">
        <v>712</v>
      </c>
      <c r="AI30" s="331"/>
      <c r="AJ30" s="330" t="s">
        <v>712</v>
      </c>
      <c r="AK30" s="330" t="s">
        <v>706</v>
      </c>
      <c r="AL30" s="330" t="s">
        <v>714</v>
      </c>
      <c r="AM30" s="330" t="s">
        <v>715</v>
      </c>
      <c r="AN30" s="330"/>
      <c r="AO30" s="332" t="s">
        <v>712</v>
      </c>
      <c r="AP30" s="331" t="s">
        <v>716</v>
      </c>
      <c r="AQ30" s="330" t="s">
        <v>706</v>
      </c>
      <c r="AR30" s="330" t="s">
        <v>714</v>
      </c>
      <c r="AS30" s="330" t="s">
        <v>715</v>
      </c>
      <c r="AT30" s="330"/>
      <c r="AU30" s="330"/>
      <c r="AV30" s="332" t="s">
        <v>712</v>
      </c>
      <c r="AW30" s="331"/>
      <c r="AX30" s="330"/>
      <c r="AY30" s="330"/>
      <c r="AZ30" s="1451"/>
      <c r="BA30" s="1452"/>
      <c r="BB30" s="1481"/>
      <c r="BC30" s="1452"/>
      <c r="BD30" s="1482"/>
      <c r="BE30" s="1483"/>
      <c r="BF30" s="1483"/>
      <c r="BG30" s="1483"/>
      <c r="BH30" s="1484"/>
    </row>
    <row r="31" spans="2:60" ht="20.25" customHeight="1" x14ac:dyDescent="0.15">
      <c r="B31" s="320">
        <f>B28+1</f>
        <v>4</v>
      </c>
      <c r="C31" s="1424"/>
      <c r="D31" s="1425"/>
      <c r="E31" s="1426"/>
      <c r="F31" s="329" t="str">
        <f>C30</f>
        <v>介護従業者</v>
      </c>
      <c r="G31" s="328"/>
      <c r="H31" s="1431"/>
      <c r="I31" s="1436"/>
      <c r="J31" s="1437"/>
      <c r="K31" s="1437"/>
      <c r="L31" s="1438"/>
      <c r="M31" s="1445"/>
      <c r="N31" s="1446"/>
      <c r="O31" s="1447"/>
      <c r="P31" s="327" t="s">
        <v>633</v>
      </c>
      <c r="Q31" s="326"/>
      <c r="R31" s="326"/>
      <c r="S31" s="325"/>
      <c r="T31" s="324"/>
      <c r="U31" s="322" t="str">
        <f>IF(U30="","",VLOOKUP(U30,'標準様式１【記載例】シフト記号表（勤務時間帯）'!$D$6:$X$47,21,FALSE))</f>
        <v/>
      </c>
      <c r="V31" s="321">
        <f>IF(V30="","",VLOOKUP(V30,'標準様式１【記載例】シフト記号表（勤務時間帯）'!$D$6:$X$47,21,FALSE))</f>
        <v>3</v>
      </c>
      <c r="W31" s="321">
        <f>IF(W30="","",VLOOKUP(W30,'標準様式１【記載例】シフト記号表（勤務時間帯）'!$D$6:$X$47,21,FALSE))</f>
        <v>3</v>
      </c>
      <c r="X31" s="321">
        <f>IF(X30="","",VLOOKUP(X30,'標準様式１【記載例】シフト記号表（勤務時間帯）'!$D$6:$X$47,21,FALSE))</f>
        <v>7.9999999999999982</v>
      </c>
      <c r="Y31" s="321" t="str">
        <f>IF(Y30="","",VLOOKUP(Y30,'標準様式１【記載例】シフト記号表（勤務時間帯）'!$D$6:$X$47,21,FALSE))</f>
        <v/>
      </c>
      <c r="Z31" s="321">
        <f>IF(Z30="","",VLOOKUP(Z30,'標準様式１【記載例】シフト記号表（勤務時間帯）'!$D$6:$X$47,21,FALSE))</f>
        <v>3</v>
      </c>
      <c r="AA31" s="323">
        <f>IF(AA30="","",VLOOKUP(AA30,'標準様式１【記載例】シフト記号表（勤務時間帯）'!$D$6:$X$47,21,FALSE))</f>
        <v>3</v>
      </c>
      <c r="AB31" s="322" t="str">
        <f>IF(AB30="","",VLOOKUP(AB30,'標準様式１【記載例】シフト記号表（勤務時間帯）'!$D$6:$X$47,21,FALSE))</f>
        <v/>
      </c>
      <c r="AC31" s="321">
        <f>IF(AC30="","",VLOOKUP(AC30,'標準様式１【記載例】シフト記号表（勤務時間帯）'!$D$6:$X$47,21,FALSE))</f>
        <v>7.9999999999999982</v>
      </c>
      <c r="AD31" s="321">
        <f>IF(AD30="","",VLOOKUP(AD30,'標準様式１【記載例】シフト記号表（勤務時間帯）'!$D$6:$X$47,21,FALSE))</f>
        <v>3</v>
      </c>
      <c r="AE31" s="321">
        <f>IF(AE30="","",VLOOKUP(AE30,'標準様式１【記載例】シフト記号表（勤務時間帯）'!$D$6:$X$47,21,FALSE))</f>
        <v>3</v>
      </c>
      <c r="AF31" s="321" t="str">
        <f>IF(AF30="","",VLOOKUP(AF30,'標準様式１【記載例】シフト記号表（勤務時間帯）'!$D$6:$X$47,21,FALSE))</f>
        <v/>
      </c>
      <c r="AG31" s="321">
        <f>IF(AG30="","",VLOOKUP(AG30,'標準様式１【記載例】シフト記号表（勤務時間帯）'!$D$6:$X$47,21,FALSE))</f>
        <v>8</v>
      </c>
      <c r="AH31" s="323">
        <f>IF(AH30="","",VLOOKUP(AH30,'標準様式１【記載例】シフト記号表（勤務時間帯）'!$D$6:$X$47,21,FALSE))</f>
        <v>7.9999999999999982</v>
      </c>
      <c r="AI31" s="322" t="str">
        <f>IF(AI30="","",VLOOKUP(AI30,'標準様式１【記載例】シフト記号表（勤務時間帯）'!$D$6:$X$47,21,FALSE))</f>
        <v/>
      </c>
      <c r="AJ31" s="321">
        <f>IF(AJ30="","",VLOOKUP(AJ30,'標準様式１【記載例】シフト記号表（勤務時間帯）'!$D$6:$X$47,21,FALSE))</f>
        <v>7.9999999999999982</v>
      </c>
      <c r="AK31" s="321">
        <f>IF(AK30="","",VLOOKUP(AK30,'標準様式１【記載例】シフト記号表（勤務時間帯）'!$D$6:$X$47,21,FALSE))</f>
        <v>8</v>
      </c>
      <c r="AL31" s="321">
        <f>IF(AL30="","",VLOOKUP(AL30,'標準様式１【記載例】シフト記号表（勤務時間帯）'!$D$6:$X$47,21,FALSE))</f>
        <v>3</v>
      </c>
      <c r="AM31" s="321">
        <f>IF(AM30="","",VLOOKUP(AM30,'標準様式１【記載例】シフト記号表（勤務時間帯）'!$D$6:$X$47,21,FALSE))</f>
        <v>3</v>
      </c>
      <c r="AN31" s="321" t="str">
        <f>IF(AN30="","",VLOOKUP(AN30,'標準様式１【記載例】シフト記号表（勤務時間帯）'!$D$6:$X$47,21,FALSE))</f>
        <v/>
      </c>
      <c r="AO31" s="323">
        <f>IF(AO30="","",VLOOKUP(AO30,'標準様式１【記載例】シフト記号表（勤務時間帯）'!$D$6:$X$47,21,FALSE))</f>
        <v>7.9999999999999982</v>
      </c>
      <c r="AP31" s="322">
        <f>IF(AP30="","",VLOOKUP(AP30,'標準様式１【記載例】シフト記号表（勤務時間帯）'!$D$6:$X$47,21,FALSE))</f>
        <v>8</v>
      </c>
      <c r="AQ31" s="321">
        <f>IF(AQ30="","",VLOOKUP(AQ30,'標準様式１【記載例】シフト記号表（勤務時間帯）'!$D$6:$X$47,21,FALSE))</f>
        <v>8</v>
      </c>
      <c r="AR31" s="321">
        <f>IF(AR30="","",VLOOKUP(AR30,'標準様式１【記載例】シフト記号表（勤務時間帯）'!$D$6:$X$47,21,FALSE))</f>
        <v>3</v>
      </c>
      <c r="AS31" s="321">
        <f>IF(AS30="","",VLOOKUP(AS30,'標準様式１【記載例】シフト記号表（勤務時間帯）'!$D$6:$X$47,21,FALSE))</f>
        <v>3</v>
      </c>
      <c r="AT31" s="321" t="str">
        <f>IF(AT30="","",VLOOKUP(AT30,'標準様式１【記載例】シフト記号表（勤務時間帯）'!$D$6:$X$47,21,FALSE))</f>
        <v/>
      </c>
      <c r="AU31" s="321" t="str">
        <f>IF(AU30="","",VLOOKUP(AU30,'標準様式１【記載例】シフト記号表（勤務時間帯）'!$D$6:$X$47,21,FALSE))</f>
        <v/>
      </c>
      <c r="AV31" s="323">
        <f>IF(AV30="","",VLOOKUP(AV30,'標準様式１【記載例】シフト記号表（勤務時間帯）'!$D$6:$X$47,21,FALSE))</f>
        <v>7.9999999999999982</v>
      </c>
      <c r="AW31" s="322" t="str">
        <f>IF(AW30="","",VLOOKUP(AW30,'標準様式１【記載例】シフト記号表（勤務時間帯）'!$D$6:$X$47,21,FALSE))</f>
        <v/>
      </c>
      <c r="AX31" s="321" t="str">
        <f>IF(AX30="","",VLOOKUP(AX30,'標準様式１【記載例】シフト記号表（勤務時間帯）'!$D$6:$X$47,21,FALSE))</f>
        <v/>
      </c>
      <c r="AY31" s="321" t="str">
        <f>IF(AY30="","",VLOOKUP(AY30,'標準様式１【記載例】シフト記号表（勤務時間帯）'!$D$6:$X$47,21,FALSE))</f>
        <v/>
      </c>
      <c r="AZ31" s="1474">
        <f>IF($BC$3="４週",SUM(U31:AV31),IF($BC$3="暦月",SUM(U31:AY31),""))</f>
        <v>110</v>
      </c>
      <c r="BA31" s="1475"/>
      <c r="BB31" s="1476">
        <f>IF($BC$3="４週",AZ31/4,IF($BC$3="暦月",(AZ31/($BC$8/7)),""))</f>
        <v>27.5</v>
      </c>
      <c r="BC31" s="1475"/>
      <c r="BD31" s="1468"/>
      <c r="BE31" s="1469"/>
      <c r="BF31" s="1469"/>
      <c r="BG31" s="1469"/>
      <c r="BH31" s="1470"/>
    </row>
    <row r="32" spans="2:60" ht="20.25" customHeight="1" x14ac:dyDescent="0.15">
      <c r="B32" s="346"/>
      <c r="C32" s="1427"/>
      <c r="D32" s="1428"/>
      <c r="E32" s="1429"/>
      <c r="F32" s="345"/>
      <c r="G32" s="344" t="str">
        <f>C30</f>
        <v>介護従業者</v>
      </c>
      <c r="H32" s="1432"/>
      <c r="I32" s="1439"/>
      <c r="J32" s="1440"/>
      <c r="K32" s="1440"/>
      <c r="L32" s="1441"/>
      <c r="M32" s="1448"/>
      <c r="N32" s="1449"/>
      <c r="O32" s="1450"/>
      <c r="P32" s="352" t="s">
        <v>634</v>
      </c>
      <c r="Q32" s="358"/>
      <c r="R32" s="358"/>
      <c r="S32" s="357"/>
      <c r="T32" s="356"/>
      <c r="U32" s="312" t="str">
        <f>IF(U30="","",VLOOKUP(U30,'標準様式１【記載例】シフト記号表（勤務時間帯）'!$D$6:$Z$47,23,FALSE))</f>
        <v/>
      </c>
      <c r="V32" s="311">
        <f>IF(V30="","",VLOOKUP(V30,'標準様式１【記載例】シフト記号表（勤務時間帯）'!$D$6:$Z$47,23,FALSE))</f>
        <v>3.9999999999999991</v>
      </c>
      <c r="W32" s="311">
        <f>IF(W30="","",VLOOKUP(W30,'標準様式１【記載例】シフト記号表（勤務時間帯）'!$D$6:$Z$47,23,FALSE))</f>
        <v>6</v>
      </c>
      <c r="X32" s="311" t="str">
        <f>IF(X30="","",VLOOKUP(X30,'標準様式１【記載例】シフト記号表（勤務時間帯）'!$D$6:$Z$47,23,FALSE))</f>
        <v>-</v>
      </c>
      <c r="Y32" s="311" t="str">
        <f>IF(Y30="","",VLOOKUP(Y30,'標準様式１【記載例】シフト記号表（勤務時間帯）'!$D$6:$Z$47,23,FALSE))</f>
        <v/>
      </c>
      <c r="Z32" s="311">
        <f>IF(Z30="","",VLOOKUP(Z30,'標準様式１【記載例】シフト記号表（勤務時間帯）'!$D$6:$Z$47,23,FALSE))</f>
        <v>3.9999999999999991</v>
      </c>
      <c r="AA32" s="313">
        <f>IF(AA30="","",VLOOKUP(AA30,'標準様式１【記載例】シフト記号表（勤務時間帯）'!$D$6:$Z$47,23,FALSE))</f>
        <v>6</v>
      </c>
      <c r="AB32" s="312" t="str">
        <f>IF(AB30="","",VLOOKUP(AB30,'標準様式１【記載例】シフト記号表（勤務時間帯）'!$D$6:$Z$47,23,FALSE))</f>
        <v/>
      </c>
      <c r="AC32" s="311" t="str">
        <f>IF(AC30="","",VLOOKUP(AC30,'標準様式１【記載例】シフト記号表（勤務時間帯）'!$D$6:$Z$47,23,FALSE))</f>
        <v>-</v>
      </c>
      <c r="AD32" s="311">
        <f>IF(AD30="","",VLOOKUP(AD30,'標準様式１【記載例】シフト記号表（勤務時間帯）'!$D$6:$Z$47,23,FALSE))</f>
        <v>3.9999999999999991</v>
      </c>
      <c r="AE32" s="311">
        <f>IF(AE30="","",VLOOKUP(AE30,'標準様式１【記載例】シフト記号表（勤務時間帯）'!$D$6:$Z$47,23,FALSE))</f>
        <v>6</v>
      </c>
      <c r="AF32" s="311" t="str">
        <f>IF(AF30="","",VLOOKUP(AF30,'標準様式１【記載例】シフト記号表（勤務時間帯）'!$D$6:$Z$47,23,FALSE))</f>
        <v/>
      </c>
      <c r="AG32" s="311" t="str">
        <f>IF(AG30="","",VLOOKUP(AG30,'標準様式１【記載例】シフト記号表（勤務時間帯）'!$D$6:$Z$47,23,FALSE))</f>
        <v>-</v>
      </c>
      <c r="AH32" s="313" t="str">
        <f>IF(AH30="","",VLOOKUP(AH30,'標準様式１【記載例】シフト記号表（勤務時間帯）'!$D$6:$Z$47,23,FALSE))</f>
        <v>-</v>
      </c>
      <c r="AI32" s="312" t="str">
        <f>IF(AI30="","",VLOOKUP(AI30,'標準様式１【記載例】シフト記号表（勤務時間帯）'!$D$6:$Z$47,23,FALSE))</f>
        <v/>
      </c>
      <c r="AJ32" s="311" t="str">
        <f>IF(AJ30="","",VLOOKUP(AJ30,'標準様式１【記載例】シフト記号表（勤務時間帯）'!$D$6:$Z$47,23,FALSE))</f>
        <v>-</v>
      </c>
      <c r="AK32" s="311" t="str">
        <f>IF(AK30="","",VLOOKUP(AK30,'標準様式１【記載例】シフト記号表（勤務時間帯）'!$D$6:$Z$47,23,FALSE))</f>
        <v>-</v>
      </c>
      <c r="AL32" s="311">
        <f>IF(AL30="","",VLOOKUP(AL30,'標準様式１【記載例】シフト記号表（勤務時間帯）'!$D$6:$Z$47,23,FALSE))</f>
        <v>3.9999999999999991</v>
      </c>
      <c r="AM32" s="311">
        <f>IF(AM30="","",VLOOKUP(AM30,'標準様式１【記載例】シフト記号表（勤務時間帯）'!$D$6:$Z$47,23,FALSE))</f>
        <v>6</v>
      </c>
      <c r="AN32" s="311" t="str">
        <f>IF(AN30="","",VLOOKUP(AN30,'標準様式１【記載例】シフト記号表（勤務時間帯）'!$D$6:$Z$47,23,FALSE))</f>
        <v/>
      </c>
      <c r="AO32" s="313" t="str">
        <f>IF(AO30="","",VLOOKUP(AO30,'標準様式１【記載例】シフト記号表（勤務時間帯）'!$D$6:$Z$47,23,FALSE))</f>
        <v>-</v>
      </c>
      <c r="AP32" s="312" t="str">
        <f>IF(AP30="","",VLOOKUP(AP30,'標準様式１【記載例】シフト記号表（勤務時間帯）'!$D$6:$Z$47,23,FALSE))</f>
        <v>-</v>
      </c>
      <c r="AQ32" s="311" t="str">
        <f>IF(AQ30="","",VLOOKUP(AQ30,'標準様式１【記載例】シフト記号表（勤務時間帯）'!$D$6:$Z$47,23,FALSE))</f>
        <v>-</v>
      </c>
      <c r="AR32" s="311">
        <f>IF(AR30="","",VLOOKUP(AR30,'標準様式１【記載例】シフト記号表（勤務時間帯）'!$D$6:$Z$47,23,FALSE))</f>
        <v>3.9999999999999991</v>
      </c>
      <c r="AS32" s="311">
        <f>IF(AS30="","",VLOOKUP(AS30,'標準様式１【記載例】シフト記号表（勤務時間帯）'!$D$6:$Z$47,23,FALSE))</f>
        <v>6</v>
      </c>
      <c r="AT32" s="311" t="str">
        <f>IF(AT30="","",VLOOKUP(AT30,'標準様式１【記載例】シフト記号表（勤務時間帯）'!$D$6:$Z$47,23,FALSE))</f>
        <v/>
      </c>
      <c r="AU32" s="311" t="str">
        <f>IF(AU30="","",VLOOKUP(AU30,'標準様式１【記載例】シフト記号表（勤務時間帯）'!$D$6:$Z$47,23,FALSE))</f>
        <v/>
      </c>
      <c r="AV32" s="313" t="str">
        <f>IF(AV30="","",VLOOKUP(AV30,'標準様式１【記載例】シフト記号表（勤務時間帯）'!$D$6:$Z$47,23,FALSE))</f>
        <v>-</v>
      </c>
      <c r="AW32" s="312" t="str">
        <f>IF(AW30="","",VLOOKUP(AW30,'標準様式１【記載例】シフト記号表（勤務時間帯）'!$D$6:$Z$47,23,FALSE))</f>
        <v/>
      </c>
      <c r="AX32" s="311" t="str">
        <f>IF(AX30="","",VLOOKUP(AX30,'標準様式１【記載例】シフト記号表（勤務時間帯）'!$D$6:$Z$47,23,FALSE))</f>
        <v/>
      </c>
      <c r="AY32" s="311" t="str">
        <f>IF(AY30="","",VLOOKUP(AY30,'標準様式１【記載例】シフト記号表（勤務時間帯）'!$D$6:$Z$47,23,FALSE))</f>
        <v/>
      </c>
      <c r="AZ32" s="1477">
        <f>IF($BC$3="４週",SUM(U32:AV32),IF($BC$3="暦月",SUM(U32:AY32),""))</f>
        <v>50</v>
      </c>
      <c r="BA32" s="1478"/>
      <c r="BB32" s="1479">
        <f>IF($BC$3="４週",AZ32/4,IF($BC$3="暦月",(AZ32/($BC$8/7)),""))</f>
        <v>12.5</v>
      </c>
      <c r="BC32" s="1478"/>
      <c r="BD32" s="1471"/>
      <c r="BE32" s="1472"/>
      <c r="BF32" s="1472"/>
      <c r="BG32" s="1472"/>
      <c r="BH32" s="1473"/>
    </row>
    <row r="33" spans="2:60" ht="20.25" customHeight="1" x14ac:dyDescent="0.15">
      <c r="B33" s="339"/>
      <c r="C33" s="1421" t="s">
        <v>709</v>
      </c>
      <c r="D33" s="1422"/>
      <c r="E33" s="1423"/>
      <c r="F33" s="329"/>
      <c r="G33" s="328"/>
      <c r="H33" s="1485" t="s">
        <v>703</v>
      </c>
      <c r="I33" s="1433" t="s">
        <v>710</v>
      </c>
      <c r="J33" s="1434"/>
      <c r="K33" s="1434"/>
      <c r="L33" s="1435"/>
      <c r="M33" s="1442" t="s">
        <v>717</v>
      </c>
      <c r="N33" s="1443"/>
      <c r="O33" s="1444"/>
      <c r="P33" s="348" t="s">
        <v>632</v>
      </c>
      <c r="Q33" s="355"/>
      <c r="R33" s="355"/>
      <c r="S33" s="354"/>
      <c r="T33" s="353"/>
      <c r="U33" s="331" t="s">
        <v>660</v>
      </c>
      <c r="V33" s="330" t="s">
        <v>712</v>
      </c>
      <c r="W33" s="330"/>
      <c r="X33" s="330" t="s">
        <v>712</v>
      </c>
      <c r="Y33" s="330" t="s">
        <v>660</v>
      </c>
      <c r="Z33" s="330" t="s">
        <v>660</v>
      </c>
      <c r="AA33" s="332"/>
      <c r="AB33" s="331" t="s">
        <v>660</v>
      </c>
      <c r="AC33" s="330" t="s">
        <v>660</v>
      </c>
      <c r="AD33" s="330" t="s">
        <v>660</v>
      </c>
      <c r="AE33" s="330" t="s">
        <v>660</v>
      </c>
      <c r="AF33" s="330" t="s">
        <v>660</v>
      </c>
      <c r="AG33" s="330"/>
      <c r="AH33" s="332"/>
      <c r="AI33" s="331" t="s">
        <v>660</v>
      </c>
      <c r="AJ33" s="330"/>
      <c r="AK33" s="330" t="s">
        <v>712</v>
      </c>
      <c r="AL33" s="330"/>
      <c r="AM33" s="330" t="s">
        <v>660</v>
      </c>
      <c r="AN33" s="330" t="s">
        <v>660</v>
      </c>
      <c r="AO33" s="332" t="s">
        <v>660</v>
      </c>
      <c r="AP33" s="331" t="s">
        <v>660</v>
      </c>
      <c r="AQ33" s="330"/>
      <c r="AR33" s="330"/>
      <c r="AS33" s="330" t="s">
        <v>660</v>
      </c>
      <c r="AT33" s="330" t="s">
        <v>660</v>
      </c>
      <c r="AU33" s="330" t="s">
        <v>660</v>
      </c>
      <c r="AV33" s="332" t="s">
        <v>660</v>
      </c>
      <c r="AW33" s="331"/>
      <c r="AX33" s="330"/>
      <c r="AY33" s="330"/>
      <c r="AZ33" s="1451"/>
      <c r="BA33" s="1452"/>
      <c r="BB33" s="1481"/>
      <c r="BC33" s="1452"/>
      <c r="BD33" s="1482"/>
      <c r="BE33" s="1483"/>
      <c r="BF33" s="1483"/>
      <c r="BG33" s="1483"/>
      <c r="BH33" s="1484"/>
    </row>
    <row r="34" spans="2:60" ht="20.25" customHeight="1" x14ac:dyDescent="0.15">
      <c r="B34" s="320">
        <f>B31+1</f>
        <v>5</v>
      </c>
      <c r="C34" s="1424"/>
      <c r="D34" s="1425"/>
      <c r="E34" s="1426"/>
      <c r="F34" s="329" t="str">
        <f>C33</f>
        <v>介護従業者</v>
      </c>
      <c r="G34" s="328"/>
      <c r="H34" s="1431"/>
      <c r="I34" s="1436"/>
      <c r="J34" s="1437"/>
      <c r="K34" s="1437"/>
      <c r="L34" s="1438"/>
      <c r="M34" s="1445"/>
      <c r="N34" s="1446"/>
      <c r="O34" s="1447"/>
      <c r="P34" s="327" t="s">
        <v>633</v>
      </c>
      <c r="Q34" s="326"/>
      <c r="R34" s="326"/>
      <c r="S34" s="325"/>
      <c r="T34" s="324"/>
      <c r="U34" s="322">
        <f>IF(U33="","",VLOOKUP(U33,'標準様式１【記載例】シフト記号表（勤務時間帯）'!$D$6:$X$47,21,FALSE))</f>
        <v>8</v>
      </c>
      <c r="V34" s="321">
        <f>IF(V33="","",VLOOKUP(V33,'標準様式１【記載例】シフト記号表（勤務時間帯）'!$D$6:$X$47,21,FALSE))</f>
        <v>7.9999999999999982</v>
      </c>
      <c r="W34" s="321" t="str">
        <f>IF(W33="","",VLOOKUP(W33,'標準様式１【記載例】シフト記号表（勤務時間帯）'!$D$6:$X$47,21,FALSE))</f>
        <v/>
      </c>
      <c r="X34" s="321">
        <f>IF(X33="","",VLOOKUP(X33,'標準様式１【記載例】シフト記号表（勤務時間帯）'!$D$6:$X$47,21,FALSE))</f>
        <v>7.9999999999999982</v>
      </c>
      <c r="Y34" s="321">
        <f>IF(Y33="","",VLOOKUP(Y33,'標準様式１【記載例】シフト記号表（勤務時間帯）'!$D$6:$X$47,21,FALSE))</f>
        <v>8</v>
      </c>
      <c r="Z34" s="321">
        <f>IF(Z33="","",VLOOKUP(Z33,'標準様式１【記載例】シフト記号表（勤務時間帯）'!$D$6:$X$47,21,FALSE))</f>
        <v>8</v>
      </c>
      <c r="AA34" s="323" t="str">
        <f>IF(AA33="","",VLOOKUP(AA33,'標準様式１【記載例】シフト記号表（勤務時間帯）'!$D$6:$X$47,21,FALSE))</f>
        <v/>
      </c>
      <c r="AB34" s="322">
        <f>IF(AB33="","",VLOOKUP(AB33,'標準様式１【記載例】シフト記号表（勤務時間帯）'!$D$6:$X$47,21,FALSE))</f>
        <v>8</v>
      </c>
      <c r="AC34" s="321">
        <f>IF(AC33="","",VLOOKUP(AC33,'標準様式１【記載例】シフト記号表（勤務時間帯）'!$D$6:$X$47,21,FALSE))</f>
        <v>8</v>
      </c>
      <c r="AD34" s="321">
        <f>IF(AD33="","",VLOOKUP(AD33,'標準様式１【記載例】シフト記号表（勤務時間帯）'!$D$6:$X$47,21,FALSE))</f>
        <v>8</v>
      </c>
      <c r="AE34" s="321">
        <f>IF(AE33="","",VLOOKUP(AE33,'標準様式１【記載例】シフト記号表（勤務時間帯）'!$D$6:$X$47,21,FALSE))</f>
        <v>8</v>
      </c>
      <c r="AF34" s="321">
        <f>IF(AF33="","",VLOOKUP(AF33,'標準様式１【記載例】シフト記号表（勤務時間帯）'!$D$6:$X$47,21,FALSE))</f>
        <v>8</v>
      </c>
      <c r="AG34" s="321" t="str">
        <f>IF(AG33="","",VLOOKUP(AG33,'標準様式１【記載例】シフト記号表（勤務時間帯）'!$D$6:$X$47,21,FALSE))</f>
        <v/>
      </c>
      <c r="AH34" s="323" t="str">
        <f>IF(AH33="","",VLOOKUP(AH33,'標準様式１【記載例】シフト記号表（勤務時間帯）'!$D$6:$X$47,21,FALSE))</f>
        <v/>
      </c>
      <c r="AI34" s="322">
        <f>IF(AI33="","",VLOOKUP(AI33,'標準様式１【記載例】シフト記号表（勤務時間帯）'!$D$6:$X$47,21,FALSE))</f>
        <v>8</v>
      </c>
      <c r="AJ34" s="321" t="str">
        <f>IF(AJ33="","",VLOOKUP(AJ33,'標準様式１【記載例】シフト記号表（勤務時間帯）'!$D$6:$X$47,21,FALSE))</f>
        <v/>
      </c>
      <c r="AK34" s="321">
        <f>IF(AK33="","",VLOOKUP(AK33,'標準様式１【記載例】シフト記号表（勤務時間帯）'!$D$6:$X$47,21,FALSE))</f>
        <v>7.9999999999999982</v>
      </c>
      <c r="AL34" s="321" t="str">
        <f>IF(AL33="","",VLOOKUP(AL33,'標準様式１【記載例】シフト記号表（勤務時間帯）'!$D$6:$X$47,21,FALSE))</f>
        <v/>
      </c>
      <c r="AM34" s="321">
        <f>IF(AM33="","",VLOOKUP(AM33,'標準様式１【記載例】シフト記号表（勤務時間帯）'!$D$6:$X$47,21,FALSE))</f>
        <v>8</v>
      </c>
      <c r="AN34" s="321">
        <f>IF(AN33="","",VLOOKUP(AN33,'標準様式１【記載例】シフト記号表（勤務時間帯）'!$D$6:$X$47,21,FALSE))</f>
        <v>8</v>
      </c>
      <c r="AO34" s="323">
        <f>IF(AO33="","",VLOOKUP(AO33,'標準様式１【記載例】シフト記号表（勤務時間帯）'!$D$6:$X$47,21,FALSE))</f>
        <v>8</v>
      </c>
      <c r="AP34" s="322">
        <f>IF(AP33="","",VLOOKUP(AP33,'標準様式１【記載例】シフト記号表（勤務時間帯）'!$D$6:$X$47,21,FALSE))</f>
        <v>8</v>
      </c>
      <c r="AQ34" s="321" t="str">
        <f>IF(AQ33="","",VLOOKUP(AQ33,'標準様式１【記載例】シフト記号表（勤務時間帯）'!$D$6:$X$47,21,FALSE))</f>
        <v/>
      </c>
      <c r="AR34" s="321" t="str">
        <f>IF(AR33="","",VLOOKUP(AR33,'標準様式１【記載例】シフト記号表（勤務時間帯）'!$D$6:$X$47,21,FALSE))</f>
        <v/>
      </c>
      <c r="AS34" s="321">
        <f>IF(AS33="","",VLOOKUP(AS33,'標準様式１【記載例】シフト記号表（勤務時間帯）'!$D$6:$X$47,21,FALSE))</f>
        <v>8</v>
      </c>
      <c r="AT34" s="321">
        <f>IF(AT33="","",VLOOKUP(AT33,'標準様式１【記載例】シフト記号表（勤務時間帯）'!$D$6:$X$47,21,FALSE))</f>
        <v>8</v>
      </c>
      <c r="AU34" s="321">
        <f>IF(AU33="","",VLOOKUP(AU33,'標準様式１【記載例】シフト記号表（勤務時間帯）'!$D$6:$X$47,21,FALSE))</f>
        <v>8</v>
      </c>
      <c r="AV34" s="323">
        <f>IF(AV33="","",VLOOKUP(AV33,'標準様式１【記載例】シフト記号表（勤務時間帯）'!$D$6:$X$47,21,FALSE))</f>
        <v>8</v>
      </c>
      <c r="AW34" s="322" t="str">
        <f>IF(AW33="","",VLOOKUP(AW33,'標準様式１【記載例】シフト記号表（勤務時間帯）'!$D$6:$X$47,21,FALSE))</f>
        <v/>
      </c>
      <c r="AX34" s="321" t="str">
        <f>IF(AX33="","",VLOOKUP(AX33,'標準様式１【記載例】シフト記号表（勤務時間帯）'!$D$6:$X$47,21,FALSE))</f>
        <v/>
      </c>
      <c r="AY34" s="321" t="str">
        <f>IF(AY33="","",VLOOKUP(AY33,'標準様式１【記載例】シフト記号表（勤務時間帯）'!$D$6:$X$47,21,FALSE))</f>
        <v/>
      </c>
      <c r="AZ34" s="1474">
        <f>IF($BC$3="４週",SUM(U34:AV34),IF($BC$3="暦月",SUM(U34:AY34),""))</f>
        <v>160</v>
      </c>
      <c r="BA34" s="1475"/>
      <c r="BB34" s="1476">
        <f>IF($BC$3="４週",AZ34/4,IF($BC$3="暦月",(AZ34/($BC$8/7)),""))</f>
        <v>40</v>
      </c>
      <c r="BC34" s="1475"/>
      <c r="BD34" s="1468"/>
      <c r="BE34" s="1469"/>
      <c r="BF34" s="1469"/>
      <c r="BG34" s="1469"/>
      <c r="BH34" s="1470"/>
    </row>
    <row r="35" spans="2:60" ht="20.25" customHeight="1" x14ac:dyDescent="0.15">
      <c r="B35" s="346"/>
      <c r="C35" s="1427"/>
      <c r="D35" s="1428"/>
      <c r="E35" s="1429"/>
      <c r="F35" s="345"/>
      <c r="G35" s="344" t="str">
        <f>C33</f>
        <v>介護従業者</v>
      </c>
      <c r="H35" s="1432"/>
      <c r="I35" s="1439"/>
      <c r="J35" s="1440"/>
      <c r="K35" s="1440"/>
      <c r="L35" s="1441"/>
      <c r="M35" s="1448"/>
      <c r="N35" s="1449"/>
      <c r="O35" s="1450"/>
      <c r="P35" s="352" t="s">
        <v>634</v>
      </c>
      <c r="Q35" s="351"/>
      <c r="R35" s="351"/>
      <c r="S35" s="350"/>
      <c r="T35" s="349"/>
      <c r="U35" s="312" t="str">
        <f>IF(U33="","",VLOOKUP(U33,'標準様式１【記載例】シフト記号表（勤務時間帯）'!$D$6:$Z$47,23,FALSE))</f>
        <v>-</v>
      </c>
      <c r="V35" s="311" t="str">
        <f>IF(V33="","",VLOOKUP(V33,'標準様式１【記載例】シフト記号表（勤務時間帯）'!$D$6:$Z$47,23,FALSE))</f>
        <v>-</v>
      </c>
      <c r="W35" s="311" t="str">
        <f>IF(W33="","",VLOOKUP(W33,'標準様式１【記載例】シフト記号表（勤務時間帯）'!$D$6:$Z$47,23,FALSE))</f>
        <v/>
      </c>
      <c r="X35" s="311" t="str">
        <f>IF(X33="","",VLOOKUP(X33,'標準様式１【記載例】シフト記号表（勤務時間帯）'!$D$6:$Z$47,23,FALSE))</f>
        <v>-</v>
      </c>
      <c r="Y35" s="311" t="str">
        <f>IF(Y33="","",VLOOKUP(Y33,'標準様式１【記載例】シフト記号表（勤務時間帯）'!$D$6:$Z$47,23,FALSE))</f>
        <v>-</v>
      </c>
      <c r="Z35" s="311" t="str">
        <f>IF(Z33="","",VLOOKUP(Z33,'標準様式１【記載例】シフト記号表（勤務時間帯）'!$D$6:$Z$47,23,FALSE))</f>
        <v>-</v>
      </c>
      <c r="AA35" s="313" t="str">
        <f>IF(AA33="","",VLOOKUP(AA33,'標準様式１【記載例】シフト記号表（勤務時間帯）'!$D$6:$Z$47,23,FALSE))</f>
        <v/>
      </c>
      <c r="AB35" s="312" t="str">
        <f>IF(AB33="","",VLOOKUP(AB33,'標準様式１【記載例】シフト記号表（勤務時間帯）'!$D$6:$Z$47,23,FALSE))</f>
        <v>-</v>
      </c>
      <c r="AC35" s="311" t="str">
        <f>IF(AC33="","",VLOOKUP(AC33,'標準様式１【記載例】シフト記号表（勤務時間帯）'!$D$6:$Z$47,23,FALSE))</f>
        <v>-</v>
      </c>
      <c r="AD35" s="311" t="str">
        <f>IF(AD33="","",VLOOKUP(AD33,'標準様式１【記載例】シフト記号表（勤務時間帯）'!$D$6:$Z$47,23,FALSE))</f>
        <v>-</v>
      </c>
      <c r="AE35" s="311" t="str">
        <f>IF(AE33="","",VLOOKUP(AE33,'標準様式１【記載例】シフト記号表（勤務時間帯）'!$D$6:$Z$47,23,FALSE))</f>
        <v>-</v>
      </c>
      <c r="AF35" s="311" t="str">
        <f>IF(AF33="","",VLOOKUP(AF33,'標準様式１【記載例】シフト記号表（勤務時間帯）'!$D$6:$Z$47,23,FALSE))</f>
        <v>-</v>
      </c>
      <c r="AG35" s="311" t="str">
        <f>IF(AG33="","",VLOOKUP(AG33,'標準様式１【記載例】シフト記号表（勤務時間帯）'!$D$6:$Z$47,23,FALSE))</f>
        <v/>
      </c>
      <c r="AH35" s="313" t="str">
        <f>IF(AH33="","",VLOOKUP(AH33,'標準様式１【記載例】シフト記号表（勤務時間帯）'!$D$6:$Z$47,23,FALSE))</f>
        <v/>
      </c>
      <c r="AI35" s="312" t="str">
        <f>IF(AI33="","",VLOOKUP(AI33,'標準様式１【記載例】シフト記号表（勤務時間帯）'!$D$6:$Z$47,23,FALSE))</f>
        <v>-</v>
      </c>
      <c r="AJ35" s="311" t="str">
        <f>IF(AJ33="","",VLOOKUP(AJ33,'標準様式１【記載例】シフト記号表（勤務時間帯）'!$D$6:$Z$47,23,FALSE))</f>
        <v/>
      </c>
      <c r="AK35" s="311" t="str">
        <f>IF(AK33="","",VLOOKUP(AK33,'標準様式１【記載例】シフト記号表（勤務時間帯）'!$D$6:$Z$47,23,FALSE))</f>
        <v>-</v>
      </c>
      <c r="AL35" s="311" t="str">
        <f>IF(AL33="","",VLOOKUP(AL33,'標準様式１【記載例】シフト記号表（勤務時間帯）'!$D$6:$Z$47,23,FALSE))</f>
        <v/>
      </c>
      <c r="AM35" s="311" t="str">
        <f>IF(AM33="","",VLOOKUP(AM33,'標準様式１【記載例】シフト記号表（勤務時間帯）'!$D$6:$Z$47,23,FALSE))</f>
        <v>-</v>
      </c>
      <c r="AN35" s="311" t="str">
        <f>IF(AN33="","",VLOOKUP(AN33,'標準様式１【記載例】シフト記号表（勤務時間帯）'!$D$6:$Z$47,23,FALSE))</f>
        <v>-</v>
      </c>
      <c r="AO35" s="313" t="str">
        <f>IF(AO33="","",VLOOKUP(AO33,'標準様式１【記載例】シフト記号表（勤務時間帯）'!$D$6:$Z$47,23,FALSE))</f>
        <v>-</v>
      </c>
      <c r="AP35" s="312" t="str">
        <f>IF(AP33="","",VLOOKUP(AP33,'標準様式１【記載例】シフト記号表（勤務時間帯）'!$D$6:$Z$47,23,FALSE))</f>
        <v>-</v>
      </c>
      <c r="AQ35" s="311" t="str">
        <f>IF(AQ33="","",VLOOKUP(AQ33,'標準様式１【記載例】シフト記号表（勤務時間帯）'!$D$6:$Z$47,23,FALSE))</f>
        <v/>
      </c>
      <c r="AR35" s="311" t="str">
        <f>IF(AR33="","",VLOOKUP(AR33,'標準様式１【記載例】シフト記号表（勤務時間帯）'!$D$6:$Z$47,23,FALSE))</f>
        <v/>
      </c>
      <c r="AS35" s="311" t="str">
        <f>IF(AS33="","",VLOOKUP(AS33,'標準様式１【記載例】シフト記号表（勤務時間帯）'!$D$6:$Z$47,23,FALSE))</f>
        <v>-</v>
      </c>
      <c r="AT35" s="311" t="str">
        <f>IF(AT33="","",VLOOKUP(AT33,'標準様式１【記載例】シフト記号表（勤務時間帯）'!$D$6:$Z$47,23,FALSE))</f>
        <v>-</v>
      </c>
      <c r="AU35" s="311" t="str">
        <f>IF(AU33="","",VLOOKUP(AU33,'標準様式１【記載例】シフト記号表（勤務時間帯）'!$D$6:$Z$47,23,FALSE))</f>
        <v>-</v>
      </c>
      <c r="AV35" s="313" t="str">
        <f>IF(AV33="","",VLOOKUP(AV33,'標準様式１【記載例】シフト記号表（勤務時間帯）'!$D$6:$Z$47,23,FALSE))</f>
        <v>-</v>
      </c>
      <c r="AW35" s="312" t="str">
        <f>IF(AW33="","",VLOOKUP(AW33,'標準様式１【記載例】シフト記号表（勤務時間帯）'!$D$6:$Z$47,23,FALSE))</f>
        <v/>
      </c>
      <c r="AX35" s="311" t="str">
        <f>IF(AX33="","",VLOOKUP(AX33,'標準様式１【記載例】シフト記号表（勤務時間帯）'!$D$6:$Z$47,23,FALSE))</f>
        <v/>
      </c>
      <c r="AY35" s="311" t="str">
        <f>IF(AY33="","",VLOOKUP(AY33,'標準様式１【記載例】シフト記号表（勤務時間帯）'!$D$6:$Z$47,23,FALSE))</f>
        <v/>
      </c>
      <c r="AZ35" s="1477">
        <f>IF($BC$3="４週",SUM(U35:AV35),IF($BC$3="暦月",SUM(U35:AY35),""))</f>
        <v>0</v>
      </c>
      <c r="BA35" s="1478"/>
      <c r="BB35" s="1479">
        <f>IF($BC$3="４週",AZ35/4,IF($BC$3="暦月",(AZ35/($BC$8/7)),""))</f>
        <v>0</v>
      </c>
      <c r="BC35" s="1478"/>
      <c r="BD35" s="1471"/>
      <c r="BE35" s="1472"/>
      <c r="BF35" s="1472"/>
      <c r="BG35" s="1472"/>
      <c r="BH35" s="1473"/>
    </row>
    <row r="36" spans="2:60" ht="20.25" customHeight="1" x14ac:dyDescent="0.15">
      <c r="B36" s="339"/>
      <c r="C36" s="1421" t="s">
        <v>709</v>
      </c>
      <c r="D36" s="1422"/>
      <c r="E36" s="1423"/>
      <c r="F36" s="329"/>
      <c r="G36" s="328"/>
      <c r="H36" s="1485" t="s">
        <v>703</v>
      </c>
      <c r="I36" s="1433" t="s">
        <v>718</v>
      </c>
      <c r="J36" s="1434"/>
      <c r="K36" s="1434"/>
      <c r="L36" s="1435"/>
      <c r="M36" s="1442" t="s">
        <v>719</v>
      </c>
      <c r="N36" s="1443"/>
      <c r="O36" s="1444"/>
      <c r="P36" s="348" t="s">
        <v>632</v>
      </c>
      <c r="Q36" s="288"/>
      <c r="R36" s="288"/>
      <c r="S36" s="290"/>
      <c r="T36" s="347"/>
      <c r="U36" s="331" t="s">
        <v>657</v>
      </c>
      <c r="V36" s="330"/>
      <c r="W36" s="330" t="s">
        <v>712</v>
      </c>
      <c r="X36" s="330"/>
      <c r="Y36" s="330" t="s">
        <v>714</v>
      </c>
      <c r="Z36" s="330" t="s">
        <v>715</v>
      </c>
      <c r="AA36" s="332" t="s">
        <v>660</v>
      </c>
      <c r="AB36" s="331"/>
      <c r="AC36" s="330" t="s">
        <v>714</v>
      </c>
      <c r="AD36" s="330" t="s">
        <v>715</v>
      </c>
      <c r="AE36" s="330" t="s">
        <v>660</v>
      </c>
      <c r="AF36" s="330"/>
      <c r="AG36" s="330" t="s">
        <v>714</v>
      </c>
      <c r="AH36" s="332" t="s">
        <v>715</v>
      </c>
      <c r="AI36" s="331"/>
      <c r="AJ36" s="330" t="s">
        <v>706</v>
      </c>
      <c r="AK36" s="330" t="s">
        <v>706</v>
      </c>
      <c r="AL36" s="330" t="s">
        <v>660</v>
      </c>
      <c r="AM36" s="330" t="s">
        <v>706</v>
      </c>
      <c r="AN36" s="330"/>
      <c r="AO36" s="332" t="s">
        <v>714</v>
      </c>
      <c r="AP36" s="331" t="s">
        <v>715</v>
      </c>
      <c r="AQ36" s="330" t="s">
        <v>660</v>
      </c>
      <c r="AR36" s="330" t="s">
        <v>706</v>
      </c>
      <c r="AS36" s="330"/>
      <c r="AT36" s="330" t="s">
        <v>706</v>
      </c>
      <c r="AU36" s="330" t="s">
        <v>660</v>
      </c>
      <c r="AV36" s="332"/>
      <c r="AW36" s="331"/>
      <c r="AX36" s="330"/>
      <c r="AY36" s="330"/>
      <c r="AZ36" s="1451"/>
      <c r="BA36" s="1452"/>
      <c r="BB36" s="1481"/>
      <c r="BC36" s="1452"/>
      <c r="BD36" s="1482"/>
      <c r="BE36" s="1483"/>
      <c r="BF36" s="1483"/>
      <c r="BG36" s="1483"/>
      <c r="BH36" s="1484"/>
    </row>
    <row r="37" spans="2:60" ht="20.25" customHeight="1" x14ac:dyDescent="0.15">
      <c r="B37" s="320">
        <f>B34+1</f>
        <v>6</v>
      </c>
      <c r="C37" s="1424"/>
      <c r="D37" s="1425"/>
      <c r="E37" s="1426"/>
      <c r="F37" s="329" t="str">
        <f>C36</f>
        <v>介護従業者</v>
      </c>
      <c r="G37" s="328"/>
      <c r="H37" s="1431"/>
      <c r="I37" s="1436"/>
      <c r="J37" s="1437"/>
      <c r="K37" s="1437"/>
      <c r="L37" s="1438"/>
      <c r="M37" s="1445"/>
      <c r="N37" s="1446"/>
      <c r="O37" s="1447"/>
      <c r="P37" s="327" t="s">
        <v>633</v>
      </c>
      <c r="Q37" s="326"/>
      <c r="R37" s="326"/>
      <c r="S37" s="325"/>
      <c r="T37" s="324"/>
      <c r="U37" s="322">
        <f>IF(U36="","",VLOOKUP(U36,'標準様式１【記載例】シフト記号表（勤務時間帯）'!$D$6:$X$47,21,FALSE))</f>
        <v>7.9999999999999982</v>
      </c>
      <c r="V37" s="321" t="str">
        <f>IF(V36="","",VLOOKUP(V36,'標準様式１【記載例】シフト記号表（勤務時間帯）'!$D$6:$X$47,21,FALSE))</f>
        <v/>
      </c>
      <c r="W37" s="321">
        <f>IF(W36="","",VLOOKUP(W36,'標準様式１【記載例】シフト記号表（勤務時間帯）'!$D$6:$X$47,21,FALSE))</f>
        <v>7.9999999999999982</v>
      </c>
      <c r="X37" s="321" t="str">
        <f>IF(X36="","",VLOOKUP(X36,'標準様式１【記載例】シフト記号表（勤務時間帯）'!$D$6:$X$47,21,FALSE))</f>
        <v/>
      </c>
      <c r="Y37" s="321">
        <f>IF(Y36="","",VLOOKUP(Y36,'標準様式１【記載例】シフト記号表（勤務時間帯）'!$D$6:$X$47,21,FALSE))</f>
        <v>3</v>
      </c>
      <c r="Z37" s="321">
        <f>IF(Z36="","",VLOOKUP(Z36,'標準様式１【記載例】シフト記号表（勤務時間帯）'!$D$6:$X$47,21,FALSE))</f>
        <v>3</v>
      </c>
      <c r="AA37" s="323">
        <f>IF(AA36="","",VLOOKUP(AA36,'標準様式１【記載例】シフト記号表（勤務時間帯）'!$D$6:$X$47,21,FALSE))</f>
        <v>8</v>
      </c>
      <c r="AB37" s="322" t="str">
        <f>IF(AB36="","",VLOOKUP(AB36,'標準様式１【記載例】シフト記号表（勤務時間帯）'!$D$6:$X$47,21,FALSE))</f>
        <v/>
      </c>
      <c r="AC37" s="321">
        <f>IF(AC36="","",VLOOKUP(AC36,'標準様式１【記載例】シフト記号表（勤務時間帯）'!$D$6:$X$47,21,FALSE))</f>
        <v>3</v>
      </c>
      <c r="AD37" s="321">
        <f>IF(AD36="","",VLOOKUP(AD36,'標準様式１【記載例】シフト記号表（勤務時間帯）'!$D$6:$X$47,21,FALSE))</f>
        <v>3</v>
      </c>
      <c r="AE37" s="321">
        <f>IF(AE36="","",VLOOKUP(AE36,'標準様式１【記載例】シフト記号表（勤務時間帯）'!$D$6:$X$47,21,FALSE))</f>
        <v>8</v>
      </c>
      <c r="AF37" s="321" t="str">
        <f>IF(AF36="","",VLOOKUP(AF36,'標準様式１【記載例】シフト記号表（勤務時間帯）'!$D$6:$X$47,21,FALSE))</f>
        <v/>
      </c>
      <c r="AG37" s="321">
        <f>IF(AG36="","",VLOOKUP(AG36,'標準様式１【記載例】シフト記号表（勤務時間帯）'!$D$6:$X$47,21,FALSE))</f>
        <v>3</v>
      </c>
      <c r="AH37" s="323">
        <f>IF(AH36="","",VLOOKUP(AH36,'標準様式１【記載例】シフト記号表（勤務時間帯）'!$D$6:$X$47,21,FALSE))</f>
        <v>3</v>
      </c>
      <c r="AI37" s="322" t="str">
        <f>IF(AI36="","",VLOOKUP(AI36,'標準様式１【記載例】シフト記号表（勤務時間帯）'!$D$6:$X$47,21,FALSE))</f>
        <v/>
      </c>
      <c r="AJ37" s="321">
        <f>IF(AJ36="","",VLOOKUP(AJ36,'標準様式１【記載例】シフト記号表（勤務時間帯）'!$D$6:$X$47,21,FALSE))</f>
        <v>8</v>
      </c>
      <c r="AK37" s="321">
        <f>IF(AK36="","",VLOOKUP(AK36,'標準様式１【記載例】シフト記号表（勤務時間帯）'!$D$6:$X$47,21,FALSE))</f>
        <v>8</v>
      </c>
      <c r="AL37" s="321">
        <f>IF(AL36="","",VLOOKUP(AL36,'標準様式１【記載例】シフト記号表（勤務時間帯）'!$D$6:$X$47,21,FALSE))</f>
        <v>8</v>
      </c>
      <c r="AM37" s="321">
        <f>IF(AM36="","",VLOOKUP(AM36,'標準様式１【記載例】シフト記号表（勤務時間帯）'!$D$6:$X$47,21,FALSE))</f>
        <v>8</v>
      </c>
      <c r="AN37" s="321" t="str">
        <f>IF(AN36="","",VLOOKUP(AN36,'標準様式１【記載例】シフト記号表（勤務時間帯）'!$D$6:$X$47,21,FALSE))</f>
        <v/>
      </c>
      <c r="AO37" s="323">
        <f>IF(AO36="","",VLOOKUP(AO36,'標準様式１【記載例】シフト記号表（勤務時間帯）'!$D$6:$X$47,21,FALSE))</f>
        <v>3</v>
      </c>
      <c r="AP37" s="322">
        <f>IF(AP36="","",VLOOKUP(AP36,'標準様式１【記載例】シフト記号表（勤務時間帯）'!$D$6:$X$47,21,FALSE))</f>
        <v>3</v>
      </c>
      <c r="AQ37" s="321">
        <f>IF(AQ36="","",VLOOKUP(AQ36,'標準様式１【記載例】シフト記号表（勤務時間帯）'!$D$6:$X$47,21,FALSE))</f>
        <v>8</v>
      </c>
      <c r="AR37" s="321">
        <f>IF(AR36="","",VLOOKUP(AR36,'標準様式１【記載例】シフト記号表（勤務時間帯）'!$D$6:$X$47,21,FALSE))</f>
        <v>8</v>
      </c>
      <c r="AS37" s="321" t="str">
        <f>IF(AS36="","",VLOOKUP(AS36,'標準様式１【記載例】シフト記号表（勤務時間帯）'!$D$6:$X$47,21,FALSE))</f>
        <v/>
      </c>
      <c r="AT37" s="321">
        <f>IF(AT36="","",VLOOKUP(AT36,'標準様式１【記載例】シフト記号表（勤務時間帯）'!$D$6:$X$47,21,FALSE))</f>
        <v>8</v>
      </c>
      <c r="AU37" s="321">
        <f>IF(AU36="","",VLOOKUP(AU36,'標準様式１【記載例】シフト記号表（勤務時間帯）'!$D$6:$X$47,21,FALSE))</f>
        <v>8</v>
      </c>
      <c r="AV37" s="323" t="str">
        <f>IF(AV36="","",VLOOKUP(AV36,'標準様式１【記載例】シフト記号表（勤務時間帯）'!$D$6:$X$47,21,FALSE))</f>
        <v/>
      </c>
      <c r="AW37" s="322" t="str">
        <f>IF(AW36="","",VLOOKUP(AW36,'標準様式１【記載例】シフト記号表（勤務時間帯）'!$D$6:$X$47,21,FALSE))</f>
        <v/>
      </c>
      <c r="AX37" s="321" t="str">
        <f>IF(AX36="","",VLOOKUP(AX36,'標準様式１【記載例】シフト記号表（勤務時間帯）'!$D$6:$X$47,21,FALSE))</f>
        <v/>
      </c>
      <c r="AY37" s="321" t="str">
        <f>IF(AY36="","",VLOOKUP(AY36,'標準様式１【記載例】シフト記号表（勤務時間帯）'!$D$6:$X$47,21,FALSE))</f>
        <v/>
      </c>
      <c r="AZ37" s="1474">
        <f>IF($BC$3="４週",SUM(U37:AV37),IF($BC$3="暦月",SUM(U37:AY37),""))</f>
        <v>120</v>
      </c>
      <c r="BA37" s="1475"/>
      <c r="BB37" s="1476">
        <f>IF($BC$3="４週",AZ37/4,IF($BC$3="暦月",(AZ37/($BC$8/7)),""))</f>
        <v>30</v>
      </c>
      <c r="BC37" s="1475"/>
      <c r="BD37" s="1468"/>
      <c r="BE37" s="1469"/>
      <c r="BF37" s="1469"/>
      <c r="BG37" s="1469"/>
      <c r="BH37" s="1470"/>
    </row>
    <row r="38" spans="2:60" ht="20.25" customHeight="1" x14ac:dyDescent="0.15">
      <c r="B38" s="346"/>
      <c r="C38" s="1427"/>
      <c r="D38" s="1428"/>
      <c r="E38" s="1429"/>
      <c r="F38" s="345"/>
      <c r="G38" s="344" t="str">
        <f>C36</f>
        <v>介護従業者</v>
      </c>
      <c r="H38" s="1432"/>
      <c r="I38" s="1439"/>
      <c r="J38" s="1440"/>
      <c r="K38" s="1440"/>
      <c r="L38" s="1441"/>
      <c r="M38" s="1448"/>
      <c r="N38" s="1449"/>
      <c r="O38" s="1450"/>
      <c r="P38" s="352" t="s">
        <v>634</v>
      </c>
      <c r="Q38" s="358"/>
      <c r="R38" s="358"/>
      <c r="S38" s="357"/>
      <c r="T38" s="356"/>
      <c r="U38" s="312" t="str">
        <f>IF(U36="","",VLOOKUP(U36,'標準様式１【記載例】シフト記号表（勤務時間帯）'!$D$6:$Z$47,23,FALSE))</f>
        <v>-</v>
      </c>
      <c r="V38" s="311" t="str">
        <f>IF(V36="","",VLOOKUP(V36,'標準様式１【記載例】シフト記号表（勤務時間帯）'!$D$6:$Z$47,23,FALSE))</f>
        <v/>
      </c>
      <c r="W38" s="311" t="str">
        <f>IF(W36="","",VLOOKUP(W36,'標準様式１【記載例】シフト記号表（勤務時間帯）'!$D$6:$Z$47,23,FALSE))</f>
        <v>-</v>
      </c>
      <c r="X38" s="311" t="str">
        <f>IF(X36="","",VLOOKUP(X36,'標準様式１【記載例】シフト記号表（勤務時間帯）'!$D$6:$Z$47,23,FALSE))</f>
        <v/>
      </c>
      <c r="Y38" s="311">
        <f>IF(Y36="","",VLOOKUP(Y36,'標準様式１【記載例】シフト記号表（勤務時間帯）'!$D$6:$Z$47,23,FALSE))</f>
        <v>3.9999999999999991</v>
      </c>
      <c r="Z38" s="311">
        <f>IF(Z36="","",VLOOKUP(Z36,'標準様式１【記載例】シフト記号表（勤務時間帯）'!$D$6:$Z$47,23,FALSE))</f>
        <v>6</v>
      </c>
      <c r="AA38" s="313" t="str">
        <f>IF(AA36="","",VLOOKUP(AA36,'標準様式１【記載例】シフト記号表（勤務時間帯）'!$D$6:$Z$47,23,FALSE))</f>
        <v>-</v>
      </c>
      <c r="AB38" s="312" t="str">
        <f>IF(AB36="","",VLOOKUP(AB36,'標準様式１【記載例】シフト記号表（勤務時間帯）'!$D$6:$Z$47,23,FALSE))</f>
        <v/>
      </c>
      <c r="AC38" s="311">
        <f>IF(AC36="","",VLOOKUP(AC36,'標準様式１【記載例】シフト記号表（勤務時間帯）'!$D$6:$Z$47,23,FALSE))</f>
        <v>3.9999999999999991</v>
      </c>
      <c r="AD38" s="311">
        <f>IF(AD36="","",VLOOKUP(AD36,'標準様式１【記載例】シフト記号表（勤務時間帯）'!$D$6:$Z$47,23,FALSE))</f>
        <v>6</v>
      </c>
      <c r="AE38" s="311" t="str">
        <f>IF(AE36="","",VLOOKUP(AE36,'標準様式１【記載例】シフト記号表（勤務時間帯）'!$D$6:$Z$47,23,FALSE))</f>
        <v>-</v>
      </c>
      <c r="AF38" s="311" t="str">
        <f>IF(AF36="","",VLOOKUP(AF36,'標準様式１【記載例】シフト記号表（勤務時間帯）'!$D$6:$Z$47,23,FALSE))</f>
        <v/>
      </c>
      <c r="AG38" s="311">
        <f>IF(AG36="","",VLOOKUP(AG36,'標準様式１【記載例】シフト記号表（勤務時間帯）'!$D$6:$Z$47,23,FALSE))</f>
        <v>3.9999999999999991</v>
      </c>
      <c r="AH38" s="313">
        <f>IF(AH36="","",VLOOKUP(AH36,'標準様式１【記載例】シフト記号表（勤務時間帯）'!$D$6:$Z$47,23,FALSE))</f>
        <v>6</v>
      </c>
      <c r="AI38" s="312" t="str">
        <f>IF(AI36="","",VLOOKUP(AI36,'標準様式１【記載例】シフト記号表（勤務時間帯）'!$D$6:$Z$47,23,FALSE))</f>
        <v/>
      </c>
      <c r="AJ38" s="311" t="str">
        <f>IF(AJ36="","",VLOOKUP(AJ36,'標準様式１【記載例】シフト記号表（勤務時間帯）'!$D$6:$Z$47,23,FALSE))</f>
        <v>-</v>
      </c>
      <c r="AK38" s="311" t="str">
        <f>IF(AK36="","",VLOOKUP(AK36,'標準様式１【記載例】シフト記号表（勤務時間帯）'!$D$6:$Z$47,23,FALSE))</f>
        <v>-</v>
      </c>
      <c r="AL38" s="311" t="str">
        <f>IF(AL36="","",VLOOKUP(AL36,'標準様式１【記載例】シフト記号表（勤務時間帯）'!$D$6:$Z$47,23,FALSE))</f>
        <v>-</v>
      </c>
      <c r="AM38" s="311" t="str">
        <f>IF(AM36="","",VLOOKUP(AM36,'標準様式１【記載例】シフト記号表（勤務時間帯）'!$D$6:$Z$47,23,FALSE))</f>
        <v>-</v>
      </c>
      <c r="AN38" s="311" t="str">
        <f>IF(AN36="","",VLOOKUP(AN36,'標準様式１【記載例】シフト記号表（勤務時間帯）'!$D$6:$Z$47,23,FALSE))</f>
        <v/>
      </c>
      <c r="AO38" s="313">
        <f>IF(AO36="","",VLOOKUP(AO36,'標準様式１【記載例】シフト記号表（勤務時間帯）'!$D$6:$Z$47,23,FALSE))</f>
        <v>3.9999999999999991</v>
      </c>
      <c r="AP38" s="312">
        <f>IF(AP36="","",VLOOKUP(AP36,'標準様式１【記載例】シフト記号表（勤務時間帯）'!$D$6:$Z$47,23,FALSE))</f>
        <v>6</v>
      </c>
      <c r="AQ38" s="311" t="str">
        <f>IF(AQ36="","",VLOOKUP(AQ36,'標準様式１【記載例】シフト記号表（勤務時間帯）'!$D$6:$Z$47,23,FALSE))</f>
        <v>-</v>
      </c>
      <c r="AR38" s="311" t="str">
        <f>IF(AR36="","",VLOOKUP(AR36,'標準様式１【記載例】シフト記号表（勤務時間帯）'!$D$6:$Z$47,23,FALSE))</f>
        <v>-</v>
      </c>
      <c r="AS38" s="311" t="str">
        <f>IF(AS36="","",VLOOKUP(AS36,'標準様式１【記載例】シフト記号表（勤務時間帯）'!$D$6:$Z$47,23,FALSE))</f>
        <v/>
      </c>
      <c r="AT38" s="311" t="str">
        <f>IF(AT36="","",VLOOKUP(AT36,'標準様式１【記載例】シフト記号表（勤務時間帯）'!$D$6:$Z$47,23,FALSE))</f>
        <v>-</v>
      </c>
      <c r="AU38" s="311" t="str">
        <f>IF(AU36="","",VLOOKUP(AU36,'標準様式１【記載例】シフト記号表（勤務時間帯）'!$D$6:$Z$47,23,FALSE))</f>
        <v>-</v>
      </c>
      <c r="AV38" s="313" t="str">
        <f>IF(AV36="","",VLOOKUP(AV36,'標準様式１【記載例】シフト記号表（勤務時間帯）'!$D$6:$Z$47,23,FALSE))</f>
        <v/>
      </c>
      <c r="AW38" s="312" t="str">
        <f>IF(AW36="","",VLOOKUP(AW36,'標準様式１【記載例】シフト記号表（勤務時間帯）'!$D$6:$Z$47,23,FALSE))</f>
        <v/>
      </c>
      <c r="AX38" s="311" t="str">
        <f>IF(AX36="","",VLOOKUP(AX36,'標準様式１【記載例】シフト記号表（勤務時間帯）'!$D$6:$Z$47,23,FALSE))</f>
        <v/>
      </c>
      <c r="AY38" s="311" t="str">
        <f>IF(AY36="","",VLOOKUP(AY36,'標準様式１【記載例】シフト記号表（勤務時間帯）'!$D$6:$Z$47,23,FALSE))</f>
        <v/>
      </c>
      <c r="AZ38" s="1477">
        <f>IF($BC$3="４週",SUM(U38:AV38),IF($BC$3="暦月",SUM(U38:AY38),""))</f>
        <v>40</v>
      </c>
      <c r="BA38" s="1478"/>
      <c r="BB38" s="1479">
        <f>IF($BC$3="４週",AZ38/4,IF($BC$3="暦月",(AZ38/($BC$8/7)),""))</f>
        <v>10</v>
      </c>
      <c r="BC38" s="1478"/>
      <c r="BD38" s="1471"/>
      <c r="BE38" s="1472"/>
      <c r="BF38" s="1472"/>
      <c r="BG38" s="1472"/>
      <c r="BH38" s="1473"/>
    </row>
    <row r="39" spans="2:60" ht="20.25" customHeight="1" x14ac:dyDescent="0.15">
      <c r="B39" s="339"/>
      <c r="C39" s="1421" t="s">
        <v>709</v>
      </c>
      <c r="D39" s="1422"/>
      <c r="E39" s="1423"/>
      <c r="F39" s="329"/>
      <c r="G39" s="328"/>
      <c r="H39" s="1485" t="s">
        <v>703</v>
      </c>
      <c r="I39" s="1433" t="s">
        <v>710</v>
      </c>
      <c r="J39" s="1434"/>
      <c r="K39" s="1434"/>
      <c r="L39" s="1435"/>
      <c r="M39" s="1442" t="s">
        <v>720</v>
      </c>
      <c r="N39" s="1443"/>
      <c r="O39" s="1444"/>
      <c r="P39" s="348" t="s">
        <v>632</v>
      </c>
      <c r="Q39" s="355"/>
      <c r="R39" s="355"/>
      <c r="S39" s="354"/>
      <c r="T39" s="353"/>
      <c r="U39" s="331"/>
      <c r="V39" s="330" t="s">
        <v>712</v>
      </c>
      <c r="W39" s="330" t="s">
        <v>714</v>
      </c>
      <c r="X39" s="330" t="s">
        <v>715</v>
      </c>
      <c r="Y39" s="330" t="s">
        <v>657</v>
      </c>
      <c r="Z39" s="330"/>
      <c r="AA39" s="332" t="s">
        <v>712</v>
      </c>
      <c r="AB39" s="331" t="s">
        <v>660</v>
      </c>
      <c r="AC39" s="330" t="s">
        <v>660</v>
      </c>
      <c r="AD39" s="330"/>
      <c r="AE39" s="330"/>
      <c r="AF39" s="330" t="s">
        <v>714</v>
      </c>
      <c r="AG39" s="330" t="s">
        <v>715</v>
      </c>
      <c r="AH39" s="332" t="s">
        <v>660</v>
      </c>
      <c r="AI39" s="331" t="s">
        <v>657</v>
      </c>
      <c r="AJ39" s="330"/>
      <c r="AK39" s="330" t="s">
        <v>714</v>
      </c>
      <c r="AL39" s="330" t="s">
        <v>715</v>
      </c>
      <c r="AM39" s="330"/>
      <c r="AN39" s="330" t="s">
        <v>712</v>
      </c>
      <c r="AO39" s="332" t="s">
        <v>712</v>
      </c>
      <c r="AP39" s="331" t="s">
        <v>706</v>
      </c>
      <c r="AQ39" s="330"/>
      <c r="AR39" s="330" t="s">
        <v>712</v>
      </c>
      <c r="AS39" s="330" t="s">
        <v>716</v>
      </c>
      <c r="AT39" s="330" t="s">
        <v>714</v>
      </c>
      <c r="AU39" s="330" t="s">
        <v>715</v>
      </c>
      <c r="AV39" s="332"/>
      <c r="AW39" s="331"/>
      <c r="AX39" s="330"/>
      <c r="AY39" s="330"/>
      <c r="AZ39" s="1451"/>
      <c r="BA39" s="1452"/>
      <c r="BB39" s="1481"/>
      <c r="BC39" s="1452"/>
      <c r="BD39" s="1482"/>
      <c r="BE39" s="1483"/>
      <c r="BF39" s="1483"/>
      <c r="BG39" s="1483"/>
      <c r="BH39" s="1484"/>
    </row>
    <row r="40" spans="2:60" ht="20.25" customHeight="1" x14ac:dyDescent="0.15">
      <c r="B40" s="320">
        <f>B37+1</f>
        <v>7</v>
      </c>
      <c r="C40" s="1424"/>
      <c r="D40" s="1425"/>
      <c r="E40" s="1426"/>
      <c r="F40" s="329" t="str">
        <f>C39</f>
        <v>介護従業者</v>
      </c>
      <c r="G40" s="328"/>
      <c r="H40" s="1431"/>
      <c r="I40" s="1436"/>
      <c r="J40" s="1437"/>
      <c r="K40" s="1437"/>
      <c r="L40" s="1438"/>
      <c r="M40" s="1445"/>
      <c r="N40" s="1446"/>
      <c r="O40" s="1447"/>
      <c r="P40" s="327" t="s">
        <v>633</v>
      </c>
      <c r="Q40" s="326"/>
      <c r="R40" s="326"/>
      <c r="S40" s="325"/>
      <c r="T40" s="324"/>
      <c r="U40" s="322" t="str">
        <f>IF(U39="","",VLOOKUP(U39,'標準様式１【記載例】シフト記号表（勤務時間帯）'!$D$6:$X$47,21,FALSE))</f>
        <v/>
      </c>
      <c r="V40" s="321">
        <f>IF(V39="","",VLOOKUP(V39,'標準様式１【記載例】シフト記号表（勤務時間帯）'!$D$6:$X$47,21,FALSE))</f>
        <v>7.9999999999999982</v>
      </c>
      <c r="W40" s="321">
        <f>IF(W39="","",VLOOKUP(W39,'標準様式１【記載例】シフト記号表（勤務時間帯）'!$D$6:$X$47,21,FALSE))</f>
        <v>3</v>
      </c>
      <c r="X40" s="321">
        <f>IF(X39="","",VLOOKUP(X39,'標準様式１【記載例】シフト記号表（勤務時間帯）'!$D$6:$X$47,21,FALSE))</f>
        <v>3</v>
      </c>
      <c r="Y40" s="321">
        <f>IF(Y39="","",VLOOKUP(Y39,'標準様式１【記載例】シフト記号表（勤務時間帯）'!$D$6:$X$47,21,FALSE))</f>
        <v>7.9999999999999982</v>
      </c>
      <c r="Z40" s="321" t="str">
        <f>IF(Z39="","",VLOOKUP(Z39,'標準様式１【記載例】シフト記号表（勤務時間帯）'!$D$6:$X$47,21,FALSE))</f>
        <v/>
      </c>
      <c r="AA40" s="323">
        <f>IF(AA39="","",VLOOKUP(AA39,'標準様式１【記載例】シフト記号表（勤務時間帯）'!$D$6:$X$47,21,FALSE))</f>
        <v>7.9999999999999982</v>
      </c>
      <c r="AB40" s="322">
        <f>IF(AB39="","",VLOOKUP(AB39,'標準様式１【記載例】シフト記号表（勤務時間帯）'!$D$6:$X$47,21,FALSE))</f>
        <v>8</v>
      </c>
      <c r="AC40" s="321">
        <f>IF(AC39="","",VLOOKUP(AC39,'標準様式１【記載例】シフト記号表（勤務時間帯）'!$D$6:$X$47,21,FALSE))</f>
        <v>8</v>
      </c>
      <c r="AD40" s="321" t="str">
        <f>IF(AD39="","",VLOOKUP(AD39,'標準様式１【記載例】シフト記号表（勤務時間帯）'!$D$6:$X$47,21,FALSE))</f>
        <v/>
      </c>
      <c r="AE40" s="321" t="str">
        <f>IF(AE39="","",VLOOKUP(AE39,'標準様式１【記載例】シフト記号表（勤務時間帯）'!$D$6:$X$47,21,FALSE))</f>
        <v/>
      </c>
      <c r="AF40" s="321">
        <f>IF(AF39="","",VLOOKUP(AF39,'標準様式１【記載例】シフト記号表（勤務時間帯）'!$D$6:$X$47,21,FALSE))</f>
        <v>3</v>
      </c>
      <c r="AG40" s="321">
        <f>IF(AG39="","",VLOOKUP(AG39,'標準様式１【記載例】シフト記号表（勤務時間帯）'!$D$6:$X$47,21,FALSE))</f>
        <v>3</v>
      </c>
      <c r="AH40" s="323">
        <f>IF(AH39="","",VLOOKUP(AH39,'標準様式１【記載例】シフト記号表（勤務時間帯）'!$D$6:$X$47,21,FALSE))</f>
        <v>8</v>
      </c>
      <c r="AI40" s="322">
        <f>IF(AI39="","",VLOOKUP(AI39,'標準様式１【記載例】シフト記号表（勤務時間帯）'!$D$6:$X$47,21,FALSE))</f>
        <v>7.9999999999999982</v>
      </c>
      <c r="AJ40" s="321" t="str">
        <f>IF(AJ39="","",VLOOKUP(AJ39,'標準様式１【記載例】シフト記号表（勤務時間帯）'!$D$6:$X$47,21,FALSE))</f>
        <v/>
      </c>
      <c r="AK40" s="321">
        <f>IF(AK39="","",VLOOKUP(AK39,'標準様式１【記載例】シフト記号表（勤務時間帯）'!$D$6:$X$47,21,FALSE))</f>
        <v>3</v>
      </c>
      <c r="AL40" s="321">
        <f>IF(AL39="","",VLOOKUP(AL39,'標準様式１【記載例】シフト記号表（勤務時間帯）'!$D$6:$X$47,21,FALSE))</f>
        <v>3</v>
      </c>
      <c r="AM40" s="321" t="str">
        <f>IF(AM39="","",VLOOKUP(AM39,'標準様式１【記載例】シフト記号表（勤務時間帯）'!$D$6:$X$47,21,FALSE))</f>
        <v/>
      </c>
      <c r="AN40" s="321">
        <f>IF(AN39="","",VLOOKUP(AN39,'標準様式１【記載例】シフト記号表（勤務時間帯）'!$D$6:$X$47,21,FALSE))</f>
        <v>7.9999999999999982</v>
      </c>
      <c r="AO40" s="323">
        <f>IF(AO39="","",VLOOKUP(AO39,'標準様式１【記載例】シフト記号表（勤務時間帯）'!$D$6:$X$47,21,FALSE))</f>
        <v>7.9999999999999982</v>
      </c>
      <c r="AP40" s="322">
        <f>IF(AP39="","",VLOOKUP(AP39,'標準様式１【記載例】シフト記号表（勤務時間帯）'!$D$6:$X$47,21,FALSE))</f>
        <v>8</v>
      </c>
      <c r="AQ40" s="321" t="str">
        <f>IF(AQ39="","",VLOOKUP(AQ39,'標準様式１【記載例】シフト記号表（勤務時間帯）'!$D$6:$X$47,21,FALSE))</f>
        <v/>
      </c>
      <c r="AR40" s="321">
        <f>IF(AR39="","",VLOOKUP(AR39,'標準様式１【記載例】シフト記号表（勤務時間帯）'!$D$6:$X$47,21,FALSE))</f>
        <v>7.9999999999999982</v>
      </c>
      <c r="AS40" s="321">
        <f>IF(AS39="","",VLOOKUP(AS39,'標準様式１【記載例】シフト記号表（勤務時間帯）'!$D$6:$X$47,21,FALSE))</f>
        <v>8</v>
      </c>
      <c r="AT40" s="321">
        <f>IF(AT39="","",VLOOKUP(AT39,'標準様式１【記載例】シフト記号表（勤務時間帯）'!$D$6:$X$47,21,FALSE))</f>
        <v>3</v>
      </c>
      <c r="AU40" s="321">
        <f>IF(AU39="","",VLOOKUP(AU39,'標準様式１【記載例】シフト記号表（勤務時間帯）'!$D$6:$X$47,21,FALSE))</f>
        <v>3</v>
      </c>
      <c r="AV40" s="323" t="str">
        <f>IF(AV39="","",VLOOKUP(AV39,'標準様式１【記載例】シフト記号表（勤務時間帯）'!$D$6:$X$47,21,FALSE))</f>
        <v/>
      </c>
      <c r="AW40" s="322" t="str">
        <f>IF(AW39="","",VLOOKUP(AW39,'標準様式１【記載例】シフト記号表（勤務時間帯）'!$D$6:$X$47,21,FALSE))</f>
        <v/>
      </c>
      <c r="AX40" s="321" t="str">
        <f>IF(AX39="","",VLOOKUP(AX39,'標準様式１【記載例】シフト記号表（勤務時間帯）'!$D$6:$X$47,21,FALSE))</f>
        <v/>
      </c>
      <c r="AY40" s="321" t="str">
        <f>IF(AY39="","",VLOOKUP(AY39,'標準様式１【記載例】シフト記号表（勤務時間帯）'!$D$6:$X$47,21,FALSE))</f>
        <v/>
      </c>
      <c r="AZ40" s="1474">
        <f>IF($BC$3="４週",SUM(U40:AV40),IF($BC$3="暦月",SUM(U40:AY40),""))</f>
        <v>119.99999999999999</v>
      </c>
      <c r="BA40" s="1475"/>
      <c r="BB40" s="1476">
        <f>IF($BC$3="４週",AZ40/4,IF($BC$3="暦月",(AZ40/($BC$8/7)),""))</f>
        <v>29.999999999999996</v>
      </c>
      <c r="BC40" s="1475"/>
      <c r="BD40" s="1468"/>
      <c r="BE40" s="1469"/>
      <c r="BF40" s="1469"/>
      <c r="BG40" s="1469"/>
      <c r="BH40" s="1470"/>
    </row>
    <row r="41" spans="2:60" ht="20.25" customHeight="1" x14ac:dyDescent="0.15">
      <c r="B41" s="346"/>
      <c r="C41" s="1427"/>
      <c r="D41" s="1428"/>
      <c r="E41" s="1429"/>
      <c r="F41" s="345"/>
      <c r="G41" s="344" t="str">
        <f>C39</f>
        <v>介護従業者</v>
      </c>
      <c r="H41" s="1432"/>
      <c r="I41" s="1439"/>
      <c r="J41" s="1440"/>
      <c r="K41" s="1440"/>
      <c r="L41" s="1441"/>
      <c r="M41" s="1448"/>
      <c r="N41" s="1449"/>
      <c r="O41" s="1450"/>
      <c r="P41" s="352" t="s">
        <v>634</v>
      </c>
      <c r="Q41" s="288"/>
      <c r="R41" s="288"/>
      <c r="S41" s="290"/>
      <c r="T41" s="359"/>
      <c r="U41" s="312" t="str">
        <f>IF(U39="","",VLOOKUP(U39,'標準様式１【記載例】シフト記号表（勤務時間帯）'!$D$6:$Z$47,23,FALSE))</f>
        <v/>
      </c>
      <c r="V41" s="311" t="str">
        <f>IF(V39="","",VLOOKUP(V39,'標準様式１【記載例】シフト記号表（勤務時間帯）'!$D$6:$Z$47,23,FALSE))</f>
        <v>-</v>
      </c>
      <c r="W41" s="311">
        <f>IF(W39="","",VLOOKUP(W39,'標準様式１【記載例】シフト記号表（勤務時間帯）'!$D$6:$Z$47,23,FALSE))</f>
        <v>3.9999999999999991</v>
      </c>
      <c r="X41" s="311">
        <f>IF(X39="","",VLOOKUP(X39,'標準様式１【記載例】シフト記号表（勤務時間帯）'!$D$6:$Z$47,23,FALSE))</f>
        <v>6</v>
      </c>
      <c r="Y41" s="311" t="str">
        <f>IF(Y39="","",VLOOKUP(Y39,'標準様式１【記載例】シフト記号表（勤務時間帯）'!$D$6:$Z$47,23,FALSE))</f>
        <v>-</v>
      </c>
      <c r="Z41" s="311" t="str">
        <f>IF(Z39="","",VLOOKUP(Z39,'標準様式１【記載例】シフト記号表（勤務時間帯）'!$D$6:$Z$47,23,FALSE))</f>
        <v/>
      </c>
      <c r="AA41" s="313" t="str">
        <f>IF(AA39="","",VLOOKUP(AA39,'標準様式１【記載例】シフト記号表（勤務時間帯）'!$D$6:$Z$47,23,FALSE))</f>
        <v>-</v>
      </c>
      <c r="AB41" s="312" t="str">
        <f>IF(AB39="","",VLOOKUP(AB39,'標準様式１【記載例】シフト記号表（勤務時間帯）'!$D$6:$Z$47,23,FALSE))</f>
        <v>-</v>
      </c>
      <c r="AC41" s="311" t="str">
        <f>IF(AC39="","",VLOOKUP(AC39,'標準様式１【記載例】シフト記号表（勤務時間帯）'!$D$6:$Z$47,23,FALSE))</f>
        <v>-</v>
      </c>
      <c r="AD41" s="311" t="str">
        <f>IF(AD39="","",VLOOKUP(AD39,'標準様式１【記載例】シフト記号表（勤務時間帯）'!$D$6:$Z$47,23,FALSE))</f>
        <v/>
      </c>
      <c r="AE41" s="311" t="str">
        <f>IF(AE39="","",VLOOKUP(AE39,'標準様式１【記載例】シフト記号表（勤務時間帯）'!$D$6:$Z$47,23,FALSE))</f>
        <v/>
      </c>
      <c r="AF41" s="311">
        <f>IF(AF39="","",VLOOKUP(AF39,'標準様式１【記載例】シフト記号表（勤務時間帯）'!$D$6:$Z$47,23,FALSE))</f>
        <v>3.9999999999999991</v>
      </c>
      <c r="AG41" s="311">
        <f>IF(AG39="","",VLOOKUP(AG39,'標準様式１【記載例】シフト記号表（勤務時間帯）'!$D$6:$Z$47,23,FALSE))</f>
        <v>6</v>
      </c>
      <c r="AH41" s="313" t="str">
        <f>IF(AH39="","",VLOOKUP(AH39,'標準様式１【記載例】シフト記号表（勤務時間帯）'!$D$6:$Z$47,23,FALSE))</f>
        <v>-</v>
      </c>
      <c r="AI41" s="312" t="str">
        <f>IF(AI39="","",VLOOKUP(AI39,'標準様式１【記載例】シフト記号表（勤務時間帯）'!$D$6:$Z$47,23,FALSE))</f>
        <v>-</v>
      </c>
      <c r="AJ41" s="311" t="str">
        <f>IF(AJ39="","",VLOOKUP(AJ39,'標準様式１【記載例】シフト記号表（勤務時間帯）'!$D$6:$Z$47,23,FALSE))</f>
        <v/>
      </c>
      <c r="AK41" s="311">
        <f>IF(AK39="","",VLOOKUP(AK39,'標準様式１【記載例】シフト記号表（勤務時間帯）'!$D$6:$Z$47,23,FALSE))</f>
        <v>3.9999999999999991</v>
      </c>
      <c r="AL41" s="311">
        <f>IF(AL39="","",VLOOKUP(AL39,'標準様式１【記載例】シフト記号表（勤務時間帯）'!$D$6:$Z$47,23,FALSE))</f>
        <v>6</v>
      </c>
      <c r="AM41" s="311" t="str">
        <f>IF(AM39="","",VLOOKUP(AM39,'標準様式１【記載例】シフト記号表（勤務時間帯）'!$D$6:$Z$47,23,FALSE))</f>
        <v/>
      </c>
      <c r="AN41" s="311" t="str">
        <f>IF(AN39="","",VLOOKUP(AN39,'標準様式１【記載例】シフト記号表（勤務時間帯）'!$D$6:$Z$47,23,FALSE))</f>
        <v>-</v>
      </c>
      <c r="AO41" s="313" t="str">
        <f>IF(AO39="","",VLOOKUP(AO39,'標準様式１【記載例】シフト記号表（勤務時間帯）'!$D$6:$Z$47,23,FALSE))</f>
        <v>-</v>
      </c>
      <c r="AP41" s="312" t="str">
        <f>IF(AP39="","",VLOOKUP(AP39,'標準様式１【記載例】シフト記号表（勤務時間帯）'!$D$6:$Z$47,23,FALSE))</f>
        <v>-</v>
      </c>
      <c r="AQ41" s="311" t="str">
        <f>IF(AQ39="","",VLOOKUP(AQ39,'標準様式１【記載例】シフト記号表（勤務時間帯）'!$D$6:$Z$47,23,FALSE))</f>
        <v/>
      </c>
      <c r="AR41" s="311" t="str">
        <f>IF(AR39="","",VLOOKUP(AR39,'標準様式１【記載例】シフト記号表（勤務時間帯）'!$D$6:$Z$47,23,FALSE))</f>
        <v>-</v>
      </c>
      <c r="AS41" s="311" t="str">
        <f>IF(AS39="","",VLOOKUP(AS39,'標準様式１【記載例】シフト記号表（勤務時間帯）'!$D$6:$Z$47,23,FALSE))</f>
        <v>-</v>
      </c>
      <c r="AT41" s="311">
        <f>IF(AT39="","",VLOOKUP(AT39,'標準様式１【記載例】シフト記号表（勤務時間帯）'!$D$6:$Z$47,23,FALSE))</f>
        <v>3.9999999999999991</v>
      </c>
      <c r="AU41" s="311">
        <f>IF(AU39="","",VLOOKUP(AU39,'標準様式１【記載例】シフト記号表（勤務時間帯）'!$D$6:$Z$47,23,FALSE))</f>
        <v>6</v>
      </c>
      <c r="AV41" s="313" t="str">
        <f>IF(AV39="","",VLOOKUP(AV39,'標準様式１【記載例】シフト記号表（勤務時間帯）'!$D$6:$Z$47,23,FALSE))</f>
        <v/>
      </c>
      <c r="AW41" s="312" t="str">
        <f>IF(AW39="","",VLOOKUP(AW39,'標準様式１【記載例】シフト記号表（勤務時間帯）'!$D$6:$Z$47,23,FALSE))</f>
        <v/>
      </c>
      <c r="AX41" s="311" t="str">
        <f>IF(AX39="","",VLOOKUP(AX39,'標準様式１【記載例】シフト記号表（勤務時間帯）'!$D$6:$Z$47,23,FALSE))</f>
        <v/>
      </c>
      <c r="AY41" s="311" t="str">
        <f>IF(AY39="","",VLOOKUP(AY39,'標準様式１【記載例】シフト記号表（勤務時間帯）'!$D$6:$Z$47,23,FALSE))</f>
        <v/>
      </c>
      <c r="AZ41" s="1477">
        <f>IF($BC$3="４週",SUM(U41:AV41),IF($BC$3="暦月",SUM(U41:AY41),""))</f>
        <v>40</v>
      </c>
      <c r="BA41" s="1478"/>
      <c r="BB41" s="1479">
        <f>IF($BC$3="４週",AZ41/4,IF($BC$3="暦月",(AZ41/($BC$8/7)),""))</f>
        <v>10</v>
      </c>
      <c r="BC41" s="1478"/>
      <c r="BD41" s="1471"/>
      <c r="BE41" s="1472"/>
      <c r="BF41" s="1472"/>
      <c r="BG41" s="1472"/>
      <c r="BH41" s="1473"/>
    </row>
    <row r="42" spans="2:60" ht="20.25" customHeight="1" x14ac:dyDescent="0.15">
      <c r="B42" s="339"/>
      <c r="C42" s="1421" t="s">
        <v>709</v>
      </c>
      <c r="D42" s="1422"/>
      <c r="E42" s="1423"/>
      <c r="F42" s="329"/>
      <c r="G42" s="328"/>
      <c r="H42" s="1485" t="s">
        <v>703</v>
      </c>
      <c r="I42" s="1433" t="s">
        <v>710</v>
      </c>
      <c r="J42" s="1434"/>
      <c r="K42" s="1434"/>
      <c r="L42" s="1435"/>
      <c r="M42" s="1442" t="s">
        <v>721</v>
      </c>
      <c r="N42" s="1443"/>
      <c r="O42" s="1444"/>
      <c r="P42" s="348" t="s">
        <v>632</v>
      </c>
      <c r="Q42" s="355"/>
      <c r="R42" s="355"/>
      <c r="S42" s="354"/>
      <c r="T42" s="353"/>
      <c r="U42" s="331" t="s">
        <v>712</v>
      </c>
      <c r="V42" s="330"/>
      <c r="W42" s="330" t="s">
        <v>660</v>
      </c>
      <c r="X42" s="330" t="s">
        <v>714</v>
      </c>
      <c r="Y42" s="330" t="s">
        <v>715</v>
      </c>
      <c r="Z42" s="330" t="s">
        <v>657</v>
      </c>
      <c r="AA42" s="332"/>
      <c r="AB42" s="331" t="s">
        <v>657</v>
      </c>
      <c r="AC42" s="330"/>
      <c r="AD42" s="330" t="s">
        <v>706</v>
      </c>
      <c r="AE42" s="330" t="s">
        <v>714</v>
      </c>
      <c r="AF42" s="330" t="s">
        <v>715</v>
      </c>
      <c r="AG42" s="330"/>
      <c r="AH42" s="332" t="s">
        <v>712</v>
      </c>
      <c r="AI42" s="331" t="s">
        <v>714</v>
      </c>
      <c r="AJ42" s="330" t="s">
        <v>715</v>
      </c>
      <c r="AK42" s="330"/>
      <c r="AL42" s="330" t="s">
        <v>712</v>
      </c>
      <c r="AM42" s="330" t="s">
        <v>712</v>
      </c>
      <c r="AN42" s="330" t="s">
        <v>660</v>
      </c>
      <c r="AO42" s="332"/>
      <c r="AP42" s="331" t="s">
        <v>714</v>
      </c>
      <c r="AQ42" s="330" t="s">
        <v>715</v>
      </c>
      <c r="AR42" s="330"/>
      <c r="AS42" s="330" t="s">
        <v>712</v>
      </c>
      <c r="AT42" s="330"/>
      <c r="AU42" s="330" t="s">
        <v>714</v>
      </c>
      <c r="AV42" s="332" t="s">
        <v>715</v>
      </c>
      <c r="AW42" s="331"/>
      <c r="AX42" s="330"/>
      <c r="AY42" s="330"/>
      <c r="AZ42" s="1451"/>
      <c r="BA42" s="1452"/>
      <c r="BB42" s="1481"/>
      <c r="BC42" s="1452"/>
      <c r="BD42" s="1482"/>
      <c r="BE42" s="1483"/>
      <c r="BF42" s="1483"/>
      <c r="BG42" s="1483"/>
      <c r="BH42" s="1484"/>
    </row>
    <row r="43" spans="2:60" ht="20.25" customHeight="1" x14ac:dyDescent="0.15">
      <c r="B43" s="320">
        <f>B40+1</f>
        <v>8</v>
      </c>
      <c r="C43" s="1424"/>
      <c r="D43" s="1425"/>
      <c r="E43" s="1426"/>
      <c r="F43" s="329" t="str">
        <f>C42</f>
        <v>介護従業者</v>
      </c>
      <c r="G43" s="328"/>
      <c r="H43" s="1431"/>
      <c r="I43" s="1436"/>
      <c r="J43" s="1437"/>
      <c r="K43" s="1437"/>
      <c r="L43" s="1438"/>
      <c r="M43" s="1445"/>
      <c r="N43" s="1446"/>
      <c r="O43" s="1447"/>
      <c r="P43" s="327" t="s">
        <v>633</v>
      </c>
      <c r="Q43" s="326"/>
      <c r="R43" s="326"/>
      <c r="S43" s="325"/>
      <c r="T43" s="324"/>
      <c r="U43" s="322">
        <f>IF(U42="","",VLOOKUP(U42,'標準様式１【記載例】シフト記号表（勤務時間帯）'!$D$6:$X$47,21,FALSE))</f>
        <v>7.9999999999999982</v>
      </c>
      <c r="V43" s="321" t="str">
        <f>IF(V42="","",VLOOKUP(V42,'標準様式１【記載例】シフト記号表（勤務時間帯）'!$D$6:$X$47,21,FALSE))</f>
        <v/>
      </c>
      <c r="W43" s="321">
        <f>IF(W42="","",VLOOKUP(W42,'標準様式１【記載例】シフト記号表（勤務時間帯）'!$D$6:$X$47,21,FALSE))</f>
        <v>8</v>
      </c>
      <c r="X43" s="321">
        <f>IF(X42="","",VLOOKUP(X42,'標準様式１【記載例】シフト記号表（勤務時間帯）'!$D$6:$X$47,21,FALSE))</f>
        <v>3</v>
      </c>
      <c r="Y43" s="321">
        <f>IF(Y42="","",VLOOKUP(Y42,'標準様式１【記載例】シフト記号表（勤務時間帯）'!$D$6:$X$47,21,FALSE))</f>
        <v>3</v>
      </c>
      <c r="Z43" s="321">
        <f>IF(Z42="","",VLOOKUP(Z42,'標準様式１【記載例】シフト記号表（勤務時間帯）'!$D$6:$X$47,21,FALSE))</f>
        <v>7.9999999999999982</v>
      </c>
      <c r="AA43" s="323" t="str">
        <f>IF(AA42="","",VLOOKUP(AA42,'標準様式１【記載例】シフト記号表（勤務時間帯）'!$D$6:$X$47,21,FALSE))</f>
        <v/>
      </c>
      <c r="AB43" s="322">
        <f>IF(AB42="","",VLOOKUP(AB42,'標準様式１【記載例】シフト記号表（勤務時間帯）'!$D$6:$X$47,21,FALSE))</f>
        <v>7.9999999999999982</v>
      </c>
      <c r="AC43" s="321" t="str">
        <f>IF(AC42="","",VLOOKUP(AC42,'標準様式１【記載例】シフト記号表（勤務時間帯）'!$D$6:$X$47,21,FALSE))</f>
        <v/>
      </c>
      <c r="AD43" s="321">
        <f>IF(AD42="","",VLOOKUP(AD42,'標準様式１【記載例】シフト記号表（勤務時間帯）'!$D$6:$X$47,21,FALSE))</f>
        <v>8</v>
      </c>
      <c r="AE43" s="321">
        <f>IF(AE42="","",VLOOKUP(AE42,'標準様式１【記載例】シフト記号表（勤務時間帯）'!$D$6:$X$47,21,FALSE))</f>
        <v>3</v>
      </c>
      <c r="AF43" s="321">
        <f>IF(AF42="","",VLOOKUP(AF42,'標準様式１【記載例】シフト記号表（勤務時間帯）'!$D$6:$X$47,21,FALSE))</f>
        <v>3</v>
      </c>
      <c r="AG43" s="321" t="str">
        <f>IF(AG42="","",VLOOKUP(AG42,'標準様式１【記載例】シフト記号表（勤務時間帯）'!$D$6:$X$47,21,FALSE))</f>
        <v/>
      </c>
      <c r="AH43" s="323">
        <f>IF(AH42="","",VLOOKUP(AH42,'標準様式１【記載例】シフト記号表（勤務時間帯）'!$D$6:$X$47,21,FALSE))</f>
        <v>7.9999999999999982</v>
      </c>
      <c r="AI43" s="322">
        <f>IF(AI42="","",VLOOKUP(AI42,'標準様式１【記載例】シフト記号表（勤務時間帯）'!$D$6:$X$47,21,FALSE))</f>
        <v>3</v>
      </c>
      <c r="AJ43" s="321">
        <f>IF(AJ42="","",VLOOKUP(AJ42,'標準様式１【記載例】シフト記号表（勤務時間帯）'!$D$6:$X$47,21,FALSE))</f>
        <v>3</v>
      </c>
      <c r="AK43" s="321" t="str">
        <f>IF(AK42="","",VLOOKUP(AK42,'標準様式１【記載例】シフト記号表（勤務時間帯）'!$D$6:$X$47,21,FALSE))</f>
        <v/>
      </c>
      <c r="AL43" s="321">
        <f>IF(AL42="","",VLOOKUP(AL42,'標準様式１【記載例】シフト記号表（勤務時間帯）'!$D$6:$X$47,21,FALSE))</f>
        <v>7.9999999999999982</v>
      </c>
      <c r="AM43" s="321">
        <f>IF(AM42="","",VLOOKUP(AM42,'標準様式１【記載例】シフト記号表（勤務時間帯）'!$D$6:$X$47,21,FALSE))</f>
        <v>7.9999999999999982</v>
      </c>
      <c r="AN43" s="321">
        <f>IF(AN42="","",VLOOKUP(AN42,'標準様式１【記載例】シフト記号表（勤務時間帯）'!$D$6:$X$47,21,FALSE))</f>
        <v>8</v>
      </c>
      <c r="AO43" s="323" t="str">
        <f>IF(AO42="","",VLOOKUP(AO42,'標準様式１【記載例】シフト記号表（勤務時間帯）'!$D$6:$X$47,21,FALSE))</f>
        <v/>
      </c>
      <c r="AP43" s="322">
        <f>IF(AP42="","",VLOOKUP(AP42,'標準様式１【記載例】シフト記号表（勤務時間帯）'!$D$6:$X$47,21,FALSE))</f>
        <v>3</v>
      </c>
      <c r="AQ43" s="321">
        <f>IF(AQ42="","",VLOOKUP(AQ42,'標準様式１【記載例】シフト記号表（勤務時間帯）'!$D$6:$X$47,21,FALSE))</f>
        <v>3</v>
      </c>
      <c r="AR43" s="321" t="str">
        <f>IF(AR42="","",VLOOKUP(AR42,'標準様式１【記載例】シフト記号表（勤務時間帯）'!$D$6:$X$47,21,FALSE))</f>
        <v/>
      </c>
      <c r="AS43" s="321">
        <f>IF(AS42="","",VLOOKUP(AS42,'標準様式１【記載例】シフト記号表（勤務時間帯）'!$D$6:$X$47,21,FALSE))</f>
        <v>7.9999999999999982</v>
      </c>
      <c r="AT43" s="321" t="str">
        <f>IF(AT42="","",VLOOKUP(AT42,'標準様式１【記載例】シフト記号表（勤務時間帯）'!$D$6:$X$47,21,FALSE))</f>
        <v/>
      </c>
      <c r="AU43" s="321">
        <f>IF(AU42="","",VLOOKUP(AU42,'標準様式１【記載例】シフト記号表（勤務時間帯）'!$D$6:$X$47,21,FALSE))</f>
        <v>3</v>
      </c>
      <c r="AV43" s="323">
        <f>IF(AV42="","",VLOOKUP(AV42,'標準様式１【記載例】シフト記号表（勤務時間帯）'!$D$6:$X$47,21,FALSE))</f>
        <v>3</v>
      </c>
      <c r="AW43" s="322" t="str">
        <f>IF(AW42="","",VLOOKUP(AW42,'標準様式１【記載例】シフト記号表（勤務時間帯）'!$D$6:$X$47,21,FALSE))</f>
        <v/>
      </c>
      <c r="AX43" s="321" t="str">
        <f>IF(AX42="","",VLOOKUP(AX42,'標準様式１【記載例】シフト記号表（勤務時間帯）'!$D$6:$X$47,21,FALSE))</f>
        <v/>
      </c>
      <c r="AY43" s="321" t="str">
        <f>IF(AY42="","",VLOOKUP(AY42,'標準様式１【記載例】シフト記号表（勤務時間帯）'!$D$6:$X$47,21,FALSE))</f>
        <v/>
      </c>
      <c r="AZ43" s="1474">
        <f>IF($BC$3="４週",SUM(U43:AV43),IF($BC$3="暦月",SUM(U43:AY43),""))</f>
        <v>110</v>
      </c>
      <c r="BA43" s="1475"/>
      <c r="BB43" s="1476">
        <f>IF($BC$3="４週",AZ43/4,IF($BC$3="暦月",(AZ43/($BC$8/7)),""))</f>
        <v>27.5</v>
      </c>
      <c r="BC43" s="1475"/>
      <c r="BD43" s="1468"/>
      <c r="BE43" s="1469"/>
      <c r="BF43" s="1469"/>
      <c r="BG43" s="1469"/>
      <c r="BH43" s="1470"/>
    </row>
    <row r="44" spans="2:60" ht="20.25" customHeight="1" x14ac:dyDescent="0.15">
      <c r="B44" s="346"/>
      <c r="C44" s="1427"/>
      <c r="D44" s="1428"/>
      <c r="E44" s="1429"/>
      <c r="F44" s="345"/>
      <c r="G44" s="344" t="str">
        <f>C42</f>
        <v>介護従業者</v>
      </c>
      <c r="H44" s="1432"/>
      <c r="I44" s="1439"/>
      <c r="J44" s="1440"/>
      <c r="K44" s="1440"/>
      <c r="L44" s="1441"/>
      <c r="M44" s="1448"/>
      <c r="N44" s="1449"/>
      <c r="O44" s="1450"/>
      <c r="P44" s="352" t="s">
        <v>634</v>
      </c>
      <c r="Q44" s="358"/>
      <c r="R44" s="358"/>
      <c r="S44" s="357"/>
      <c r="T44" s="356"/>
      <c r="U44" s="312" t="str">
        <f>IF(U42="","",VLOOKUP(U42,'標準様式１【記載例】シフト記号表（勤務時間帯）'!$D$6:$Z$47,23,FALSE))</f>
        <v>-</v>
      </c>
      <c r="V44" s="311" t="str">
        <f>IF(V42="","",VLOOKUP(V42,'標準様式１【記載例】シフト記号表（勤務時間帯）'!$D$6:$Z$47,23,FALSE))</f>
        <v/>
      </c>
      <c r="W44" s="311" t="str">
        <f>IF(W42="","",VLOOKUP(W42,'標準様式１【記載例】シフト記号表（勤務時間帯）'!$D$6:$Z$47,23,FALSE))</f>
        <v>-</v>
      </c>
      <c r="X44" s="311">
        <f>IF(X42="","",VLOOKUP(X42,'標準様式１【記載例】シフト記号表（勤務時間帯）'!$D$6:$Z$47,23,FALSE))</f>
        <v>3.9999999999999991</v>
      </c>
      <c r="Y44" s="311">
        <f>IF(Y42="","",VLOOKUP(Y42,'標準様式１【記載例】シフト記号表（勤務時間帯）'!$D$6:$Z$47,23,FALSE))</f>
        <v>6</v>
      </c>
      <c r="Z44" s="311" t="str">
        <f>IF(Z42="","",VLOOKUP(Z42,'標準様式１【記載例】シフト記号表（勤務時間帯）'!$D$6:$Z$47,23,FALSE))</f>
        <v>-</v>
      </c>
      <c r="AA44" s="313" t="str">
        <f>IF(AA42="","",VLOOKUP(AA42,'標準様式１【記載例】シフト記号表（勤務時間帯）'!$D$6:$Z$47,23,FALSE))</f>
        <v/>
      </c>
      <c r="AB44" s="312" t="str">
        <f>IF(AB42="","",VLOOKUP(AB42,'標準様式１【記載例】シフト記号表（勤務時間帯）'!$D$6:$Z$47,23,FALSE))</f>
        <v>-</v>
      </c>
      <c r="AC44" s="311" t="str">
        <f>IF(AC42="","",VLOOKUP(AC42,'標準様式１【記載例】シフト記号表（勤務時間帯）'!$D$6:$Z$47,23,FALSE))</f>
        <v/>
      </c>
      <c r="AD44" s="311" t="str">
        <f>IF(AD42="","",VLOOKUP(AD42,'標準様式１【記載例】シフト記号表（勤務時間帯）'!$D$6:$Z$47,23,FALSE))</f>
        <v>-</v>
      </c>
      <c r="AE44" s="311">
        <f>IF(AE42="","",VLOOKUP(AE42,'標準様式１【記載例】シフト記号表（勤務時間帯）'!$D$6:$Z$47,23,FALSE))</f>
        <v>3.9999999999999991</v>
      </c>
      <c r="AF44" s="311">
        <f>IF(AF42="","",VLOOKUP(AF42,'標準様式１【記載例】シフト記号表（勤務時間帯）'!$D$6:$Z$47,23,FALSE))</f>
        <v>6</v>
      </c>
      <c r="AG44" s="311" t="str">
        <f>IF(AG42="","",VLOOKUP(AG42,'標準様式１【記載例】シフト記号表（勤務時間帯）'!$D$6:$Z$47,23,FALSE))</f>
        <v/>
      </c>
      <c r="AH44" s="313" t="str">
        <f>IF(AH42="","",VLOOKUP(AH42,'標準様式１【記載例】シフト記号表（勤務時間帯）'!$D$6:$Z$47,23,FALSE))</f>
        <v>-</v>
      </c>
      <c r="AI44" s="312">
        <f>IF(AI42="","",VLOOKUP(AI42,'標準様式１【記載例】シフト記号表（勤務時間帯）'!$D$6:$Z$47,23,FALSE))</f>
        <v>3.9999999999999991</v>
      </c>
      <c r="AJ44" s="311">
        <f>IF(AJ42="","",VLOOKUP(AJ42,'標準様式１【記載例】シフト記号表（勤務時間帯）'!$D$6:$Z$47,23,FALSE))</f>
        <v>6</v>
      </c>
      <c r="AK44" s="311" t="str">
        <f>IF(AK42="","",VLOOKUP(AK42,'標準様式１【記載例】シフト記号表（勤務時間帯）'!$D$6:$Z$47,23,FALSE))</f>
        <v/>
      </c>
      <c r="AL44" s="311" t="str">
        <f>IF(AL42="","",VLOOKUP(AL42,'標準様式１【記載例】シフト記号表（勤務時間帯）'!$D$6:$Z$47,23,FALSE))</f>
        <v>-</v>
      </c>
      <c r="AM44" s="311" t="str">
        <f>IF(AM42="","",VLOOKUP(AM42,'標準様式１【記載例】シフト記号表（勤務時間帯）'!$D$6:$Z$47,23,FALSE))</f>
        <v>-</v>
      </c>
      <c r="AN44" s="311" t="str">
        <f>IF(AN42="","",VLOOKUP(AN42,'標準様式１【記載例】シフト記号表（勤務時間帯）'!$D$6:$Z$47,23,FALSE))</f>
        <v>-</v>
      </c>
      <c r="AO44" s="313" t="str">
        <f>IF(AO42="","",VLOOKUP(AO42,'標準様式１【記載例】シフト記号表（勤務時間帯）'!$D$6:$Z$47,23,FALSE))</f>
        <v/>
      </c>
      <c r="AP44" s="312">
        <f>IF(AP42="","",VLOOKUP(AP42,'標準様式１【記載例】シフト記号表（勤務時間帯）'!$D$6:$Z$47,23,FALSE))</f>
        <v>3.9999999999999991</v>
      </c>
      <c r="AQ44" s="311">
        <f>IF(AQ42="","",VLOOKUP(AQ42,'標準様式１【記載例】シフト記号表（勤務時間帯）'!$D$6:$Z$47,23,FALSE))</f>
        <v>6</v>
      </c>
      <c r="AR44" s="311" t="str">
        <f>IF(AR42="","",VLOOKUP(AR42,'標準様式１【記載例】シフト記号表（勤務時間帯）'!$D$6:$Z$47,23,FALSE))</f>
        <v/>
      </c>
      <c r="AS44" s="311" t="str">
        <f>IF(AS42="","",VLOOKUP(AS42,'標準様式１【記載例】シフト記号表（勤務時間帯）'!$D$6:$Z$47,23,FALSE))</f>
        <v>-</v>
      </c>
      <c r="AT44" s="311" t="str">
        <f>IF(AT42="","",VLOOKUP(AT42,'標準様式１【記載例】シフト記号表（勤務時間帯）'!$D$6:$Z$47,23,FALSE))</f>
        <v/>
      </c>
      <c r="AU44" s="311">
        <f>IF(AU42="","",VLOOKUP(AU42,'標準様式１【記載例】シフト記号表（勤務時間帯）'!$D$6:$Z$47,23,FALSE))</f>
        <v>3.9999999999999991</v>
      </c>
      <c r="AV44" s="313">
        <f>IF(AV42="","",VLOOKUP(AV42,'標準様式１【記載例】シフト記号表（勤務時間帯）'!$D$6:$Z$47,23,FALSE))</f>
        <v>6</v>
      </c>
      <c r="AW44" s="312" t="str">
        <f>IF(AW42="","",VLOOKUP(AW42,'標準様式１【記載例】シフト記号表（勤務時間帯）'!$D$6:$Z$47,23,FALSE))</f>
        <v/>
      </c>
      <c r="AX44" s="311" t="str">
        <f>IF(AX42="","",VLOOKUP(AX42,'標準様式１【記載例】シフト記号表（勤務時間帯）'!$D$6:$Z$47,23,FALSE))</f>
        <v/>
      </c>
      <c r="AY44" s="311" t="str">
        <f>IF(AY42="","",VLOOKUP(AY42,'標準様式１【記載例】シフト記号表（勤務時間帯）'!$D$6:$Z$47,23,FALSE))</f>
        <v/>
      </c>
      <c r="AZ44" s="1477">
        <f>IF($BC$3="４週",SUM(U44:AV44),IF($BC$3="暦月",SUM(U44:AY44),""))</f>
        <v>50</v>
      </c>
      <c r="BA44" s="1478"/>
      <c r="BB44" s="1479">
        <f>IF($BC$3="４週",AZ44/4,IF($BC$3="暦月",(AZ44/($BC$8/7)),""))</f>
        <v>12.5</v>
      </c>
      <c r="BC44" s="1478"/>
      <c r="BD44" s="1471"/>
      <c r="BE44" s="1472"/>
      <c r="BF44" s="1472"/>
      <c r="BG44" s="1472"/>
      <c r="BH44" s="1473"/>
    </row>
    <row r="45" spans="2:60" ht="20.25" customHeight="1" x14ac:dyDescent="0.15">
      <c r="B45" s="339"/>
      <c r="C45" s="1421" t="s">
        <v>709</v>
      </c>
      <c r="D45" s="1422"/>
      <c r="E45" s="1423"/>
      <c r="F45" s="329"/>
      <c r="G45" s="328"/>
      <c r="H45" s="1485" t="s">
        <v>703</v>
      </c>
      <c r="I45" s="1433" t="s">
        <v>722</v>
      </c>
      <c r="J45" s="1434"/>
      <c r="K45" s="1434"/>
      <c r="L45" s="1435"/>
      <c r="M45" s="1442" t="s">
        <v>723</v>
      </c>
      <c r="N45" s="1443"/>
      <c r="O45" s="1444"/>
      <c r="P45" s="348" t="s">
        <v>632</v>
      </c>
      <c r="Q45" s="355"/>
      <c r="R45" s="355"/>
      <c r="S45" s="354"/>
      <c r="T45" s="353"/>
      <c r="U45" s="331" t="s">
        <v>715</v>
      </c>
      <c r="V45" s="330" t="s">
        <v>661</v>
      </c>
      <c r="W45" s="330" t="s">
        <v>706</v>
      </c>
      <c r="X45" s="330"/>
      <c r="Y45" s="330"/>
      <c r="Z45" s="330" t="s">
        <v>660</v>
      </c>
      <c r="AA45" s="332" t="s">
        <v>714</v>
      </c>
      <c r="AB45" s="331" t="s">
        <v>715</v>
      </c>
      <c r="AC45" s="330"/>
      <c r="AD45" s="330"/>
      <c r="AE45" s="330" t="s">
        <v>712</v>
      </c>
      <c r="AF45" s="330" t="s">
        <v>706</v>
      </c>
      <c r="AG45" s="330" t="s">
        <v>706</v>
      </c>
      <c r="AH45" s="332" t="s">
        <v>714</v>
      </c>
      <c r="AI45" s="331" t="s">
        <v>715</v>
      </c>
      <c r="AJ45" s="330" t="s">
        <v>706</v>
      </c>
      <c r="AK45" s="330"/>
      <c r="AL45" s="330" t="s">
        <v>716</v>
      </c>
      <c r="AM45" s="330" t="s">
        <v>714</v>
      </c>
      <c r="AN45" s="330" t="s">
        <v>715</v>
      </c>
      <c r="AO45" s="332"/>
      <c r="AP45" s="331"/>
      <c r="AQ45" s="330" t="s">
        <v>714</v>
      </c>
      <c r="AR45" s="330" t="s">
        <v>715</v>
      </c>
      <c r="AS45" s="330"/>
      <c r="AT45" s="330" t="s">
        <v>712</v>
      </c>
      <c r="AU45" s="330" t="s">
        <v>716</v>
      </c>
      <c r="AV45" s="332" t="s">
        <v>714</v>
      </c>
      <c r="AW45" s="331"/>
      <c r="AX45" s="330"/>
      <c r="AY45" s="330"/>
      <c r="AZ45" s="1451"/>
      <c r="BA45" s="1452"/>
      <c r="BB45" s="1481"/>
      <c r="BC45" s="1452"/>
      <c r="BD45" s="1482"/>
      <c r="BE45" s="1483"/>
      <c r="BF45" s="1483"/>
      <c r="BG45" s="1483"/>
      <c r="BH45" s="1484"/>
    </row>
    <row r="46" spans="2:60" ht="20.25" customHeight="1" x14ac:dyDescent="0.15">
      <c r="B46" s="320">
        <f>B43+1</f>
        <v>9</v>
      </c>
      <c r="C46" s="1424"/>
      <c r="D46" s="1425"/>
      <c r="E46" s="1426"/>
      <c r="F46" s="329" t="str">
        <f>C45</f>
        <v>介護従業者</v>
      </c>
      <c r="G46" s="328"/>
      <c r="H46" s="1431"/>
      <c r="I46" s="1436"/>
      <c r="J46" s="1437"/>
      <c r="K46" s="1437"/>
      <c r="L46" s="1438"/>
      <c r="M46" s="1445"/>
      <c r="N46" s="1446"/>
      <c r="O46" s="1447"/>
      <c r="P46" s="327" t="s">
        <v>633</v>
      </c>
      <c r="Q46" s="326"/>
      <c r="R46" s="326"/>
      <c r="S46" s="325"/>
      <c r="T46" s="324"/>
      <c r="U46" s="322">
        <f>IF(U45="","",VLOOKUP(U45,'標準様式１【記載例】シフト記号表（勤務時間帯）'!$D$6:$X$47,21,FALSE))</f>
        <v>3</v>
      </c>
      <c r="V46" s="321">
        <f>IF(V45="","",VLOOKUP(V45,'標準様式１【記載例】シフト記号表（勤務時間帯）'!$D$6:$X$47,21,FALSE))</f>
        <v>8</v>
      </c>
      <c r="W46" s="321">
        <f>IF(W45="","",VLOOKUP(W45,'標準様式１【記載例】シフト記号表（勤務時間帯）'!$D$6:$X$47,21,FALSE))</f>
        <v>8</v>
      </c>
      <c r="X46" s="321" t="str">
        <f>IF(X45="","",VLOOKUP(X45,'標準様式１【記載例】シフト記号表（勤務時間帯）'!$D$6:$X$47,21,FALSE))</f>
        <v/>
      </c>
      <c r="Y46" s="321" t="str">
        <f>IF(Y45="","",VLOOKUP(Y45,'標準様式１【記載例】シフト記号表（勤務時間帯）'!$D$6:$X$47,21,FALSE))</f>
        <v/>
      </c>
      <c r="Z46" s="321">
        <f>IF(Z45="","",VLOOKUP(Z45,'標準様式１【記載例】シフト記号表（勤務時間帯）'!$D$6:$X$47,21,FALSE))</f>
        <v>8</v>
      </c>
      <c r="AA46" s="323">
        <f>IF(AA45="","",VLOOKUP(AA45,'標準様式１【記載例】シフト記号表（勤務時間帯）'!$D$6:$X$47,21,FALSE))</f>
        <v>3</v>
      </c>
      <c r="AB46" s="322">
        <f>IF(AB45="","",VLOOKUP(AB45,'標準様式１【記載例】シフト記号表（勤務時間帯）'!$D$6:$X$47,21,FALSE))</f>
        <v>3</v>
      </c>
      <c r="AC46" s="321" t="str">
        <f>IF(AC45="","",VLOOKUP(AC45,'標準様式１【記載例】シフト記号表（勤務時間帯）'!$D$6:$X$47,21,FALSE))</f>
        <v/>
      </c>
      <c r="AD46" s="321" t="str">
        <f>IF(AD45="","",VLOOKUP(AD45,'標準様式１【記載例】シフト記号表（勤務時間帯）'!$D$6:$X$47,21,FALSE))</f>
        <v/>
      </c>
      <c r="AE46" s="321">
        <f>IF(AE45="","",VLOOKUP(AE45,'標準様式１【記載例】シフト記号表（勤務時間帯）'!$D$6:$X$47,21,FALSE))</f>
        <v>7.9999999999999982</v>
      </c>
      <c r="AF46" s="321">
        <f>IF(AF45="","",VLOOKUP(AF45,'標準様式１【記載例】シフト記号表（勤務時間帯）'!$D$6:$X$47,21,FALSE))</f>
        <v>8</v>
      </c>
      <c r="AG46" s="321">
        <f>IF(AG45="","",VLOOKUP(AG45,'標準様式１【記載例】シフト記号表（勤務時間帯）'!$D$6:$X$47,21,FALSE))</f>
        <v>8</v>
      </c>
      <c r="AH46" s="323">
        <f>IF(AH45="","",VLOOKUP(AH45,'標準様式１【記載例】シフト記号表（勤務時間帯）'!$D$6:$X$47,21,FALSE))</f>
        <v>3</v>
      </c>
      <c r="AI46" s="322">
        <f>IF(AI45="","",VLOOKUP(AI45,'標準様式１【記載例】シフト記号表（勤務時間帯）'!$D$6:$X$47,21,FALSE))</f>
        <v>3</v>
      </c>
      <c r="AJ46" s="321">
        <f>IF(AJ45="","",VLOOKUP(AJ45,'標準様式１【記載例】シフト記号表（勤務時間帯）'!$D$6:$X$47,21,FALSE))</f>
        <v>8</v>
      </c>
      <c r="AK46" s="321" t="str">
        <f>IF(AK45="","",VLOOKUP(AK45,'標準様式１【記載例】シフト記号表（勤務時間帯）'!$D$6:$X$47,21,FALSE))</f>
        <v/>
      </c>
      <c r="AL46" s="321">
        <f>IF(AL45="","",VLOOKUP(AL45,'標準様式１【記載例】シフト記号表（勤務時間帯）'!$D$6:$X$47,21,FALSE))</f>
        <v>8</v>
      </c>
      <c r="AM46" s="321">
        <f>IF(AM45="","",VLOOKUP(AM45,'標準様式１【記載例】シフト記号表（勤務時間帯）'!$D$6:$X$47,21,FALSE))</f>
        <v>3</v>
      </c>
      <c r="AN46" s="321">
        <f>IF(AN45="","",VLOOKUP(AN45,'標準様式１【記載例】シフト記号表（勤務時間帯）'!$D$6:$X$47,21,FALSE))</f>
        <v>3</v>
      </c>
      <c r="AO46" s="323" t="str">
        <f>IF(AO45="","",VLOOKUP(AO45,'標準様式１【記載例】シフト記号表（勤務時間帯）'!$D$6:$X$47,21,FALSE))</f>
        <v/>
      </c>
      <c r="AP46" s="322" t="str">
        <f>IF(AP45="","",VLOOKUP(AP45,'標準様式１【記載例】シフト記号表（勤務時間帯）'!$D$6:$X$47,21,FALSE))</f>
        <v/>
      </c>
      <c r="AQ46" s="321">
        <f>IF(AQ45="","",VLOOKUP(AQ45,'標準様式１【記載例】シフト記号表（勤務時間帯）'!$D$6:$X$47,21,FALSE))</f>
        <v>3</v>
      </c>
      <c r="AR46" s="321">
        <f>IF(AR45="","",VLOOKUP(AR45,'標準様式１【記載例】シフト記号表（勤務時間帯）'!$D$6:$X$47,21,FALSE))</f>
        <v>3</v>
      </c>
      <c r="AS46" s="321" t="str">
        <f>IF(AS45="","",VLOOKUP(AS45,'標準様式１【記載例】シフト記号表（勤務時間帯）'!$D$6:$X$47,21,FALSE))</f>
        <v/>
      </c>
      <c r="AT46" s="321">
        <f>IF(AT45="","",VLOOKUP(AT45,'標準様式１【記載例】シフト記号表（勤務時間帯）'!$D$6:$X$47,21,FALSE))</f>
        <v>7.9999999999999982</v>
      </c>
      <c r="AU46" s="321">
        <f>IF(AU45="","",VLOOKUP(AU45,'標準様式１【記載例】シフト記号表（勤務時間帯）'!$D$6:$X$47,21,FALSE))</f>
        <v>8</v>
      </c>
      <c r="AV46" s="323">
        <f>IF(AV45="","",VLOOKUP(AV45,'標準様式１【記載例】シフト記号表（勤務時間帯）'!$D$6:$X$47,21,FALSE))</f>
        <v>3</v>
      </c>
      <c r="AW46" s="322" t="str">
        <f>IF(AW45="","",VLOOKUP(AW45,'標準様式１【記載例】シフト記号表（勤務時間帯）'!$D$6:$X$47,21,FALSE))</f>
        <v/>
      </c>
      <c r="AX46" s="321" t="str">
        <f>IF(AX45="","",VLOOKUP(AX45,'標準様式１【記載例】シフト記号表（勤務時間帯）'!$D$6:$X$47,21,FALSE))</f>
        <v/>
      </c>
      <c r="AY46" s="321" t="str">
        <f>IF(AY45="","",VLOOKUP(AY45,'標準様式１【記載例】シフト記号表（勤務時間帯）'!$D$6:$X$47,21,FALSE))</f>
        <v/>
      </c>
      <c r="AZ46" s="1474">
        <f>IF($BC$3="４週",SUM(U46:AV46),IF($BC$3="暦月",SUM(U46:AY46),""))</f>
        <v>110</v>
      </c>
      <c r="BA46" s="1475"/>
      <c r="BB46" s="1476">
        <f>IF($BC$3="４週",AZ46/4,IF($BC$3="暦月",(AZ46/($BC$8/7)),""))</f>
        <v>27.5</v>
      </c>
      <c r="BC46" s="1475"/>
      <c r="BD46" s="1468"/>
      <c r="BE46" s="1469"/>
      <c r="BF46" s="1469"/>
      <c r="BG46" s="1469"/>
      <c r="BH46" s="1470"/>
    </row>
    <row r="47" spans="2:60" ht="20.25" customHeight="1" x14ac:dyDescent="0.15">
      <c r="B47" s="346"/>
      <c r="C47" s="1427"/>
      <c r="D47" s="1428"/>
      <c r="E47" s="1429"/>
      <c r="F47" s="345"/>
      <c r="G47" s="344" t="str">
        <f>C45</f>
        <v>介護従業者</v>
      </c>
      <c r="H47" s="1432"/>
      <c r="I47" s="1439"/>
      <c r="J47" s="1440"/>
      <c r="K47" s="1440"/>
      <c r="L47" s="1441"/>
      <c r="M47" s="1448"/>
      <c r="N47" s="1449"/>
      <c r="O47" s="1450"/>
      <c r="P47" s="352" t="s">
        <v>634</v>
      </c>
      <c r="Q47" s="351"/>
      <c r="R47" s="351"/>
      <c r="S47" s="350"/>
      <c r="T47" s="349"/>
      <c r="U47" s="312">
        <f>IF(U45="","",VLOOKUP(U45,'標準様式１【記載例】シフト記号表（勤務時間帯）'!$D$6:$Z$47,23,FALSE))</f>
        <v>6</v>
      </c>
      <c r="V47" s="311" t="str">
        <f>IF(V45="","",VLOOKUP(V45,'標準様式１【記載例】シフト記号表（勤務時間帯）'!$D$6:$Z$47,23,FALSE))</f>
        <v>-</v>
      </c>
      <c r="W47" s="311" t="str">
        <f>IF(W45="","",VLOOKUP(W45,'標準様式１【記載例】シフト記号表（勤務時間帯）'!$D$6:$Z$47,23,FALSE))</f>
        <v>-</v>
      </c>
      <c r="X47" s="311" t="str">
        <f>IF(X45="","",VLOOKUP(X45,'標準様式１【記載例】シフト記号表（勤務時間帯）'!$D$6:$Z$47,23,FALSE))</f>
        <v/>
      </c>
      <c r="Y47" s="311" t="str">
        <f>IF(Y45="","",VLOOKUP(Y45,'標準様式１【記載例】シフト記号表（勤務時間帯）'!$D$6:$Z$47,23,FALSE))</f>
        <v/>
      </c>
      <c r="Z47" s="311" t="str">
        <f>IF(Z45="","",VLOOKUP(Z45,'標準様式１【記載例】シフト記号表（勤務時間帯）'!$D$6:$Z$47,23,FALSE))</f>
        <v>-</v>
      </c>
      <c r="AA47" s="313">
        <f>IF(AA45="","",VLOOKUP(AA45,'標準様式１【記載例】シフト記号表（勤務時間帯）'!$D$6:$Z$47,23,FALSE))</f>
        <v>3.9999999999999991</v>
      </c>
      <c r="AB47" s="312">
        <f>IF(AB45="","",VLOOKUP(AB45,'標準様式１【記載例】シフト記号表（勤務時間帯）'!$D$6:$Z$47,23,FALSE))</f>
        <v>6</v>
      </c>
      <c r="AC47" s="311" t="str">
        <f>IF(AC45="","",VLOOKUP(AC45,'標準様式１【記載例】シフト記号表（勤務時間帯）'!$D$6:$Z$47,23,FALSE))</f>
        <v/>
      </c>
      <c r="AD47" s="311" t="str">
        <f>IF(AD45="","",VLOOKUP(AD45,'標準様式１【記載例】シフト記号表（勤務時間帯）'!$D$6:$Z$47,23,FALSE))</f>
        <v/>
      </c>
      <c r="AE47" s="311" t="str">
        <f>IF(AE45="","",VLOOKUP(AE45,'標準様式１【記載例】シフト記号表（勤務時間帯）'!$D$6:$Z$47,23,FALSE))</f>
        <v>-</v>
      </c>
      <c r="AF47" s="311" t="str">
        <f>IF(AF45="","",VLOOKUP(AF45,'標準様式１【記載例】シフト記号表（勤務時間帯）'!$D$6:$Z$47,23,FALSE))</f>
        <v>-</v>
      </c>
      <c r="AG47" s="311" t="str">
        <f>IF(AG45="","",VLOOKUP(AG45,'標準様式１【記載例】シフト記号表（勤務時間帯）'!$D$6:$Z$47,23,FALSE))</f>
        <v>-</v>
      </c>
      <c r="AH47" s="313">
        <f>IF(AH45="","",VLOOKUP(AH45,'標準様式１【記載例】シフト記号表（勤務時間帯）'!$D$6:$Z$47,23,FALSE))</f>
        <v>3.9999999999999991</v>
      </c>
      <c r="AI47" s="312">
        <f>IF(AI45="","",VLOOKUP(AI45,'標準様式１【記載例】シフト記号表（勤務時間帯）'!$D$6:$Z$47,23,FALSE))</f>
        <v>6</v>
      </c>
      <c r="AJ47" s="311" t="str">
        <f>IF(AJ45="","",VLOOKUP(AJ45,'標準様式１【記載例】シフト記号表（勤務時間帯）'!$D$6:$Z$47,23,FALSE))</f>
        <v>-</v>
      </c>
      <c r="AK47" s="311" t="str">
        <f>IF(AK45="","",VLOOKUP(AK45,'標準様式１【記載例】シフト記号表（勤務時間帯）'!$D$6:$Z$47,23,FALSE))</f>
        <v/>
      </c>
      <c r="AL47" s="311" t="str">
        <f>IF(AL45="","",VLOOKUP(AL45,'標準様式１【記載例】シフト記号表（勤務時間帯）'!$D$6:$Z$47,23,FALSE))</f>
        <v>-</v>
      </c>
      <c r="AM47" s="311">
        <f>IF(AM45="","",VLOOKUP(AM45,'標準様式１【記載例】シフト記号表（勤務時間帯）'!$D$6:$Z$47,23,FALSE))</f>
        <v>3.9999999999999991</v>
      </c>
      <c r="AN47" s="311">
        <f>IF(AN45="","",VLOOKUP(AN45,'標準様式１【記載例】シフト記号表（勤務時間帯）'!$D$6:$Z$47,23,FALSE))</f>
        <v>6</v>
      </c>
      <c r="AO47" s="313" t="str">
        <f>IF(AO45="","",VLOOKUP(AO45,'標準様式１【記載例】シフト記号表（勤務時間帯）'!$D$6:$Z$47,23,FALSE))</f>
        <v/>
      </c>
      <c r="AP47" s="312" t="str">
        <f>IF(AP45="","",VLOOKUP(AP45,'標準様式１【記載例】シフト記号表（勤務時間帯）'!$D$6:$Z$47,23,FALSE))</f>
        <v/>
      </c>
      <c r="AQ47" s="311">
        <f>IF(AQ45="","",VLOOKUP(AQ45,'標準様式１【記載例】シフト記号表（勤務時間帯）'!$D$6:$Z$47,23,FALSE))</f>
        <v>3.9999999999999991</v>
      </c>
      <c r="AR47" s="311">
        <f>IF(AR45="","",VLOOKUP(AR45,'標準様式１【記載例】シフト記号表（勤務時間帯）'!$D$6:$Z$47,23,FALSE))</f>
        <v>6</v>
      </c>
      <c r="AS47" s="311" t="str">
        <f>IF(AS45="","",VLOOKUP(AS45,'標準様式１【記載例】シフト記号表（勤務時間帯）'!$D$6:$Z$47,23,FALSE))</f>
        <v/>
      </c>
      <c r="AT47" s="311" t="str">
        <f>IF(AT45="","",VLOOKUP(AT45,'標準様式１【記載例】シフト記号表（勤務時間帯）'!$D$6:$Z$47,23,FALSE))</f>
        <v>-</v>
      </c>
      <c r="AU47" s="311" t="str">
        <f>IF(AU45="","",VLOOKUP(AU45,'標準様式１【記載例】シフト記号表（勤務時間帯）'!$D$6:$Z$47,23,FALSE))</f>
        <v>-</v>
      </c>
      <c r="AV47" s="313">
        <f>IF(AV45="","",VLOOKUP(AV45,'標準様式１【記載例】シフト記号表（勤務時間帯）'!$D$6:$Z$47,23,FALSE))</f>
        <v>3.9999999999999991</v>
      </c>
      <c r="AW47" s="312" t="str">
        <f>IF(AW45="","",VLOOKUP(AW45,'標準様式１【記載例】シフト記号表（勤務時間帯）'!$D$6:$Z$47,23,FALSE))</f>
        <v/>
      </c>
      <c r="AX47" s="311" t="str">
        <f>IF(AX45="","",VLOOKUP(AX45,'標準様式１【記載例】シフト記号表（勤務時間帯）'!$D$6:$Z$47,23,FALSE))</f>
        <v/>
      </c>
      <c r="AY47" s="311" t="str">
        <f>IF(AY45="","",VLOOKUP(AY45,'標準様式１【記載例】シフト記号表（勤務時間帯）'!$D$6:$Z$47,23,FALSE))</f>
        <v/>
      </c>
      <c r="AZ47" s="1477">
        <f>IF($BC$3="４週",SUM(U47:AV47),IF($BC$3="暦月",SUM(U47:AY47),""))</f>
        <v>50</v>
      </c>
      <c r="BA47" s="1478"/>
      <c r="BB47" s="1479">
        <f>IF($BC$3="４週",AZ47/4,IF($BC$3="暦月",(AZ47/($BC$8/7)),""))</f>
        <v>12.5</v>
      </c>
      <c r="BC47" s="1478"/>
      <c r="BD47" s="1471"/>
      <c r="BE47" s="1472"/>
      <c r="BF47" s="1472"/>
      <c r="BG47" s="1472"/>
      <c r="BH47" s="1473"/>
    </row>
    <row r="48" spans="2:60" ht="20.25" customHeight="1" x14ac:dyDescent="0.15">
      <c r="B48" s="339"/>
      <c r="C48" s="1421" t="s">
        <v>709</v>
      </c>
      <c r="D48" s="1422"/>
      <c r="E48" s="1423"/>
      <c r="F48" s="329"/>
      <c r="G48" s="328"/>
      <c r="H48" s="1485" t="s">
        <v>724</v>
      </c>
      <c r="I48" s="1433" t="s">
        <v>710</v>
      </c>
      <c r="J48" s="1434"/>
      <c r="K48" s="1434"/>
      <c r="L48" s="1435"/>
      <c r="M48" s="1442" t="s">
        <v>725</v>
      </c>
      <c r="N48" s="1443"/>
      <c r="O48" s="1444"/>
      <c r="P48" s="348" t="s">
        <v>632</v>
      </c>
      <c r="Q48" s="288"/>
      <c r="R48" s="288"/>
      <c r="S48" s="290"/>
      <c r="T48" s="347"/>
      <c r="U48" s="331"/>
      <c r="V48" s="330"/>
      <c r="W48" s="330"/>
      <c r="X48" s="330" t="s">
        <v>657</v>
      </c>
      <c r="Y48" s="330" t="s">
        <v>712</v>
      </c>
      <c r="Z48" s="330"/>
      <c r="AA48" s="332"/>
      <c r="AB48" s="331"/>
      <c r="AC48" s="330"/>
      <c r="AD48" s="330"/>
      <c r="AE48" s="330" t="s">
        <v>712</v>
      </c>
      <c r="AF48" s="330" t="s">
        <v>657</v>
      </c>
      <c r="AG48" s="330"/>
      <c r="AH48" s="332"/>
      <c r="AI48" s="331"/>
      <c r="AJ48" s="330"/>
      <c r="AK48" s="330"/>
      <c r="AL48" s="330" t="s">
        <v>712</v>
      </c>
      <c r="AM48" s="330" t="s">
        <v>657</v>
      </c>
      <c r="AN48" s="330"/>
      <c r="AO48" s="332"/>
      <c r="AP48" s="331"/>
      <c r="AQ48" s="330"/>
      <c r="AR48" s="330"/>
      <c r="AS48" s="330" t="s">
        <v>657</v>
      </c>
      <c r="AT48" s="330" t="s">
        <v>712</v>
      </c>
      <c r="AU48" s="330"/>
      <c r="AV48" s="332"/>
      <c r="AW48" s="331"/>
      <c r="AX48" s="330"/>
      <c r="AY48" s="330"/>
      <c r="AZ48" s="1451"/>
      <c r="BA48" s="1452"/>
      <c r="BB48" s="1481"/>
      <c r="BC48" s="1452"/>
      <c r="BD48" s="1482"/>
      <c r="BE48" s="1483"/>
      <c r="BF48" s="1483"/>
      <c r="BG48" s="1483"/>
      <c r="BH48" s="1484"/>
    </row>
    <row r="49" spans="2:60" ht="20.25" customHeight="1" x14ac:dyDescent="0.15">
      <c r="B49" s="320">
        <f>B46+1</f>
        <v>10</v>
      </c>
      <c r="C49" s="1424"/>
      <c r="D49" s="1425"/>
      <c r="E49" s="1426"/>
      <c r="F49" s="329" t="str">
        <f>C48</f>
        <v>介護従業者</v>
      </c>
      <c r="G49" s="328"/>
      <c r="H49" s="1431"/>
      <c r="I49" s="1436"/>
      <c r="J49" s="1437"/>
      <c r="K49" s="1437"/>
      <c r="L49" s="1438"/>
      <c r="M49" s="1445"/>
      <c r="N49" s="1446"/>
      <c r="O49" s="1447"/>
      <c r="P49" s="327" t="s">
        <v>633</v>
      </c>
      <c r="Q49" s="326"/>
      <c r="R49" s="326"/>
      <c r="S49" s="325"/>
      <c r="T49" s="324"/>
      <c r="U49" s="322" t="str">
        <f>IF(U48="","",VLOOKUP(U48,'標準様式１【記載例】シフト記号表（勤務時間帯）'!$D$6:$X$47,21,FALSE))</f>
        <v/>
      </c>
      <c r="V49" s="321" t="str">
        <f>IF(V48="","",VLOOKUP(V48,'標準様式１【記載例】シフト記号表（勤務時間帯）'!$D$6:$X$47,21,FALSE))</f>
        <v/>
      </c>
      <c r="W49" s="321" t="str">
        <f>IF(W48="","",VLOOKUP(W48,'標準様式１【記載例】シフト記号表（勤務時間帯）'!$D$6:$X$47,21,FALSE))</f>
        <v/>
      </c>
      <c r="X49" s="321">
        <f>IF(X48="","",VLOOKUP(X48,'標準様式１【記載例】シフト記号表（勤務時間帯）'!$D$6:$X$47,21,FALSE))</f>
        <v>7.9999999999999982</v>
      </c>
      <c r="Y49" s="321">
        <f>IF(Y48="","",VLOOKUP(Y48,'標準様式１【記載例】シフト記号表（勤務時間帯）'!$D$6:$X$47,21,FALSE))</f>
        <v>7.9999999999999982</v>
      </c>
      <c r="Z49" s="321" t="str">
        <f>IF(Z48="","",VLOOKUP(Z48,'標準様式１【記載例】シフト記号表（勤務時間帯）'!$D$6:$X$47,21,FALSE))</f>
        <v/>
      </c>
      <c r="AA49" s="323" t="str">
        <f>IF(AA48="","",VLOOKUP(AA48,'標準様式１【記載例】シフト記号表（勤務時間帯）'!$D$6:$X$47,21,FALSE))</f>
        <v/>
      </c>
      <c r="AB49" s="322" t="str">
        <f>IF(AB48="","",VLOOKUP(AB48,'標準様式１【記載例】シフト記号表（勤務時間帯）'!$D$6:$X$47,21,FALSE))</f>
        <v/>
      </c>
      <c r="AC49" s="321" t="str">
        <f>IF(AC48="","",VLOOKUP(AC48,'標準様式１【記載例】シフト記号表（勤務時間帯）'!$D$6:$X$47,21,FALSE))</f>
        <v/>
      </c>
      <c r="AD49" s="321" t="str">
        <f>IF(AD48="","",VLOOKUP(AD48,'標準様式１【記載例】シフト記号表（勤務時間帯）'!$D$6:$X$47,21,FALSE))</f>
        <v/>
      </c>
      <c r="AE49" s="321">
        <f>IF(AE48="","",VLOOKUP(AE48,'標準様式１【記載例】シフト記号表（勤務時間帯）'!$D$6:$X$47,21,FALSE))</f>
        <v>7.9999999999999982</v>
      </c>
      <c r="AF49" s="321">
        <f>IF(AF48="","",VLOOKUP(AF48,'標準様式１【記載例】シフト記号表（勤務時間帯）'!$D$6:$X$47,21,FALSE))</f>
        <v>7.9999999999999982</v>
      </c>
      <c r="AG49" s="321" t="str">
        <f>IF(AG48="","",VLOOKUP(AG48,'標準様式１【記載例】シフト記号表（勤務時間帯）'!$D$6:$X$47,21,FALSE))</f>
        <v/>
      </c>
      <c r="AH49" s="323" t="str">
        <f>IF(AH48="","",VLOOKUP(AH48,'標準様式１【記載例】シフト記号表（勤務時間帯）'!$D$6:$X$47,21,FALSE))</f>
        <v/>
      </c>
      <c r="AI49" s="322" t="str">
        <f>IF(AI48="","",VLOOKUP(AI48,'標準様式１【記載例】シフト記号表（勤務時間帯）'!$D$6:$X$47,21,FALSE))</f>
        <v/>
      </c>
      <c r="AJ49" s="321" t="str">
        <f>IF(AJ48="","",VLOOKUP(AJ48,'標準様式１【記載例】シフト記号表（勤務時間帯）'!$D$6:$X$47,21,FALSE))</f>
        <v/>
      </c>
      <c r="AK49" s="321" t="str">
        <f>IF(AK48="","",VLOOKUP(AK48,'標準様式１【記載例】シフト記号表（勤務時間帯）'!$D$6:$X$47,21,FALSE))</f>
        <v/>
      </c>
      <c r="AL49" s="321">
        <f>IF(AL48="","",VLOOKUP(AL48,'標準様式１【記載例】シフト記号表（勤務時間帯）'!$D$6:$X$47,21,FALSE))</f>
        <v>7.9999999999999982</v>
      </c>
      <c r="AM49" s="321">
        <f>IF(AM48="","",VLOOKUP(AM48,'標準様式１【記載例】シフト記号表（勤務時間帯）'!$D$6:$X$47,21,FALSE))</f>
        <v>7.9999999999999982</v>
      </c>
      <c r="AN49" s="321" t="str">
        <f>IF(AN48="","",VLOOKUP(AN48,'標準様式１【記載例】シフト記号表（勤務時間帯）'!$D$6:$X$47,21,FALSE))</f>
        <v/>
      </c>
      <c r="AO49" s="323" t="str">
        <f>IF(AO48="","",VLOOKUP(AO48,'標準様式１【記載例】シフト記号表（勤務時間帯）'!$D$6:$X$47,21,FALSE))</f>
        <v/>
      </c>
      <c r="AP49" s="322" t="str">
        <f>IF(AP48="","",VLOOKUP(AP48,'標準様式１【記載例】シフト記号表（勤務時間帯）'!$D$6:$X$47,21,FALSE))</f>
        <v/>
      </c>
      <c r="AQ49" s="321" t="str">
        <f>IF(AQ48="","",VLOOKUP(AQ48,'標準様式１【記載例】シフト記号表（勤務時間帯）'!$D$6:$X$47,21,FALSE))</f>
        <v/>
      </c>
      <c r="AR49" s="321" t="str">
        <f>IF(AR48="","",VLOOKUP(AR48,'標準様式１【記載例】シフト記号表（勤務時間帯）'!$D$6:$X$47,21,FALSE))</f>
        <v/>
      </c>
      <c r="AS49" s="321">
        <f>IF(AS48="","",VLOOKUP(AS48,'標準様式１【記載例】シフト記号表（勤務時間帯）'!$D$6:$X$47,21,FALSE))</f>
        <v>7.9999999999999982</v>
      </c>
      <c r="AT49" s="321">
        <f>IF(AT48="","",VLOOKUP(AT48,'標準様式１【記載例】シフト記号表（勤務時間帯）'!$D$6:$X$47,21,FALSE))</f>
        <v>7.9999999999999982</v>
      </c>
      <c r="AU49" s="321" t="str">
        <f>IF(AU48="","",VLOOKUP(AU48,'標準様式１【記載例】シフト記号表（勤務時間帯）'!$D$6:$X$47,21,FALSE))</f>
        <v/>
      </c>
      <c r="AV49" s="323" t="str">
        <f>IF(AV48="","",VLOOKUP(AV48,'標準様式１【記載例】シフト記号表（勤務時間帯）'!$D$6:$X$47,21,FALSE))</f>
        <v/>
      </c>
      <c r="AW49" s="322" t="str">
        <f>IF(AW48="","",VLOOKUP(AW48,'標準様式１【記載例】シフト記号表（勤務時間帯）'!$D$6:$X$47,21,FALSE))</f>
        <v/>
      </c>
      <c r="AX49" s="321" t="str">
        <f>IF(AX48="","",VLOOKUP(AX48,'標準様式１【記載例】シフト記号表（勤務時間帯）'!$D$6:$X$47,21,FALSE))</f>
        <v/>
      </c>
      <c r="AY49" s="321" t="str">
        <f>IF(AY48="","",VLOOKUP(AY48,'標準様式１【記載例】シフト記号表（勤務時間帯）'!$D$6:$X$47,21,FALSE))</f>
        <v/>
      </c>
      <c r="AZ49" s="1474">
        <f>IF($BC$3="４週",SUM(U49:AV49),IF($BC$3="暦月",SUM(U49:AY49),""))</f>
        <v>63.999999999999993</v>
      </c>
      <c r="BA49" s="1475"/>
      <c r="BB49" s="1476">
        <f>IF($BC$3="４週",AZ49/4,IF($BC$3="暦月",(AZ49/($BC$8/7)),""))</f>
        <v>15.999999999999998</v>
      </c>
      <c r="BC49" s="1475"/>
      <c r="BD49" s="1468"/>
      <c r="BE49" s="1469"/>
      <c r="BF49" s="1469"/>
      <c r="BG49" s="1469"/>
      <c r="BH49" s="1470"/>
    </row>
    <row r="50" spans="2:60" ht="20.25" customHeight="1" x14ac:dyDescent="0.15">
      <c r="B50" s="346"/>
      <c r="C50" s="1427"/>
      <c r="D50" s="1428"/>
      <c r="E50" s="1429"/>
      <c r="F50" s="345"/>
      <c r="G50" s="344" t="str">
        <f>C48</f>
        <v>介護従業者</v>
      </c>
      <c r="H50" s="1432"/>
      <c r="I50" s="1439"/>
      <c r="J50" s="1440"/>
      <c r="K50" s="1440"/>
      <c r="L50" s="1441"/>
      <c r="M50" s="1448"/>
      <c r="N50" s="1449"/>
      <c r="O50" s="1450"/>
      <c r="P50" s="343" t="s">
        <v>634</v>
      </c>
      <c r="Q50" s="342"/>
      <c r="R50" s="342"/>
      <c r="S50" s="341"/>
      <c r="T50" s="340"/>
      <c r="U50" s="312" t="str">
        <f>IF(U48="","",VLOOKUP(U48,'標準様式１【記載例】シフト記号表（勤務時間帯）'!$D$6:$Z$47,23,FALSE))</f>
        <v/>
      </c>
      <c r="V50" s="311" t="str">
        <f>IF(V48="","",VLOOKUP(V48,'標準様式１【記載例】シフト記号表（勤務時間帯）'!$D$6:$Z$47,23,FALSE))</f>
        <v/>
      </c>
      <c r="W50" s="311" t="str">
        <f>IF(W48="","",VLOOKUP(W48,'標準様式１【記載例】シフト記号表（勤務時間帯）'!$D$6:$Z$47,23,FALSE))</f>
        <v/>
      </c>
      <c r="X50" s="311" t="str">
        <f>IF(X48="","",VLOOKUP(X48,'標準様式１【記載例】シフト記号表（勤務時間帯）'!$D$6:$Z$47,23,FALSE))</f>
        <v>-</v>
      </c>
      <c r="Y50" s="311" t="str">
        <f>IF(Y48="","",VLOOKUP(Y48,'標準様式１【記載例】シフト記号表（勤務時間帯）'!$D$6:$Z$47,23,FALSE))</f>
        <v>-</v>
      </c>
      <c r="Z50" s="311" t="str">
        <f>IF(Z48="","",VLOOKUP(Z48,'標準様式１【記載例】シフト記号表（勤務時間帯）'!$D$6:$Z$47,23,FALSE))</f>
        <v/>
      </c>
      <c r="AA50" s="313" t="str">
        <f>IF(AA48="","",VLOOKUP(AA48,'標準様式１【記載例】シフト記号表（勤務時間帯）'!$D$6:$Z$47,23,FALSE))</f>
        <v/>
      </c>
      <c r="AB50" s="312" t="str">
        <f>IF(AB48="","",VLOOKUP(AB48,'標準様式１【記載例】シフト記号表（勤務時間帯）'!$D$6:$Z$47,23,FALSE))</f>
        <v/>
      </c>
      <c r="AC50" s="311" t="str">
        <f>IF(AC48="","",VLOOKUP(AC48,'標準様式１【記載例】シフト記号表（勤務時間帯）'!$D$6:$Z$47,23,FALSE))</f>
        <v/>
      </c>
      <c r="AD50" s="311" t="str">
        <f>IF(AD48="","",VLOOKUP(AD48,'標準様式１【記載例】シフト記号表（勤務時間帯）'!$D$6:$Z$47,23,FALSE))</f>
        <v/>
      </c>
      <c r="AE50" s="311" t="str">
        <f>IF(AE48="","",VLOOKUP(AE48,'標準様式１【記載例】シフト記号表（勤務時間帯）'!$D$6:$Z$47,23,FALSE))</f>
        <v>-</v>
      </c>
      <c r="AF50" s="311" t="str">
        <f>IF(AF48="","",VLOOKUP(AF48,'標準様式１【記載例】シフト記号表（勤務時間帯）'!$D$6:$Z$47,23,FALSE))</f>
        <v>-</v>
      </c>
      <c r="AG50" s="311" t="str">
        <f>IF(AG48="","",VLOOKUP(AG48,'標準様式１【記載例】シフト記号表（勤務時間帯）'!$D$6:$Z$47,23,FALSE))</f>
        <v/>
      </c>
      <c r="AH50" s="313" t="str">
        <f>IF(AH48="","",VLOOKUP(AH48,'標準様式１【記載例】シフト記号表（勤務時間帯）'!$D$6:$Z$47,23,FALSE))</f>
        <v/>
      </c>
      <c r="AI50" s="312" t="str">
        <f>IF(AI48="","",VLOOKUP(AI48,'標準様式１【記載例】シフト記号表（勤務時間帯）'!$D$6:$Z$47,23,FALSE))</f>
        <v/>
      </c>
      <c r="AJ50" s="311" t="str">
        <f>IF(AJ48="","",VLOOKUP(AJ48,'標準様式１【記載例】シフト記号表（勤務時間帯）'!$D$6:$Z$47,23,FALSE))</f>
        <v/>
      </c>
      <c r="AK50" s="311" t="str">
        <f>IF(AK48="","",VLOOKUP(AK48,'標準様式１【記載例】シフト記号表（勤務時間帯）'!$D$6:$Z$47,23,FALSE))</f>
        <v/>
      </c>
      <c r="AL50" s="311" t="str">
        <f>IF(AL48="","",VLOOKUP(AL48,'標準様式１【記載例】シフト記号表（勤務時間帯）'!$D$6:$Z$47,23,FALSE))</f>
        <v>-</v>
      </c>
      <c r="AM50" s="311" t="str">
        <f>IF(AM48="","",VLOOKUP(AM48,'標準様式１【記載例】シフト記号表（勤務時間帯）'!$D$6:$Z$47,23,FALSE))</f>
        <v>-</v>
      </c>
      <c r="AN50" s="311" t="str">
        <f>IF(AN48="","",VLOOKUP(AN48,'標準様式１【記載例】シフト記号表（勤務時間帯）'!$D$6:$Z$47,23,FALSE))</f>
        <v/>
      </c>
      <c r="AO50" s="313" t="str">
        <f>IF(AO48="","",VLOOKUP(AO48,'標準様式１【記載例】シフト記号表（勤務時間帯）'!$D$6:$Z$47,23,FALSE))</f>
        <v/>
      </c>
      <c r="AP50" s="312" t="str">
        <f>IF(AP48="","",VLOOKUP(AP48,'標準様式１【記載例】シフト記号表（勤務時間帯）'!$D$6:$Z$47,23,FALSE))</f>
        <v/>
      </c>
      <c r="AQ50" s="311" t="str">
        <f>IF(AQ48="","",VLOOKUP(AQ48,'標準様式１【記載例】シフト記号表（勤務時間帯）'!$D$6:$Z$47,23,FALSE))</f>
        <v/>
      </c>
      <c r="AR50" s="311" t="str">
        <f>IF(AR48="","",VLOOKUP(AR48,'標準様式１【記載例】シフト記号表（勤務時間帯）'!$D$6:$Z$47,23,FALSE))</f>
        <v/>
      </c>
      <c r="AS50" s="311" t="str">
        <f>IF(AS48="","",VLOOKUP(AS48,'標準様式１【記載例】シフト記号表（勤務時間帯）'!$D$6:$Z$47,23,FALSE))</f>
        <v>-</v>
      </c>
      <c r="AT50" s="311" t="str">
        <f>IF(AT48="","",VLOOKUP(AT48,'標準様式１【記載例】シフト記号表（勤務時間帯）'!$D$6:$Z$47,23,FALSE))</f>
        <v>-</v>
      </c>
      <c r="AU50" s="311" t="str">
        <f>IF(AU48="","",VLOOKUP(AU48,'標準様式１【記載例】シフト記号表（勤務時間帯）'!$D$6:$Z$47,23,FALSE))</f>
        <v/>
      </c>
      <c r="AV50" s="313" t="str">
        <f>IF(AV48="","",VLOOKUP(AV48,'標準様式１【記載例】シフト記号表（勤務時間帯）'!$D$6:$Z$47,23,FALSE))</f>
        <v/>
      </c>
      <c r="AW50" s="312" t="str">
        <f>IF(AW48="","",VLOOKUP(AW48,'標準様式１【記載例】シフト記号表（勤務時間帯）'!$D$6:$Z$47,23,FALSE))</f>
        <v/>
      </c>
      <c r="AX50" s="311" t="str">
        <f>IF(AX48="","",VLOOKUP(AX48,'標準様式１【記載例】シフト記号表（勤務時間帯）'!$D$6:$Z$47,23,FALSE))</f>
        <v/>
      </c>
      <c r="AY50" s="311" t="str">
        <f>IF(AY48="","",VLOOKUP(AY48,'標準様式１【記載例】シフト記号表（勤務時間帯）'!$D$6:$Z$47,23,FALSE))</f>
        <v/>
      </c>
      <c r="AZ50" s="1477">
        <f>IF($BC$3="４週",SUM(U50:AV50),IF($BC$3="暦月",SUM(U50:AY50),""))</f>
        <v>0</v>
      </c>
      <c r="BA50" s="1478"/>
      <c r="BB50" s="1479">
        <f>IF($BC$3="４週",AZ50/4,IF($BC$3="暦月",(AZ50/($BC$8/7)),""))</f>
        <v>0</v>
      </c>
      <c r="BC50" s="1478"/>
      <c r="BD50" s="1471"/>
      <c r="BE50" s="1472"/>
      <c r="BF50" s="1472"/>
      <c r="BG50" s="1472"/>
      <c r="BH50" s="1473"/>
    </row>
    <row r="51" spans="2:60" ht="20.25" customHeight="1" x14ac:dyDescent="0.15">
      <c r="B51" s="339"/>
      <c r="C51" s="1421" t="s">
        <v>709</v>
      </c>
      <c r="D51" s="1422"/>
      <c r="E51" s="1423"/>
      <c r="F51" s="329"/>
      <c r="G51" s="328"/>
      <c r="H51" s="1485" t="s">
        <v>724</v>
      </c>
      <c r="I51" s="1433" t="s">
        <v>710</v>
      </c>
      <c r="J51" s="1434"/>
      <c r="K51" s="1434"/>
      <c r="L51" s="1435"/>
      <c r="M51" s="1442" t="s">
        <v>726</v>
      </c>
      <c r="N51" s="1443"/>
      <c r="O51" s="1444"/>
      <c r="P51" s="348" t="s">
        <v>632</v>
      </c>
      <c r="Q51" s="288"/>
      <c r="R51" s="288"/>
      <c r="S51" s="290"/>
      <c r="T51" s="347"/>
      <c r="U51" s="331"/>
      <c r="V51" s="330"/>
      <c r="W51" s="330"/>
      <c r="X51" s="330" t="s">
        <v>664</v>
      </c>
      <c r="Y51" s="330"/>
      <c r="Z51" s="330" t="s">
        <v>727</v>
      </c>
      <c r="AA51" s="332" t="s">
        <v>727</v>
      </c>
      <c r="AB51" s="331"/>
      <c r="AC51" s="330"/>
      <c r="AD51" s="330"/>
      <c r="AE51" s="330" t="s">
        <v>727</v>
      </c>
      <c r="AF51" s="330"/>
      <c r="AG51" s="330" t="s">
        <v>727</v>
      </c>
      <c r="AH51" s="332" t="s">
        <v>727</v>
      </c>
      <c r="AI51" s="331"/>
      <c r="AJ51" s="330"/>
      <c r="AK51" s="330"/>
      <c r="AL51" s="330" t="s">
        <v>727</v>
      </c>
      <c r="AM51" s="330"/>
      <c r="AN51" s="330" t="s">
        <v>664</v>
      </c>
      <c r="AO51" s="332" t="s">
        <v>727</v>
      </c>
      <c r="AP51" s="331"/>
      <c r="AQ51" s="330"/>
      <c r="AR51" s="330"/>
      <c r="AS51" s="330" t="s">
        <v>727</v>
      </c>
      <c r="AT51" s="330"/>
      <c r="AU51" s="330" t="s">
        <v>727</v>
      </c>
      <c r="AV51" s="332" t="s">
        <v>727</v>
      </c>
      <c r="AW51" s="331"/>
      <c r="AX51" s="330"/>
      <c r="AY51" s="330"/>
      <c r="AZ51" s="1451"/>
      <c r="BA51" s="1452"/>
      <c r="BB51" s="1481"/>
      <c r="BC51" s="1452"/>
      <c r="BD51" s="1482"/>
      <c r="BE51" s="1483"/>
      <c r="BF51" s="1483"/>
      <c r="BG51" s="1483"/>
      <c r="BH51" s="1484"/>
    </row>
    <row r="52" spans="2:60" ht="20.25" customHeight="1" x14ac:dyDescent="0.15">
      <c r="B52" s="320">
        <f>B49+1</f>
        <v>11</v>
      </c>
      <c r="C52" s="1424"/>
      <c r="D52" s="1425"/>
      <c r="E52" s="1426"/>
      <c r="F52" s="329" t="str">
        <f>C51</f>
        <v>介護従業者</v>
      </c>
      <c r="G52" s="328"/>
      <c r="H52" s="1431"/>
      <c r="I52" s="1436"/>
      <c r="J52" s="1437"/>
      <c r="K52" s="1437"/>
      <c r="L52" s="1438"/>
      <c r="M52" s="1445"/>
      <c r="N52" s="1446"/>
      <c r="O52" s="1447"/>
      <c r="P52" s="327" t="s">
        <v>633</v>
      </c>
      <c r="Q52" s="326"/>
      <c r="R52" s="326"/>
      <c r="S52" s="325"/>
      <c r="T52" s="324"/>
      <c r="U52" s="322" t="str">
        <f>IF(U51="","",VLOOKUP(U51,'標準様式１【記載例】シフト記号表（勤務時間帯）'!$D$6:$X$47,21,FALSE))</f>
        <v/>
      </c>
      <c r="V52" s="321" t="str">
        <f>IF(V51="","",VLOOKUP(V51,'標準様式１【記載例】シフト記号表（勤務時間帯）'!$D$6:$X$47,21,FALSE))</f>
        <v/>
      </c>
      <c r="W52" s="321" t="str">
        <f>IF(W51="","",VLOOKUP(W51,'標準様式１【記載例】シフト記号表（勤務時間帯）'!$D$6:$X$47,21,FALSE))</f>
        <v/>
      </c>
      <c r="X52" s="321">
        <f>IF(X51="","",VLOOKUP(X51,'標準様式１【記載例】シフト記号表（勤務時間帯）'!$D$6:$X$47,21,FALSE))</f>
        <v>5.9999999999999982</v>
      </c>
      <c r="Y52" s="321" t="str">
        <f>IF(Y51="","",VLOOKUP(Y51,'標準様式１【記載例】シフト記号表（勤務時間帯）'!$D$6:$X$47,21,FALSE))</f>
        <v/>
      </c>
      <c r="Z52" s="321">
        <f>IF(Z51="","",VLOOKUP(Z51,'標準様式１【記載例】シフト記号表（勤務時間帯）'!$D$6:$X$47,21,FALSE))</f>
        <v>5.9999999999999982</v>
      </c>
      <c r="AA52" s="323">
        <f>IF(AA51="","",VLOOKUP(AA51,'標準様式１【記載例】シフト記号表（勤務時間帯）'!$D$6:$X$47,21,FALSE))</f>
        <v>5.9999999999999982</v>
      </c>
      <c r="AB52" s="322" t="str">
        <f>IF(AB51="","",VLOOKUP(AB51,'標準様式１【記載例】シフト記号表（勤務時間帯）'!$D$6:$X$47,21,FALSE))</f>
        <v/>
      </c>
      <c r="AC52" s="321" t="str">
        <f>IF(AC51="","",VLOOKUP(AC51,'標準様式１【記載例】シフト記号表（勤務時間帯）'!$D$6:$X$47,21,FALSE))</f>
        <v/>
      </c>
      <c r="AD52" s="321" t="str">
        <f>IF(AD51="","",VLOOKUP(AD51,'標準様式１【記載例】シフト記号表（勤務時間帯）'!$D$6:$X$47,21,FALSE))</f>
        <v/>
      </c>
      <c r="AE52" s="321">
        <f>IF(AE51="","",VLOOKUP(AE51,'標準様式１【記載例】シフト記号表（勤務時間帯）'!$D$6:$X$47,21,FALSE))</f>
        <v>5.9999999999999982</v>
      </c>
      <c r="AF52" s="321" t="str">
        <f>IF(AF51="","",VLOOKUP(AF51,'標準様式１【記載例】シフト記号表（勤務時間帯）'!$D$6:$X$47,21,FALSE))</f>
        <v/>
      </c>
      <c r="AG52" s="321">
        <f>IF(AG51="","",VLOOKUP(AG51,'標準様式１【記載例】シフト記号表（勤務時間帯）'!$D$6:$X$47,21,FALSE))</f>
        <v>5.9999999999999982</v>
      </c>
      <c r="AH52" s="323">
        <f>IF(AH51="","",VLOOKUP(AH51,'標準様式１【記載例】シフト記号表（勤務時間帯）'!$D$6:$X$47,21,FALSE))</f>
        <v>5.9999999999999982</v>
      </c>
      <c r="AI52" s="322" t="str">
        <f>IF(AI51="","",VLOOKUP(AI51,'標準様式１【記載例】シフト記号表（勤務時間帯）'!$D$6:$X$47,21,FALSE))</f>
        <v/>
      </c>
      <c r="AJ52" s="321" t="str">
        <f>IF(AJ51="","",VLOOKUP(AJ51,'標準様式１【記載例】シフト記号表（勤務時間帯）'!$D$6:$X$47,21,FALSE))</f>
        <v/>
      </c>
      <c r="AK52" s="321" t="str">
        <f>IF(AK51="","",VLOOKUP(AK51,'標準様式１【記載例】シフト記号表（勤務時間帯）'!$D$6:$X$47,21,FALSE))</f>
        <v/>
      </c>
      <c r="AL52" s="321">
        <f>IF(AL51="","",VLOOKUP(AL51,'標準様式１【記載例】シフト記号表（勤務時間帯）'!$D$6:$X$47,21,FALSE))</f>
        <v>5.9999999999999982</v>
      </c>
      <c r="AM52" s="321" t="str">
        <f>IF(AM51="","",VLOOKUP(AM51,'標準様式１【記載例】シフト記号表（勤務時間帯）'!$D$6:$X$47,21,FALSE))</f>
        <v/>
      </c>
      <c r="AN52" s="321">
        <f>IF(AN51="","",VLOOKUP(AN51,'標準様式１【記載例】シフト記号表（勤務時間帯）'!$D$6:$X$47,21,FALSE))</f>
        <v>5.9999999999999982</v>
      </c>
      <c r="AO52" s="323">
        <f>IF(AO51="","",VLOOKUP(AO51,'標準様式１【記載例】シフト記号表（勤務時間帯）'!$D$6:$X$47,21,FALSE))</f>
        <v>5.9999999999999982</v>
      </c>
      <c r="AP52" s="322" t="str">
        <f>IF(AP51="","",VLOOKUP(AP51,'標準様式１【記載例】シフト記号表（勤務時間帯）'!$D$6:$X$47,21,FALSE))</f>
        <v/>
      </c>
      <c r="AQ52" s="321" t="str">
        <f>IF(AQ51="","",VLOOKUP(AQ51,'標準様式１【記載例】シフト記号表（勤務時間帯）'!$D$6:$X$47,21,FALSE))</f>
        <v/>
      </c>
      <c r="AR52" s="321" t="str">
        <f>IF(AR51="","",VLOOKUP(AR51,'標準様式１【記載例】シフト記号表（勤務時間帯）'!$D$6:$X$47,21,FALSE))</f>
        <v/>
      </c>
      <c r="AS52" s="321">
        <f>IF(AS51="","",VLOOKUP(AS51,'標準様式１【記載例】シフト記号表（勤務時間帯）'!$D$6:$X$47,21,FALSE))</f>
        <v>5.9999999999999982</v>
      </c>
      <c r="AT52" s="321" t="str">
        <f>IF(AT51="","",VLOOKUP(AT51,'標準様式１【記載例】シフト記号表（勤務時間帯）'!$D$6:$X$47,21,FALSE))</f>
        <v/>
      </c>
      <c r="AU52" s="321">
        <f>IF(AU51="","",VLOOKUP(AU51,'標準様式１【記載例】シフト記号表（勤務時間帯）'!$D$6:$X$47,21,FALSE))</f>
        <v>5.9999999999999982</v>
      </c>
      <c r="AV52" s="323">
        <f>IF(AV51="","",VLOOKUP(AV51,'標準様式１【記載例】シフト記号表（勤務時間帯）'!$D$6:$X$47,21,FALSE))</f>
        <v>5.9999999999999982</v>
      </c>
      <c r="AW52" s="322" t="str">
        <f>IF(AW51="","",VLOOKUP(AW51,'標準様式１【記載例】シフト記号表（勤務時間帯）'!$D$6:$X$47,21,FALSE))</f>
        <v/>
      </c>
      <c r="AX52" s="321" t="str">
        <f>IF(AX51="","",VLOOKUP(AX51,'標準様式１【記載例】シフト記号表（勤務時間帯）'!$D$6:$X$47,21,FALSE))</f>
        <v/>
      </c>
      <c r="AY52" s="321" t="str">
        <f>IF(AY51="","",VLOOKUP(AY51,'標準様式１【記載例】シフト記号表（勤務時間帯）'!$D$6:$X$47,21,FALSE))</f>
        <v/>
      </c>
      <c r="AZ52" s="1474">
        <f>IF($BC$3="４週",SUM(U52:AV52),IF($BC$3="暦月",SUM(U52:AY52),""))</f>
        <v>71.999999999999986</v>
      </c>
      <c r="BA52" s="1475"/>
      <c r="BB52" s="1476">
        <f>IF($BC$3="４週",AZ52/4,IF($BC$3="暦月",(AZ52/($BC$8/7)),""))</f>
        <v>17.999999999999996</v>
      </c>
      <c r="BC52" s="1475"/>
      <c r="BD52" s="1468"/>
      <c r="BE52" s="1469"/>
      <c r="BF52" s="1469"/>
      <c r="BG52" s="1469"/>
      <c r="BH52" s="1470"/>
    </row>
    <row r="53" spans="2:60" ht="20.25" customHeight="1" x14ac:dyDescent="0.15">
      <c r="B53" s="346"/>
      <c r="C53" s="1427"/>
      <c r="D53" s="1428"/>
      <c r="E53" s="1429"/>
      <c r="F53" s="345"/>
      <c r="G53" s="344" t="str">
        <f>C51</f>
        <v>介護従業者</v>
      </c>
      <c r="H53" s="1432"/>
      <c r="I53" s="1439"/>
      <c r="J53" s="1440"/>
      <c r="K53" s="1440"/>
      <c r="L53" s="1441"/>
      <c r="M53" s="1448"/>
      <c r="N53" s="1449"/>
      <c r="O53" s="1450"/>
      <c r="P53" s="343" t="s">
        <v>634</v>
      </c>
      <c r="Q53" s="342"/>
      <c r="R53" s="342"/>
      <c r="S53" s="341"/>
      <c r="T53" s="340"/>
      <c r="U53" s="312" t="str">
        <f>IF(U51="","",VLOOKUP(U51,'標準様式１【記載例】シフト記号表（勤務時間帯）'!$D$6:$Z$47,23,FALSE))</f>
        <v/>
      </c>
      <c r="V53" s="311" t="str">
        <f>IF(V51="","",VLOOKUP(V51,'標準様式１【記載例】シフト記号表（勤務時間帯）'!$D$6:$Z$47,23,FALSE))</f>
        <v/>
      </c>
      <c r="W53" s="311" t="str">
        <f>IF(W51="","",VLOOKUP(W51,'標準様式１【記載例】シフト記号表（勤務時間帯）'!$D$6:$Z$47,23,FALSE))</f>
        <v/>
      </c>
      <c r="X53" s="311" t="str">
        <f>IF(X51="","",VLOOKUP(X51,'標準様式１【記載例】シフト記号表（勤務時間帯）'!$D$6:$Z$47,23,FALSE))</f>
        <v>-</v>
      </c>
      <c r="Y53" s="311" t="str">
        <f>IF(Y51="","",VLOOKUP(Y51,'標準様式１【記載例】シフト記号表（勤務時間帯）'!$D$6:$Z$47,23,FALSE))</f>
        <v/>
      </c>
      <c r="Z53" s="311" t="str">
        <f>IF(Z51="","",VLOOKUP(Z51,'標準様式１【記載例】シフト記号表（勤務時間帯）'!$D$6:$Z$47,23,FALSE))</f>
        <v>-</v>
      </c>
      <c r="AA53" s="313" t="str">
        <f>IF(AA51="","",VLOOKUP(AA51,'標準様式１【記載例】シフト記号表（勤務時間帯）'!$D$6:$Z$47,23,FALSE))</f>
        <v>-</v>
      </c>
      <c r="AB53" s="312" t="str">
        <f>IF(AB51="","",VLOOKUP(AB51,'標準様式１【記載例】シフト記号表（勤務時間帯）'!$D$6:$Z$47,23,FALSE))</f>
        <v/>
      </c>
      <c r="AC53" s="311" t="str">
        <f>IF(AC51="","",VLOOKUP(AC51,'標準様式１【記載例】シフト記号表（勤務時間帯）'!$D$6:$Z$47,23,FALSE))</f>
        <v/>
      </c>
      <c r="AD53" s="311" t="str">
        <f>IF(AD51="","",VLOOKUP(AD51,'標準様式１【記載例】シフト記号表（勤務時間帯）'!$D$6:$Z$47,23,FALSE))</f>
        <v/>
      </c>
      <c r="AE53" s="311" t="str">
        <f>IF(AE51="","",VLOOKUP(AE51,'標準様式１【記載例】シフト記号表（勤務時間帯）'!$D$6:$Z$47,23,FALSE))</f>
        <v>-</v>
      </c>
      <c r="AF53" s="311" t="str">
        <f>IF(AF51="","",VLOOKUP(AF51,'標準様式１【記載例】シフト記号表（勤務時間帯）'!$D$6:$Z$47,23,FALSE))</f>
        <v/>
      </c>
      <c r="AG53" s="311" t="str">
        <f>IF(AG51="","",VLOOKUP(AG51,'標準様式１【記載例】シフト記号表（勤務時間帯）'!$D$6:$Z$47,23,FALSE))</f>
        <v>-</v>
      </c>
      <c r="AH53" s="313" t="str">
        <f>IF(AH51="","",VLOOKUP(AH51,'標準様式１【記載例】シフト記号表（勤務時間帯）'!$D$6:$Z$47,23,FALSE))</f>
        <v>-</v>
      </c>
      <c r="AI53" s="312" t="str">
        <f>IF(AI51="","",VLOOKUP(AI51,'標準様式１【記載例】シフト記号表（勤務時間帯）'!$D$6:$Z$47,23,FALSE))</f>
        <v/>
      </c>
      <c r="AJ53" s="311" t="str">
        <f>IF(AJ51="","",VLOOKUP(AJ51,'標準様式１【記載例】シフト記号表（勤務時間帯）'!$D$6:$Z$47,23,FALSE))</f>
        <v/>
      </c>
      <c r="AK53" s="311" t="str">
        <f>IF(AK51="","",VLOOKUP(AK51,'標準様式１【記載例】シフト記号表（勤務時間帯）'!$D$6:$Z$47,23,FALSE))</f>
        <v/>
      </c>
      <c r="AL53" s="311" t="str">
        <f>IF(AL51="","",VLOOKUP(AL51,'標準様式１【記載例】シフト記号表（勤務時間帯）'!$D$6:$Z$47,23,FALSE))</f>
        <v>-</v>
      </c>
      <c r="AM53" s="311" t="str">
        <f>IF(AM51="","",VLOOKUP(AM51,'標準様式１【記載例】シフト記号表（勤務時間帯）'!$D$6:$Z$47,23,FALSE))</f>
        <v/>
      </c>
      <c r="AN53" s="311" t="str">
        <f>IF(AN51="","",VLOOKUP(AN51,'標準様式１【記載例】シフト記号表（勤務時間帯）'!$D$6:$Z$47,23,FALSE))</f>
        <v>-</v>
      </c>
      <c r="AO53" s="313" t="str">
        <f>IF(AO51="","",VLOOKUP(AO51,'標準様式１【記載例】シフト記号表（勤務時間帯）'!$D$6:$Z$47,23,FALSE))</f>
        <v>-</v>
      </c>
      <c r="AP53" s="312" t="str">
        <f>IF(AP51="","",VLOOKUP(AP51,'標準様式１【記載例】シフト記号表（勤務時間帯）'!$D$6:$Z$47,23,FALSE))</f>
        <v/>
      </c>
      <c r="AQ53" s="311" t="str">
        <f>IF(AQ51="","",VLOOKUP(AQ51,'標準様式１【記載例】シフト記号表（勤務時間帯）'!$D$6:$Z$47,23,FALSE))</f>
        <v/>
      </c>
      <c r="AR53" s="311" t="str">
        <f>IF(AR51="","",VLOOKUP(AR51,'標準様式１【記載例】シフト記号表（勤務時間帯）'!$D$6:$Z$47,23,FALSE))</f>
        <v/>
      </c>
      <c r="AS53" s="311" t="str">
        <f>IF(AS51="","",VLOOKUP(AS51,'標準様式１【記載例】シフト記号表（勤務時間帯）'!$D$6:$Z$47,23,FALSE))</f>
        <v>-</v>
      </c>
      <c r="AT53" s="311" t="str">
        <f>IF(AT51="","",VLOOKUP(AT51,'標準様式１【記載例】シフト記号表（勤務時間帯）'!$D$6:$Z$47,23,FALSE))</f>
        <v/>
      </c>
      <c r="AU53" s="311" t="str">
        <f>IF(AU51="","",VLOOKUP(AU51,'標準様式１【記載例】シフト記号表（勤務時間帯）'!$D$6:$Z$47,23,FALSE))</f>
        <v>-</v>
      </c>
      <c r="AV53" s="313" t="str">
        <f>IF(AV51="","",VLOOKUP(AV51,'標準様式１【記載例】シフト記号表（勤務時間帯）'!$D$6:$Z$47,23,FALSE))</f>
        <v>-</v>
      </c>
      <c r="AW53" s="312" t="str">
        <f>IF(AW51="","",VLOOKUP(AW51,'標準様式１【記載例】シフト記号表（勤務時間帯）'!$D$6:$Z$47,23,FALSE))</f>
        <v/>
      </c>
      <c r="AX53" s="311" t="str">
        <f>IF(AX51="","",VLOOKUP(AX51,'標準様式１【記載例】シフト記号表（勤務時間帯）'!$D$6:$Z$47,23,FALSE))</f>
        <v/>
      </c>
      <c r="AY53" s="311" t="str">
        <f>IF(AY51="","",VLOOKUP(AY51,'標準様式１【記載例】シフト記号表（勤務時間帯）'!$D$6:$Z$47,23,FALSE))</f>
        <v/>
      </c>
      <c r="AZ53" s="1477">
        <f>IF($BC$3="４週",SUM(U53:AV53),IF($BC$3="暦月",SUM(U53:AY53),""))</f>
        <v>0</v>
      </c>
      <c r="BA53" s="1478"/>
      <c r="BB53" s="1479">
        <f>IF($BC$3="４週",AZ53/4,IF($BC$3="暦月",(AZ53/($BC$8/7)),""))</f>
        <v>0</v>
      </c>
      <c r="BC53" s="1478"/>
      <c r="BD53" s="1471"/>
      <c r="BE53" s="1472"/>
      <c r="BF53" s="1472"/>
      <c r="BG53" s="1472"/>
      <c r="BH53" s="1473"/>
    </row>
    <row r="54" spans="2:60" ht="20.25" customHeight="1" x14ac:dyDescent="0.15">
      <c r="B54" s="339"/>
      <c r="C54" s="1421" t="s">
        <v>709</v>
      </c>
      <c r="D54" s="1422"/>
      <c r="E54" s="1423"/>
      <c r="F54" s="329"/>
      <c r="G54" s="328"/>
      <c r="H54" s="1485" t="s">
        <v>724</v>
      </c>
      <c r="I54" s="1433" t="s">
        <v>718</v>
      </c>
      <c r="J54" s="1434"/>
      <c r="K54" s="1434"/>
      <c r="L54" s="1435"/>
      <c r="M54" s="1442" t="s">
        <v>728</v>
      </c>
      <c r="N54" s="1443"/>
      <c r="O54" s="1444"/>
      <c r="P54" s="348" t="s">
        <v>632</v>
      </c>
      <c r="Q54" s="288"/>
      <c r="R54" s="288"/>
      <c r="S54" s="290"/>
      <c r="T54" s="347"/>
      <c r="U54" s="331"/>
      <c r="V54" s="330" t="s">
        <v>712</v>
      </c>
      <c r="W54" s="330"/>
      <c r="X54" s="330"/>
      <c r="Y54" s="330" t="s">
        <v>657</v>
      </c>
      <c r="Z54" s="330"/>
      <c r="AA54" s="332"/>
      <c r="AB54" s="331"/>
      <c r="AC54" s="330" t="s">
        <v>712</v>
      </c>
      <c r="AD54" s="330"/>
      <c r="AE54" s="330"/>
      <c r="AF54" s="330" t="s">
        <v>657</v>
      </c>
      <c r="AG54" s="330"/>
      <c r="AH54" s="332"/>
      <c r="AI54" s="331"/>
      <c r="AJ54" s="330" t="s">
        <v>712</v>
      </c>
      <c r="AK54" s="330"/>
      <c r="AL54" s="330"/>
      <c r="AM54" s="330" t="s">
        <v>712</v>
      </c>
      <c r="AN54" s="330"/>
      <c r="AO54" s="332"/>
      <c r="AP54" s="331"/>
      <c r="AQ54" s="330" t="s">
        <v>657</v>
      </c>
      <c r="AR54" s="330"/>
      <c r="AS54" s="330"/>
      <c r="AT54" s="330" t="s">
        <v>657</v>
      </c>
      <c r="AU54" s="330"/>
      <c r="AV54" s="332"/>
      <c r="AW54" s="331"/>
      <c r="AX54" s="330"/>
      <c r="AY54" s="330"/>
      <c r="AZ54" s="1451"/>
      <c r="BA54" s="1452"/>
      <c r="BB54" s="1481"/>
      <c r="BC54" s="1452"/>
      <c r="BD54" s="1482"/>
      <c r="BE54" s="1483"/>
      <c r="BF54" s="1483"/>
      <c r="BG54" s="1483"/>
      <c r="BH54" s="1484"/>
    </row>
    <row r="55" spans="2:60" ht="20.25" customHeight="1" x14ac:dyDescent="0.15">
      <c r="B55" s="320">
        <f>B52+1</f>
        <v>12</v>
      </c>
      <c r="C55" s="1424"/>
      <c r="D55" s="1425"/>
      <c r="E55" s="1426"/>
      <c r="F55" s="329" t="str">
        <f>C54</f>
        <v>介護従業者</v>
      </c>
      <c r="G55" s="328"/>
      <c r="H55" s="1431"/>
      <c r="I55" s="1436"/>
      <c r="J55" s="1437"/>
      <c r="K55" s="1437"/>
      <c r="L55" s="1438"/>
      <c r="M55" s="1445"/>
      <c r="N55" s="1446"/>
      <c r="O55" s="1447"/>
      <c r="P55" s="327" t="s">
        <v>633</v>
      </c>
      <c r="Q55" s="326"/>
      <c r="R55" s="326"/>
      <c r="S55" s="325"/>
      <c r="T55" s="324"/>
      <c r="U55" s="322" t="str">
        <f>IF(U54="","",VLOOKUP(U54,'標準様式１【記載例】シフト記号表（勤務時間帯）'!$D$6:$X$47,21,FALSE))</f>
        <v/>
      </c>
      <c r="V55" s="321">
        <f>IF(V54="","",VLOOKUP(V54,'標準様式１【記載例】シフト記号表（勤務時間帯）'!$D$6:$X$47,21,FALSE))</f>
        <v>7.9999999999999982</v>
      </c>
      <c r="W55" s="321" t="str">
        <f>IF(W54="","",VLOOKUP(W54,'標準様式１【記載例】シフト記号表（勤務時間帯）'!$D$6:$X$47,21,FALSE))</f>
        <v/>
      </c>
      <c r="X55" s="321" t="str">
        <f>IF(X54="","",VLOOKUP(X54,'標準様式１【記載例】シフト記号表（勤務時間帯）'!$D$6:$X$47,21,FALSE))</f>
        <v/>
      </c>
      <c r="Y55" s="321">
        <f>IF(Y54="","",VLOOKUP(Y54,'標準様式１【記載例】シフト記号表（勤務時間帯）'!$D$6:$X$47,21,FALSE))</f>
        <v>7.9999999999999982</v>
      </c>
      <c r="Z55" s="321" t="str">
        <f>IF(Z54="","",VLOOKUP(Z54,'標準様式１【記載例】シフト記号表（勤務時間帯）'!$D$6:$X$47,21,FALSE))</f>
        <v/>
      </c>
      <c r="AA55" s="323" t="str">
        <f>IF(AA54="","",VLOOKUP(AA54,'標準様式１【記載例】シフト記号表（勤務時間帯）'!$D$6:$X$47,21,FALSE))</f>
        <v/>
      </c>
      <c r="AB55" s="322" t="str">
        <f>IF(AB54="","",VLOOKUP(AB54,'標準様式１【記載例】シフト記号表（勤務時間帯）'!$D$6:$X$47,21,FALSE))</f>
        <v/>
      </c>
      <c r="AC55" s="321">
        <f>IF(AC54="","",VLOOKUP(AC54,'標準様式１【記載例】シフト記号表（勤務時間帯）'!$D$6:$X$47,21,FALSE))</f>
        <v>7.9999999999999982</v>
      </c>
      <c r="AD55" s="321" t="str">
        <f>IF(AD54="","",VLOOKUP(AD54,'標準様式１【記載例】シフト記号表（勤務時間帯）'!$D$6:$X$47,21,FALSE))</f>
        <v/>
      </c>
      <c r="AE55" s="321" t="str">
        <f>IF(AE54="","",VLOOKUP(AE54,'標準様式１【記載例】シフト記号表（勤務時間帯）'!$D$6:$X$47,21,FALSE))</f>
        <v/>
      </c>
      <c r="AF55" s="321">
        <f>IF(AF54="","",VLOOKUP(AF54,'標準様式１【記載例】シフト記号表（勤務時間帯）'!$D$6:$X$47,21,FALSE))</f>
        <v>7.9999999999999982</v>
      </c>
      <c r="AG55" s="321" t="str">
        <f>IF(AG54="","",VLOOKUP(AG54,'標準様式１【記載例】シフト記号表（勤務時間帯）'!$D$6:$X$47,21,FALSE))</f>
        <v/>
      </c>
      <c r="AH55" s="323" t="str">
        <f>IF(AH54="","",VLOOKUP(AH54,'標準様式１【記載例】シフト記号表（勤務時間帯）'!$D$6:$X$47,21,FALSE))</f>
        <v/>
      </c>
      <c r="AI55" s="322" t="str">
        <f>IF(AI54="","",VLOOKUP(AI54,'標準様式１【記載例】シフト記号表（勤務時間帯）'!$D$6:$X$47,21,FALSE))</f>
        <v/>
      </c>
      <c r="AJ55" s="321">
        <f>IF(AJ54="","",VLOOKUP(AJ54,'標準様式１【記載例】シフト記号表（勤務時間帯）'!$D$6:$X$47,21,FALSE))</f>
        <v>7.9999999999999982</v>
      </c>
      <c r="AK55" s="321" t="str">
        <f>IF(AK54="","",VLOOKUP(AK54,'標準様式１【記載例】シフト記号表（勤務時間帯）'!$D$6:$X$47,21,FALSE))</f>
        <v/>
      </c>
      <c r="AL55" s="321" t="str">
        <f>IF(AL54="","",VLOOKUP(AL54,'標準様式１【記載例】シフト記号表（勤務時間帯）'!$D$6:$X$47,21,FALSE))</f>
        <v/>
      </c>
      <c r="AM55" s="321">
        <f>IF(AM54="","",VLOOKUP(AM54,'標準様式１【記載例】シフト記号表（勤務時間帯）'!$D$6:$X$47,21,FALSE))</f>
        <v>7.9999999999999982</v>
      </c>
      <c r="AN55" s="321" t="str">
        <f>IF(AN54="","",VLOOKUP(AN54,'標準様式１【記載例】シフト記号表（勤務時間帯）'!$D$6:$X$47,21,FALSE))</f>
        <v/>
      </c>
      <c r="AO55" s="323" t="str">
        <f>IF(AO54="","",VLOOKUP(AO54,'標準様式１【記載例】シフト記号表（勤務時間帯）'!$D$6:$X$47,21,FALSE))</f>
        <v/>
      </c>
      <c r="AP55" s="322" t="str">
        <f>IF(AP54="","",VLOOKUP(AP54,'標準様式１【記載例】シフト記号表（勤務時間帯）'!$D$6:$X$47,21,FALSE))</f>
        <v/>
      </c>
      <c r="AQ55" s="321">
        <f>IF(AQ54="","",VLOOKUP(AQ54,'標準様式１【記載例】シフト記号表（勤務時間帯）'!$D$6:$X$47,21,FALSE))</f>
        <v>7.9999999999999982</v>
      </c>
      <c r="AR55" s="321" t="str">
        <f>IF(AR54="","",VLOOKUP(AR54,'標準様式１【記載例】シフト記号表（勤務時間帯）'!$D$6:$X$47,21,FALSE))</f>
        <v/>
      </c>
      <c r="AS55" s="321" t="str">
        <f>IF(AS54="","",VLOOKUP(AS54,'標準様式１【記載例】シフト記号表（勤務時間帯）'!$D$6:$X$47,21,FALSE))</f>
        <v/>
      </c>
      <c r="AT55" s="321">
        <f>IF(AT54="","",VLOOKUP(AT54,'標準様式１【記載例】シフト記号表（勤務時間帯）'!$D$6:$X$47,21,FALSE))</f>
        <v>7.9999999999999982</v>
      </c>
      <c r="AU55" s="321" t="str">
        <f>IF(AU54="","",VLOOKUP(AU54,'標準様式１【記載例】シフト記号表（勤務時間帯）'!$D$6:$X$47,21,FALSE))</f>
        <v/>
      </c>
      <c r="AV55" s="323" t="str">
        <f>IF(AV54="","",VLOOKUP(AV54,'標準様式１【記載例】シフト記号表（勤務時間帯）'!$D$6:$X$47,21,FALSE))</f>
        <v/>
      </c>
      <c r="AW55" s="322" t="str">
        <f>IF(AW54="","",VLOOKUP(AW54,'標準様式１【記載例】シフト記号表（勤務時間帯）'!$D$6:$X$47,21,FALSE))</f>
        <v/>
      </c>
      <c r="AX55" s="321" t="str">
        <f>IF(AX54="","",VLOOKUP(AX54,'標準様式１【記載例】シフト記号表（勤務時間帯）'!$D$6:$X$47,21,FALSE))</f>
        <v/>
      </c>
      <c r="AY55" s="321" t="str">
        <f>IF(AY54="","",VLOOKUP(AY54,'標準様式１【記載例】シフト記号表（勤務時間帯）'!$D$6:$X$47,21,FALSE))</f>
        <v/>
      </c>
      <c r="AZ55" s="1474">
        <f>IF($BC$3="４週",SUM(U55:AV55),IF($BC$3="暦月",SUM(U55:AY55),""))</f>
        <v>63.999999999999993</v>
      </c>
      <c r="BA55" s="1475"/>
      <c r="BB55" s="1476">
        <f>IF($BC$3="４週",AZ55/4,IF($BC$3="暦月",(AZ55/($BC$8/7)),""))</f>
        <v>15.999999999999998</v>
      </c>
      <c r="BC55" s="1475"/>
      <c r="BD55" s="1468"/>
      <c r="BE55" s="1469"/>
      <c r="BF55" s="1469"/>
      <c r="BG55" s="1469"/>
      <c r="BH55" s="1470"/>
    </row>
    <row r="56" spans="2:60" ht="20.25" customHeight="1" x14ac:dyDescent="0.15">
      <c r="B56" s="346"/>
      <c r="C56" s="1427"/>
      <c r="D56" s="1428"/>
      <c r="E56" s="1429"/>
      <c r="F56" s="345"/>
      <c r="G56" s="344" t="str">
        <f>C54</f>
        <v>介護従業者</v>
      </c>
      <c r="H56" s="1432"/>
      <c r="I56" s="1439"/>
      <c r="J56" s="1440"/>
      <c r="K56" s="1440"/>
      <c r="L56" s="1441"/>
      <c r="M56" s="1448"/>
      <c r="N56" s="1449"/>
      <c r="O56" s="1450"/>
      <c r="P56" s="343" t="s">
        <v>634</v>
      </c>
      <c r="Q56" s="342"/>
      <c r="R56" s="342"/>
      <c r="S56" s="341"/>
      <c r="T56" s="340"/>
      <c r="U56" s="312" t="str">
        <f>IF(U54="","",VLOOKUP(U54,'標準様式１【記載例】シフト記号表（勤務時間帯）'!$D$6:$Z$47,23,FALSE))</f>
        <v/>
      </c>
      <c r="V56" s="311" t="str">
        <f>IF(V54="","",VLOOKUP(V54,'標準様式１【記載例】シフト記号表（勤務時間帯）'!$D$6:$Z$47,23,FALSE))</f>
        <v>-</v>
      </c>
      <c r="W56" s="311" t="str">
        <f>IF(W54="","",VLOOKUP(W54,'標準様式１【記載例】シフト記号表（勤務時間帯）'!$D$6:$Z$47,23,FALSE))</f>
        <v/>
      </c>
      <c r="X56" s="311" t="str">
        <f>IF(X54="","",VLOOKUP(X54,'標準様式１【記載例】シフト記号表（勤務時間帯）'!$D$6:$Z$47,23,FALSE))</f>
        <v/>
      </c>
      <c r="Y56" s="311" t="str">
        <f>IF(Y54="","",VLOOKUP(Y54,'標準様式１【記載例】シフト記号表（勤務時間帯）'!$D$6:$Z$47,23,FALSE))</f>
        <v>-</v>
      </c>
      <c r="Z56" s="311" t="str">
        <f>IF(Z54="","",VLOOKUP(Z54,'標準様式１【記載例】シフト記号表（勤務時間帯）'!$D$6:$Z$47,23,FALSE))</f>
        <v/>
      </c>
      <c r="AA56" s="313" t="str">
        <f>IF(AA54="","",VLOOKUP(AA54,'標準様式１【記載例】シフト記号表（勤務時間帯）'!$D$6:$Z$47,23,FALSE))</f>
        <v/>
      </c>
      <c r="AB56" s="312" t="str">
        <f>IF(AB54="","",VLOOKUP(AB54,'標準様式１【記載例】シフト記号表（勤務時間帯）'!$D$6:$Z$47,23,FALSE))</f>
        <v/>
      </c>
      <c r="AC56" s="311" t="str">
        <f>IF(AC54="","",VLOOKUP(AC54,'標準様式１【記載例】シフト記号表（勤務時間帯）'!$D$6:$Z$47,23,FALSE))</f>
        <v>-</v>
      </c>
      <c r="AD56" s="311" t="str">
        <f>IF(AD54="","",VLOOKUP(AD54,'標準様式１【記載例】シフト記号表（勤務時間帯）'!$D$6:$Z$47,23,FALSE))</f>
        <v/>
      </c>
      <c r="AE56" s="311" t="str">
        <f>IF(AE54="","",VLOOKUP(AE54,'標準様式１【記載例】シフト記号表（勤務時間帯）'!$D$6:$Z$47,23,FALSE))</f>
        <v/>
      </c>
      <c r="AF56" s="311" t="str">
        <f>IF(AF54="","",VLOOKUP(AF54,'標準様式１【記載例】シフト記号表（勤務時間帯）'!$D$6:$Z$47,23,FALSE))</f>
        <v>-</v>
      </c>
      <c r="AG56" s="311" t="str">
        <f>IF(AG54="","",VLOOKUP(AG54,'標準様式１【記載例】シフト記号表（勤務時間帯）'!$D$6:$Z$47,23,FALSE))</f>
        <v/>
      </c>
      <c r="AH56" s="313" t="str">
        <f>IF(AH54="","",VLOOKUP(AH54,'標準様式１【記載例】シフト記号表（勤務時間帯）'!$D$6:$Z$47,23,FALSE))</f>
        <v/>
      </c>
      <c r="AI56" s="312" t="str">
        <f>IF(AI54="","",VLOOKUP(AI54,'標準様式１【記載例】シフト記号表（勤務時間帯）'!$D$6:$Z$47,23,FALSE))</f>
        <v/>
      </c>
      <c r="AJ56" s="311" t="str">
        <f>IF(AJ54="","",VLOOKUP(AJ54,'標準様式１【記載例】シフト記号表（勤務時間帯）'!$D$6:$Z$47,23,FALSE))</f>
        <v>-</v>
      </c>
      <c r="AK56" s="311" t="str">
        <f>IF(AK54="","",VLOOKUP(AK54,'標準様式１【記載例】シフト記号表（勤務時間帯）'!$D$6:$Z$47,23,FALSE))</f>
        <v/>
      </c>
      <c r="AL56" s="311" t="str">
        <f>IF(AL54="","",VLOOKUP(AL54,'標準様式１【記載例】シフト記号表（勤務時間帯）'!$D$6:$Z$47,23,FALSE))</f>
        <v/>
      </c>
      <c r="AM56" s="311" t="str">
        <f>IF(AM54="","",VLOOKUP(AM54,'標準様式１【記載例】シフト記号表（勤務時間帯）'!$D$6:$Z$47,23,FALSE))</f>
        <v>-</v>
      </c>
      <c r="AN56" s="311" t="str">
        <f>IF(AN54="","",VLOOKUP(AN54,'標準様式１【記載例】シフト記号表（勤務時間帯）'!$D$6:$Z$47,23,FALSE))</f>
        <v/>
      </c>
      <c r="AO56" s="313" t="str">
        <f>IF(AO54="","",VLOOKUP(AO54,'標準様式１【記載例】シフト記号表（勤務時間帯）'!$D$6:$Z$47,23,FALSE))</f>
        <v/>
      </c>
      <c r="AP56" s="312" t="str">
        <f>IF(AP54="","",VLOOKUP(AP54,'標準様式１【記載例】シフト記号表（勤務時間帯）'!$D$6:$Z$47,23,FALSE))</f>
        <v/>
      </c>
      <c r="AQ56" s="311" t="str">
        <f>IF(AQ54="","",VLOOKUP(AQ54,'標準様式１【記載例】シフト記号表（勤務時間帯）'!$D$6:$Z$47,23,FALSE))</f>
        <v>-</v>
      </c>
      <c r="AR56" s="311" t="str">
        <f>IF(AR54="","",VLOOKUP(AR54,'標準様式１【記載例】シフト記号表（勤務時間帯）'!$D$6:$Z$47,23,FALSE))</f>
        <v/>
      </c>
      <c r="AS56" s="311" t="str">
        <f>IF(AS54="","",VLOOKUP(AS54,'標準様式１【記載例】シフト記号表（勤務時間帯）'!$D$6:$Z$47,23,FALSE))</f>
        <v/>
      </c>
      <c r="AT56" s="311" t="str">
        <f>IF(AT54="","",VLOOKUP(AT54,'標準様式１【記載例】シフト記号表（勤務時間帯）'!$D$6:$Z$47,23,FALSE))</f>
        <v>-</v>
      </c>
      <c r="AU56" s="311" t="str">
        <f>IF(AU54="","",VLOOKUP(AU54,'標準様式１【記載例】シフト記号表（勤務時間帯）'!$D$6:$Z$47,23,FALSE))</f>
        <v/>
      </c>
      <c r="AV56" s="313" t="str">
        <f>IF(AV54="","",VLOOKUP(AV54,'標準様式１【記載例】シフト記号表（勤務時間帯）'!$D$6:$Z$47,23,FALSE))</f>
        <v/>
      </c>
      <c r="AW56" s="312" t="str">
        <f>IF(AW54="","",VLOOKUP(AW54,'標準様式１【記載例】シフト記号表（勤務時間帯）'!$D$6:$Z$47,23,FALSE))</f>
        <v/>
      </c>
      <c r="AX56" s="311" t="str">
        <f>IF(AX54="","",VLOOKUP(AX54,'標準様式１【記載例】シフト記号表（勤務時間帯）'!$D$6:$Z$47,23,FALSE))</f>
        <v/>
      </c>
      <c r="AY56" s="311" t="str">
        <f>IF(AY54="","",VLOOKUP(AY54,'標準様式１【記載例】シフト記号表（勤務時間帯）'!$D$6:$Z$47,23,FALSE))</f>
        <v/>
      </c>
      <c r="AZ56" s="1477">
        <f>IF($BC$3="４週",SUM(U56:AV56),IF($BC$3="暦月",SUM(U56:AY56),""))</f>
        <v>0</v>
      </c>
      <c r="BA56" s="1478"/>
      <c r="BB56" s="1479">
        <f>IF($BC$3="４週",AZ56/4,IF($BC$3="暦月",(AZ56/($BC$8/7)),""))</f>
        <v>0</v>
      </c>
      <c r="BC56" s="1478"/>
      <c r="BD56" s="1471"/>
      <c r="BE56" s="1472"/>
      <c r="BF56" s="1472"/>
      <c r="BG56" s="1472"/>
      <c r="BH56" s="1473"/>
    </row>
    <row r="57" spans="2:60" ht="20.25" customHeight="1" x14ac:dyDescent="0.15">
      <c r="B57" s="339"/>
      <c r="C57" s="1421" t="s">
        <v>709</v>
      </c>
      <c r="D57" s="1422"/>
      <c r="E57" s="1423"/>
      <c r="F57" s="329"/>
      <c r="G57" s="328"/>
      <c r="H57" s="1485" t="s">
        <v>724</v>
      </c>
      <c r="I57" s="1433" t="s">
        <v>718</v>
      </c>
      <c r="J57" s="1434"/>
      <c r="K57" s="1434"/>
      <c r="L57" s="1435"/>
      <c r="M57" s="1442" t="s">
        <v>729</v>
      </c>
      <c r="N57" s="1443"/>
      <c r="O57" s="1444"/>
      <c r="P57" s="348" t="s">
        <v>632</v>
      </c>
      <c r="Q57" s="288"/>
      <c r="R57" s="288"/>
      <c r="S57" s="290"/>
      <c r="T57" s="347"/>
      <c r="U57" s="331" t="s">
        <v>663</v>
      </c>
      <c r="V57" s="330"/>
      <c r="W57" s="330" t="s">
        <v>663</v>
      </c>
      <c r="X57" s="330"/>
      <c r="Y57" s="330"/>
      <c r="Z57" s="330" t="s">
        <v>730</v>
      </c>
      <c r="AA57" s="332" t="s">
        <v>730</v>
      </c>
      <c r="AB57" s="331" t="s">
        <v>663</v>
      </c>
      <c r="AC57" s="330"/>
      <c r="AD57" s="330" t="s">
        <v>663</v>
      </c>
      <c r="AE57" s="330"/>
      <c r="AF57" s="330"/>
      <c r="AG57" s="330" t="s">
        <v>730</v>
      </c>
      <c r="AH57" s="332" t="s">
        <v>730</v>
      </c>
      <c r="AI57" s="331" t="s">
        <v>663</v>
      </c>
      <c r="AJ57" s="330"/>
      <c r="AK57" s="330" t="s">
        <v>663</v>
      </c>
      <c r="AL57" s="330"/>
      <c r="AM57" s="330"/>
      <c r="AN57" s="330" t="s">
        <v>730</v>
      </c>
      <c r="AO57" s="332" t="s">
        <v>730</v>
      </c>
      <c r="AP57" s="331" t="s">
        <v>663</v>
      </c>
      <c r="AQ57" s="330"/>
      <c r="AR57" s="330" t="s">
        <v>663</v>
      </c>
      <c r="AS57" s="330"/>
      <c r="AT57" s="330"/>
      <c r="AU57" s="330" t="s">
        <v>730</v>
      </c>
      <c r="AV57" s="332" t="s">
        <v>730</v>
      </c>
      <c r="AW57" s="331"/>
      <c r="AX57" s="330"/>
      <c r="AY57" s="330"/>
      <c r="AZ57" s="1451"/>
      <c r="BA57" s="1452"/>
      <c r="BB57" s="1481"/>
      <c r="BC57" s="1452"/>
      <c r="BD57" s="1482"/>
      <c r="BE57" s="1483"/>
      <c r="BF57" s="1483"/>
      <c r="BG57" s="1483"/>
      <c r="BH57" s="1484"/>
    </row>
    <row r="58" spans="2:60" ht="20.25" customHeight="1" x14ac:dyDescent="0.15">
      <c r="B58" s="320">
        <f>B55+1</f>
        <v>13</v>
      </c>
      <c r="C58" s="1424"/>
      <c r="D58" s="1425"/>
      <c r="E58" s="1426"/>
      <c r="F58" s="329" t="str">
        <f>C57</f>
        <v>介護従業者</v>
      </c>
      <c r="G58" s="328"/>
      <c r="H58" s="1431"/>
      <c r="I58" s="1436"/>
      <c r="J58" s="1437"/>
      <c r="K58" s="1437"/>
      <c r="L58" s="1438"/>
      <c r="M58" s="1445"/>
      <c r="N58" s="1446"/>
      <c r="O58" s="1447"/>
      <c r="P58" s="327" t="s">
        <v>633</v>
      </c>
      <c r="Q58" s="326"/>
      <c r="R58" s="326"/>
      <c r="S58" s="325"/>
      <c r="T58" s="324"/>
      <c r="U58" s="322">
        <f>IF(U57="","",VLOOKUP(U57,'標準様式１【記載例】シフト記号表（勤務時間帯）'!$D$6:$X$47,21,FALSE))</f>
        <v>6</v>
      </c>
      <c r="V58" s="321" t="str">
        <f>IF(V57="","",VLOOKUP(V57,'標準様式１【記載例】シフト記号表（勤務時間帯）'!$D$6:$X$47,21,FALSE))</f>
        <v/>
      </c>
      <c r="W58" s="321">
        <f>IF(W57="","",VLOOKUP(W57,'標準様式１【記載例】シフト記号表（勤務時間帯）'!$D$6:$X$47,21,FALSE))</f>
        <v>6</v>
      </c>
      <c r="X58" s="321" t="str">
        <f>IF(X57="","",VLOOKUP(X57,'標準様式１【記載例】シフト記号表（勤務時間帯）'!$D$6:$X$47,21,FALSE))</f>
        <v/>
      </c>
      <c r="Y58" s="321" t="str">
        <f>IF(Y57="","",VLOOKUP(Y57,'標準様式１【記載例】シフト記号表（勤務時間帯）'!$D$6:$X$47,21,FALSE))</f>
        <v/>
      </c>
      <c r="Z58" s="321">
        <f>IF(Z57="","",VLOOKUP(Z57,'標準様式１【記載例】シフト記号表（勤務時間帯）'!$D$6:$X$47,21,FALSE))</f>
        <v>6</v>
      </c>
      <c r="AA58" s="323">
        <f>IF(AA57="","",VLOOKUP(AA57,'標準様式１【記載例】シフト記号表（勤務時間帯）'!$D$6:$X$47,21,FALSE))</f>
        <v>6</v>
      </c>
      <c r="AB58" s="322">
        <f>IF(AB57="","",VLOOKUP(AB57,'標準様式１【記載例】シフト記号表（勤務時間帯）'!$D$6:$X$47,21,FALSE))</f>
        <v>6</v>
      </c>
      <c r="AC58" s="321" t="str">
        <f>IF(AC57="","",VLOOKUP(AC57,'標準様式１【記載例】シフト記号表（勤務時間帯）'!$D$6:$X$47,21,FALSE))</f>
        <v/>
      </c>
      <c r="AD58" s="321">
        <f>IF(AD57="","",VLOOKUP(AD57,'標準様式１【記載例】シフト記号表（勤務時間帯）'!$D$6:$X$47,21,FALSE))</f>
        <v>6</v>
      </c>
      <c r="AE58" s="321" t="str">
        <f>IF(AE57="","",VLOOKUP(AE57,'標準様式１【記載例】シフト記号表（勤務時間帯）'!$D$6:$X$47,21,FALSE))</f>
        <v/>
      </c>
      <c r="AF58" s="321" t="str">
        <f>IF(AF57="","",VLOOKUP(AF57,'標準様式１【記載例】シフト記号表（勤務時間帯）'!$D$6:$X$47,21,FALSE))</f>
        <v/>
      </c>
      <c r="AG58" s="321">
        <f>IF(AG57="","",VLOOKUP(AG57,'標準様式１【記載例】シフト記号表（勤務時間帯）'!$D$6:$X$47,21,FALSE))</f>
        <v>6</v>
      </c>
      <c r="AH58" s="323">
        <f>IF(AH57="","",VLOOKUP(AH57,'標準様式１【記載例】シフト記号表（勤務時間帯）'!$D$6:$X$47,21,FALSE))</f>
        <v>6</v>
      </c>
      <c r="AI58" s="322">
        <f>IF(AI57="","",VLOOKUP(AI57,'標準様式１【記載例】シフト記号表（勤務時間帯）'!$D$6:$X$47,21,FALSE))</f>
        <v>6</v>
      </c>
      <c r="AJ58" s="321" t="str">
        <f>IF(AJ57="","",VLOOKUP(AJ57,'標準様式１【記載例】シフト記号表（勤務時間帯）'!$D$6:$X$47,21,FALSE))</f>
        <v/>
      </c>
      <c r="AK58" s="321">
        <f>IF(AK57="","",VLOOKUP(AK57,'標準様式１【記載例】シフト記号表（勤務時間帯）'!$D$6:$X$47,21,FALSE))</f>
        <v>6</v>
      </c>
      <c r="AL58" s="321" t="str">
        <f>IF(AL57="","",VLOOKUP(AL57,'標準様式１【記載例】シフト記号表（勤務時間帯）'!$D$6:$X$47,21,FALSE))</f>
        <v/>
      </c>
      <c r="AM58" s="321" t="str">
        <f>IF(AM57="","",VLOOKUP(AM57,'標準様式１【記載例】シフト記号表（勤務時間帯）'!$D$6:$X$47,21,FALSE))</f>
        <v/>
      </c>
      <c r="AN58" s="321">
        <f>IF(AN57="","",VLOOKUP(AN57,'標準様式１【記載例】シフト記号表（勤務時間帯）'!$D$6:$X$47,21,FALSE))</f>
        <v>6</v>
      </c>
      <c r="AO58" s="323">
        <f>IF(AO57="","",VLOOKUP(AO57,'標準様式１【記載例】シフト記号表（勤務時間帯）'!$D$6:$X$47,21,FALSE))</f>
        <v>6</v>
      </c>
      <c r="AP58" s="322">
        <f>IF(AP57="","",VLOOKUP(AP57,'標準様式１【記載例】シフト記号表（勤務時間帯）'!$D$6:$X$47,21,FALSE))</f>
        <v>6</v>
      </c>
      <c r="AQ58" s="321" t="str">
        <f>IF(AQ57="","",VLOOKUP(AQ57,'標準様式１【記載例】シフト記号表（勤務時間帯）'!$D$6:$X$47,21,FALSE))</f>
        <v/>
      </c>
      <c r="AR58" s="321">
        <f>IF(AR57="","",VLOOKUP(AR57,'標準様式１【記載例】シフト記号表（勤務時間帯）'!$D$6:$X$47,21,FALSE))</f>
        <v>6</v>
      </c>
      <c r="AS58" s="321" t="str">
        <f>IF(AS57="","",VLOOKUP(AS57,'標準様式１【記載例】シフト記号表（勤務時間帯）'!$D$6:$X$47,21,FALSE))</f>
        <v/>
      </c>
      <c r="AT58" s="321" t="str">
        <f>IF(AT57="","",VLOOKUP(AT57,'標準様式１【記載例】シフト記号表（勤務時間帯）'!$D$6:$X$47,21,FALSE))</f>
        <v/>
      </c>
      <c r="AU58" s="321">
        <f>IF(AU57="","",VLOOKUP(AU57,'標準様式１【記載例】シフト記号表（勤務時間帯）'!$D$6:$X$47,21,FALSE))</f>
        <v>6</v>
      </c>
      <c r="AV58" s="323">
        <f>IF(AV57="","",VLOOKUP(AV57,'標準様式１【記載例】シフト記号表（勤務時間帯）'!$D$6:$X$47,21,FALSE))</f>
        <v>6</v>
      </c>
      <c r="AW58" s="322" t="str">
        <f>IF(AW57="","",VLOOKUP(AW57,'標準様式１【記載例】シフト記号表（勤務時間帯）'!$D$6:$X$47,21,FALSE))</f>
        <v/>
      </c>
      <c r="AX58" s="321" t="str">
        <f>IF(AX57="","",VLOOKUP(AX57,'標準様式１【記載例】シフト記号表（勤務時間帯）'!$D$6:$X$47,21,FALSE))</f>
        <v/>
      </c>
      <c r="AY58" s="321" t="str">
        <f>IF(AY57="","",VLOOKUP(AY57,'標準様式１【記載例】シフト記号表（勤務時間帯）'!$D$6:$X$47,21,FALSE))</f>
        <v/>
      </c>
      <c r="AZ58" s="1474">
        <f>IF($BC$3="４週",SUM(U58:AV58),IF($BC$3="暦月",SUM(U58:AY58),""))</f>
        <v>96</v>
      </c>
      <c r="BA58" s="1475"/>
      <c r="BB58" s="1476">
        <f>IF($BC$3="４週",AZ58/4,IF($BC$3="暦月",(AZ58/($BC$8/7)),""))</f>
        <v>24</v>
      </c>
      <c r="BC58" s="1475"/>
      <c r="BD58" s="1468"/>
      <c r="BE58" s="1469"/>
      <c r="BF58" s="1469"/>
      <c r="BG58" s="1469"/>
      <c r="BH58" s="1470"/>
    </row>
    <row r="59" spans="2:60" ht="20.25" customHeight="1" x14ac:dyDescent="0.15">
      <c r="B59" s="346"/>
      <c r="C59" s="1427"/>
      <c r="D59" s="1428"/>
      <c r="E59" s="1429"/>
      <c r="F59" s="345"/>
      <c r="G59" s="344" t="str">
        <f>C57</f>
        <v>介護従業者</v>
      </c>
      <c r="H59" s="1432"/>
      <c r="I59" s="1439"/>
      <c r="J59" s="1440"/>
      <c r="K59" s="1440"/>
      <c r="L59" s="1441"/>
      <c r="M59" s="1448"/>
      <c r="N59" s="1449"/>
      <c r="O59" s="1450"/>
      <c r="P59" s="343" t="s">
        <v>634</v>
      </c>
      <c r="Q59" s="342"/>
      <c r="R59" s="342"/>
      <c r="S59" s="341"/>
      <c r="T59" s="340"/>
      <c r="U59" s="312" t="str">
        <f>IF(U57="","",VLOOKUP(U57,'標準様式１【記載例】シフト記号表（勤務時間帯）'!$D$6:$Z$47,23,FALSE))</f>
        <v>-</v>
      </c>
      <c r="V59" s="311" t="str">
        <f>IF(V57="","",VLOOKUP(V57,'標準様式１【記載例】シフト記号表（勤務時間帯）'!$D$6:$Z$47,23,FALSE))</f>
        <v/>
      </c>
      <c r="W59" s="311" t="str">
        <f>IF(W57="","",VLOOKUP(W57,'標準様式１【記載例】シフト記号表（勤務時間帯）'!$D$6:$Z$47,23,FALSE))</f>
        <v>-</v>
      </c>
      <c r="X59" s="311" t="str">
        <f>IF(X57="","",VLOOKUP(X57,'標準様式１【記載例】シフト記号表（勤務時間帯）'!$D$6:$Z$47,23,FALSE))</f>
        <v/>
      </c>
      <c r="Y59" s="311" t="str">
        <f>IF(Y57="","",VLOOKUP(Y57,'標準様式１【記載例】シフト記号表（勤務時間帯）'!$D$6:$Z$47,23,FALSE))</f>
        <v/>
      </c>
      <c r="Z59" s="311" t="str">
        <f>IF(Z57="","",VLOOKUP(Z57,'標準様式１【記載例】シフト記号表（勤務時間帯）'!$D$6:$Z$47,23,FALSE))</f>
        <v>-</v>
      </c>
      <c r="AA59" s="313" t="str">
        <f>IF(AA57="","",VLOOKUP(AA57,'標準様式１【記載例】シフト記号表（勤務時間帯）'!$D$6:$Z$47,23,FALSE))</f>
        <v>-</v>
      </c>
      <c r="AB59" s="312" t="str">
        <f>IF(AB57="","",VLOOKUP(AB57,'標準様式１【記載例】シフト記号表（勤務時間帯）'!$D$6:$Z$47,23,FALSE))</f>
        <v>-</v>
      </c>
      <c r="AC59" s="311" t="str">
        <f>IF(AC57="","",VLOOKUP(AC57,'標準様式１【記載例】シフト記号表（勤務時間帯）'!$D$6:$Z$47,23,FALSE))</f>
        <v/>
      </c>
      <c r="AD59" s="311" t="str">
        <f>IF(AD57="","",VLOOKUP(AD57,'標準様式１【記載例】シフト記号表（勤務時間帯）'!$D$6:$Z$47,23,FALSE))</f>
        <v>-</v>
      </c>
      <c r="AE59" s="311" t="str">
        <f>IF(AE57="","",VLOOKUP(AE57,'標準様式１【記載例】シフト記号表（勤務時間帯）'!$D$6:$Z$47,23,FALSE))</f>
        <v/>
      </c>
      <c r="AF59" s="311" t="str">
        <f>IF(AF57="","",VLOOKUP(AF57,'標準様式１【記載例】シフト記号表（勤務時間帯）'!$D$6:$Z$47,23,FALSE))</f>
        <v/>
      </c>
      <c r="AG59" s="311" t="str">
        <f>IF(AG57="","",VLOOKUP(AG57,'標準様式１【記載例】シフト記号表（勤務時間帯）'!$D$6:$Z$47,23,FALSE))</f>
        <v>-</v>
      </c>
      <c r="AH59" s="313" t="str">
        <f>IF(AH57="","",VLOOKUP(AH57,'標準様式１【記載例】シフト記号表（勤務時間帯）'!$D$6:$Z$47,23,FALSE))</f>
        <v>-</v>
      </c>
      <c r="AI59" s="312" t="str">
        <f>IF(AI57="","",VLOOKUP(AI57,'標準様式１【記載例】シフト記号表（勤務時間帯）'!$D$6:$Z$47,23,FALSE))</f>
        <v>-</v>
      </c>
      <c r="AJ59" s="311" t="str">
        <f>IF(AJ57="","",VLOOKUP(AJ57,'標準様式１【記載例】シフト記号表（勤務時間帯）'!$D$6:$Z$47,23,FALSE))</f>
        <v/>
      </c>
      <c r="AK59" s="311" t="str">
        <f>IF(AK57="","",VLOOKUP(AK57,'標準様式１【記載例】シフト記号表（勤務時間帯）'!$D$6:$Z$47,23,FALSE))</f>
        <v>-</v>
      </c>
      <c r="AL59" s="311" t="str">
        <f>IF(AL57="","",VLOOKUP(AL57,'標準様式１【記載例】シフト記号表（勤務時間帯）'!$D$6:$Z$47,23,FALSE))</f>
        <v/>
      </c>
      <c r="AM59" s="311" t="str">
        <f>IF(AM57="","",VLOOKUP(AM57,'標準様式１【記載例】シフト記号表（勤務時間帯）'!$D$6:$Z$47,23,FALSE))</f>
        <v/>
      </c>
      <c r="AN59" s="311" t="str">
        <f>IF(AN57="","",VLOOKUP(AN57,'標準様式１【記載例】シフト記号表（勤務時間帯）'!$D$6:$Z$47,23,FALSE))</f>
        <v>-</v>
      </c>
      <c r="AO59" s="313" t="str">
        <f>IF(AO57="","",VLOOKUP(AO57,'標準様式１【記載例】シフト記号表（勤務時間帯）'!$D$6:$Z$47,23,FALSE))</f>
        <v>-</v>
      </c>
      <c r="AP59" s="312" t="str">
        <f>IF(AP57="","",VLOOKUP(AP57,'標準様式１【記載例】シフト記号表（勤務時間帯）'!$D$6:$Z$47,23,FALSE))</f>
        <v>-</v>
      </c>
      <c r="AQ59" s="311" t="str">
        <f>IF(AQ57="","",VLOOKUP(AQ57,'標準様式１【記載例】シフト記号表（勤務時間帯）'!$D$6:$Z$47,23,FALSE))</f>
        <v/>
      </c>
      <c r="AR59" s="311" t="str">
        <f>IF(AR57="","",VLOOKUP(AR57,'標準様式１【記載例】シフト記号表（勤務時間帯）'!$D$6:$Z$47,23,FALSE))</f>
        <v>-</v>
      </c>
      <c r="AS59" s="311" t="str">
        <f>IF(AS57="","",VLOOKUP(AS57,'標準様式１【記載例】シフト記号表（勤務時間帯）'!$D$6:$Z$47,23,FALSE))</f>
        <v/>
      </c>
      <c r="AT59" s="311" t="str">
        <f>IF(AT57="","",VLOOKUP(AT57,'標準様式１【記載例】シフト記号表（勤務時間帯）'!$D$6:$Z$47,23,FALSE))</f>
        <v/>
      </c>
      <c r="AU59" s="311" t="str">
        <f>IF(AU57="","",VLOOKUP(AU57,'標準様式１【記載例】シフト記号表（勤務時間帯）'!$D$6:$Z$47,23,FALSE))</f>
        <v>-</v>
      </c>
      <c r="AV59" s="313" t="str">
        <f>IF(AV57="","",VLOOKUP(AV57,'標準様式１【記載例】シフト記号表（勤務時間帯）'!$D$6:$Z$47,23,FALSE))</f>
        <v>-</v>
      </c>
      <c r="AW59" s="312" t="str">
        <f>IF(AW57="","",VLOOKUP(AW57,'標準様式１【記載例】シフト記号表（勤務時間帯）'!$D$6:$Z$47,23,FALSE))</f>
        <v/>
      </c>
      <c r="AX59" s="311" t="str">
        <f>IF(AX57="","",VLOOKUP(AX57,'標準様式１【記載例】シフト記号表（勤務時間帯）'!$D$6:$Z$47,23,FALSE))</f>
        <v/>
      </c>
      <c r="AY59" s="311" t="str">
        <f>IF(AY57="","",VLOOKUP(AY57,'標準様式１【記載例】シフト記号表（勤務時間帯）'!$D$6:$Z$47,23,FALSE))</f>
        <v/>
      </c>
      <c r="AZ59" s="1477">
        <f>IF($BC$3="４週",SUM(U59:AV59),IF($BC$3="暦月",SUM(U59:AY59),""))</f>
        <v>0</v>
      </c>
      <c r="BA59" s="1478"/>
      <c r="BB59" s="1479">
        <f>IF($BC$3="４週",AZ59/4,IF($BC$3="暦月",(AZ59/($BC$8/7)),""))</f>
        <v>0</v>
      </c>
      <c r="BC59" s="1478"/>
      <c r="BD59" s="1471"/>
      <c r="BE59" s="1472"/>
      <c r="BF59" s="1472"/>
      <c r="BG59" s="1472"/>
      <c r="BH59" s="1473"/>
    </row>
    <row r="60" spans="2:60" ht="20.25" customHeight="1" x14ac:dyDescent="0.15">
      <c r="B60" s="339"/>
      <c r="C60" s="1421" t="s">
        <v>709</v>
      </c>
      <c r="D60" s="1422"/>
      <c r="E60" s="1423"/>
      <c r="F60" s="329"/>
      <c r="G60" s="328"/>
      <c r="H60" s="1485" t="s">
        <v>724</v>
      </c>
      <c r="I60" s="1433" t="s">
        <v>718</v>
      </c>
      <c r="J60" s="1434"/>
      <c r="K60" s="1434"/>
      <c r="L60" s="1435"/>
      <c r="M60" s="1442" t="s">
        <v>731</v>
      </c>
      <c r="N60" s="1443"/>
      <c r="O60" s="1444"/>
      <c r="P60" s="348" t="s">
        <v>632</v>
      </c>
      <c r="Q60" s="288"/>
      <c r="R60" s="288"/>
      <c r="S60" s="290"/>
      <c r="T60" s="347"/>
      <c r="U60" s="331" t="s">
        <v>732</v>
      </c>
      <c r="V60" s="330" t="s">
        <v>732</v>
      </c>
      <c r="W60" s="330" t="s">
        <v>666</v>
      </c>
      <c r="X60" s="330"/>
      <c r="Y60" s="330"/>
      <c r="Z60" s="330"/>
      <c r="AA60" s="332" t="s">
        <v>732</v>
      </c>
      <c r="AB60" s="331" t="s">
        <v>666</v>
      </c>
      <c r="AC60" s="330" t="s">
        <v>732</v>
      </c>
      <c r="AD60" s="330" t="s">
        <v>732</v>
      </c>
      <c r="AE60" s="330"/>
      <c r="AF60" s="330"/>
      <c r="AG60" s="330"/>
      <c r="AH60" s="332" t="s">
        <v>666</v>
      </c>
      <c r="AI60" s="331" t="s">
        <v>732</v>
      </c>
      <c r="AJ60" s="330" t="s">
        <v>732</v>
      </c>
      <c r="AK60" s="330" t="s">
        <v>732</v>
      </c>
      <c r="AL60" s="330"/>
      <c r="AM60" s="330"/>
      <c r="AN60" s="330"/>
      <c r="AO60" s="332" t="s">
        <v>732</v>
      </c>
      <c r="AP60" s="331" t="s">
        <v>666</v>
      </c>
      <c r="AQ60" s="330" t="s">
        <v>732</v>
      </c>
      <c r="AR60" s="330" t="s">
        <v>732</v>
      </c>
      <c r="AS60" s="330"/>
      <c r="AT60" s="330"/>
      <c r="AU60" s="330"/>
      <c r="AV60" s="332" t="s">
        <v>732</v>
      </c>
      <c r="AW60" s="331"/>
      <c r="AX60" s="330"/>
      <c r="AY60" s="330"/>
      <c r="AZ60" s="1451"/>
      <c r="BA60" s="1452"/>
      <c r="BB60" s="1481"/>
      <c r="BC60" s="1452"/>
      <c r="BD60" s="1482"/>
      <c r="BE60" s="1483"/>
      <c r="BF60" s="1483"/>
      <c r="BG60" s="1483"/>
      <c r="BH60" s="1484"/>
    </row>
    <row r="61" spans="2:60" ht="20.25" customHeight="1" x14ac:dyDescent="0.15">
      <c r="B61" s="320">
        <f>B58+1</f>
        <v>14</v>
      </c>
      <c r="C61" s="1424"/>
      <c r="D61" s="1425"/>
      <c r="E61" s="1426"/>
      <c r="F61" s="329" t="str">
        <f>C60</f>
        <v>介護従業者</v>
      </c>
      <c r="G61" s="328"/>
      <c r="H61" s="1431"/>
      <c r="I61" s="1436"/>
      <c r="J61" s="1437"/>
      <c r="K61" s="1437"/>
      <c r="L61" s="1438"/>
      <c r="M61" s="1445"/>
      <c r="N61" s="1446"/>
      <c r="O61" s="1447"/>
      <c r="P61" s="327" t="s">
        <v>633</v>
      </c>
      <c r="Q61" s="326"/>
      <c r="R61" s="326"/>
      <c r="S61" s="325"/>
      <c r="T61" s="324"/>
      <c r="U61" s="322">
        <f>IF(U60="","",VLOOKUP(U60,'標準様式１【記載例】シフト記号表（勤務時間帯）'!$D$6:$X$47,21,FALSE))</f>
        <v>4.0000000000000018</v>
      </c>
      <c r="V61" s="321">
        <f>IF(V60="","",VLOOKUP(V60,'標準様式１【記載例】シフト記号表（勤務時間帯）'!$D$6:$X$47,21,FALSE))</f>
        <v>4.0000000000000018</v>
      </c>
      <c r="W61" s="321">
        <f>IF(W60="","",VLOOKUP(W60,'標準様式１【記載例】シフト記号表（勤務時間帯）'!$D$6:$X$47,21,FALSE))</f>
        <v>4.0000000000000018</v>
      </c>
      <c r="X61" s="321" t="str">
        <f>IF(X60="","",VLOOKUP(X60,'標準様式１【記載例】シフト記号表（勤務時間帯）'!$D$6:$X$47,21,FALSE))</f>
        <v/>
      </c>
      <c r="Y61" s="321" t="str">
        <f>IF(Y60="","",VLOOKUP(Y60,'標準様式１【記載例】シフト記号表（勤務時間帯）'!$D$6:$X$47,21,FALSE))</f>
        <v/>
      </c>
      <c r="Z61" s="321" t="str">
        <f>IF(Z60="","",VLOOKUP(Z60,'標準様式１【記載例】シフト記号表（勤務時間帯）'!$D$6:$X$47,21,FALSE))</f>
        <v/>
      </c>
      <c r="AA61" s="323">
        <f>IF(AA60="","",VLOOKUP(AA60,'標準様式１【記載例】シフト記号表（勤務時間帯）'!$D$6:$X$47,21,FALSE))</f>
        <v>4.0000000000000018</v>
      </c>
      <c r="AB61" s="322">
        <f>IF(AB60="","",VLOOKUP(AB60,'標準様式１【記載例】シフト記号表（勤務時間帯）'!$D$6:$X$47,21,FALSE))</f>
        <v>4.0000000000000018</v>
      </c>
      <c r="AC61" s="321">
        <f>IF(AC60="","",VLOOKUP(AC60,'標準様式１【記載例】シフト記号表（勤務時間帯）'!$D$6:$X$47,21,FALSE))</f>
        <v>4.0000000000000018</v>
      </c>
      <c r="AD61" s="321">
        <f>IF(AD60="","",VLOOKUP(AD60,'標準様式１【記載例】シフト記号表（勤務時間帯）'!$D$6:$X$47,21,FALSE))</f>
        <v>4.0000000000000018</v>
      </c>
      <c r="AE61" s="321" t="str">
        <f>IF(AE60="","",VLOOKUP(AE60,'標準様式１【記載例】シフト記号表（勤務時間帯）'!$D$6:$X$47,21,FALSE))</f>
        <v/>
      </c>
      <c r="AF61" s="321" t="str">
        <f>IF(AF60="","",VLOOKUP(AF60,'標準様式１【記載例】シフト記号表（勤務時間帯）'!$D$6:$X$47,21,FALSE))</f>
        <v/>
      </c>
      <c r="AG61" s="321" t="str">
        <f>IF(AG60="","",VLOOKUP(AG60,'標準様式１【記載例】シフト記号表（勤務時間帯）'!$D$6:$X$47,21,FALSE))</f>
        <v/>
      </c>
      <c r="AH61" s="323">
        <f>IF(AH60="","",VLOOKUP(AH60,'標準様式１【記載例】シフト記号表（勤務時間帯）'!$D$6:$X$47,21,FALSE))</f>
        <v>4.0000000000000018</v>
      </c>
      <c r="AI61" s="322">
        <f>IF(AI60="","",VLOOKUP(AI60,'標準様式１【記載例】シフト記号表（勤務時間帯）'!$D$6:$X$47,21,FALSE))</f>
        <v>4.0000000000000018</v>
      </c>
      <c r="AJ61" s="321">
        <f>IF(AJ60="","",VLOOKUP(AJ60,'標準様式１【記載例】シフト記号表（勤務時間帯）'!$D$6:$X$47,21,FALSE))</f>
        <v>4.0000000000000018</v>
      </c>
      <c r="AK61" s="321">
        <f>IF(AK60="","",VLOOKUP(AK60,'標準様式１【記載例】シフト記号表（勤務時間帯）'!$D$6:$X$47,21,FALSE))</f>
        <v>4.0000000000000018</v>
      </c>
      <c r="AL61" s="321" t="str">
        <f>IF(AL60="","",VLOOKUP(AL60,'標準様式１【記載例】シフト記号表（勤務時間帯）'!$D$6:$X$47,21,FALSE))</f>
        <v/>
      </c>
      <c r="AM61" s="321" t="str">
        <f>IF(AM60="","",VLOOKUP(AM60,'標準様式１【記載例】シフト記号表（勤務時間帯）'!$D$6:$X$47,21,FALSE))</f>
        <v/>
      </c>
      <c r="AN61" s="321" t="str">
        <f>IF(AN60="","",VLOOKUP(AN60,'標準様式１【記載例】シフト記号表（勤務時間帯）'!$D$6:$X$47,21,FALSE))</f>
        <v/>
      </c>
      <c r="AO61" s="323">
        <f>IF(AO60="","",VLOOKUP(AO60,'標準様式１【記載例】シフト記号表（勤務時間帯）'!$D$6:$X$47,21,FALSE))</f>
        <v>4.0000000000000018</v>
      </c>
      <c r="AP61" s="322">
        <f>IF(AP60="","",VLOOKUP(AP60,'標準様式１【記載例】シフト記号表（勤務時間帯）'!$D$6:$X$47,21,FALSE))</f>
        <v>4.0000000000000018</v>
      </c>
      <c r="AQ61" s="321">
        <f>IF(AQ60="","",VLOOKUP(AQ60,'標準様式１【記載例】シフト記号表（勤務時間帯）'!$D$6:$X$47,21,FALSE))</f>
        <v>4.0000000000000018</v>
      </c>
      <c r="AR61" s="321">
        <f>IF(AR60="","",VLOOKUP(AR60,'標準様式１【記載例】シフト記号表（勤務時間帯）'!$D$6:$X$47,21,FALSE))</f>
        <v>4.0000000000000018</v>
      </c>
      <c r="AS61" s="321" t="str">
        <f>IF(AS60="","",VLOOKUP(AS60,'標準様式１【記載例】シフト記号表（勤務時間帯）'!$D$6:$X$47,21,FALSE))</f>
        <v/>
      </c>
      <c r="AT61" s="321" t="str">
        <f>IF(AT60="","",VLOOKUP(AT60,'標準様式１【記載例】シフト記号表（勤務時間帯）'!$D$6:$X$47,21,FALSE))</f>
        <v/>
      </c>
      <c r="AU61" s="321" t="str">
        <f>IF(AU60="","",VLOOKUP(AU60,'標準様式１【記載例】シフト記号表（勤務時間帯）'!$D$6:$X$47,21,FALSE))</f>
        <v/>
      </c>
      <c r="AV61" s="323">
        <f>IF(AV60="","",VLOOKUP(AV60,'標準様式１【記載例】シフト記号表（勤務時間帯）'!$D$6:$X$47,21,FALSE))</f>
        <v>4.0000000000000018</v>
      </c>
      <c r="AW61" s="322" t="str">
        <f>IF(AW60="","",VLOOKUP(AW60,'標準様式１【記載例】シフト記号表（勤務時間帯）'!$D$6:$X$47,21,FALSE))</f>
        <v/>
      </c>
      <c r="AX61" s="321" t="str">
        <f>IF(AX60="","",VLOOKUP(AX60,'標準様式１【記載例】シフト記号表（勤務時間帯）'!$D$6:$X$47,21,FALSE))</f>
        <v/>
      </c>
      <c r="AY61" s="321" t="str">
        <f>IF(AY60="","",VLOOKUP(AY60,'標準様式１【記載例】シフト記号表（勤務時間帯）'!$D$6:$X$47,21,FALSE))</f>
        <v/>
      </c>
      <c r="AZ61" s="1474">
        <f>IF($BC$3="４週",SUM(U61:AV61),IF($BC$3="暦月",SUM(U61:AY61),""))</f>
        <v>64.000000000000014</v>
      </c>
      <c r="BA61" s="1475"/>
      <c r="BB61" s="1476">
        <f>IF($BC$3="４週",AZ61/4,IF($BC$3="暦月",(AZ61/($BC$8/7)),""))</f>
        <v>16.000000000000004</v>
      </c>
      <c r="BC61" s="1475"/>
      <c r="BD61" s="1468"/>
      <c r="BE61" s="1469"/>
      <c r="BF61" s="1469"/>
      <c r="BG61" s="1469"/>
      <c r="BH61" s="1470"/>
    </row>
    <row r="62" spans="2:60" ht="20.25" customHeight="1" x14ac:dyDescent="0.15">
      <c r="B62" s="346"/>
      <c r="C62" s="1427"/>
      <c r="D62" s="1428"/>
      <c r="E62" s="1429"/>
      <c r="F62" s="345"/>
      <c r="G62" s="344" t="str">
        <f>C60</f>
        <v>介護従業者</v>
      </c>
      <c r="H62" s="1432"/>
      <c r="I62" s="1439"/>
      <c r="J62" s="1440"/>
      <c r="K62" s="1440"/>
      <c r="L62" s="1441"/>
      <c r="M62" s="1448"/>
      <c r="N62" s="1449"/>
      <c r="O62" s="1450"/>
      <c r="P62" s="343" t="s">
        <v>634</v>
      </c>
      <c r="Q62" s="342"/>
      <c r="R62" s="342"/>
      <c r="S62" s="341"/>
      <c r="T62" s="340"/>
      <c r="U62" s="312" t="str">
        <f>IF(U60="","",VLOOKUP(U60,'標準様式１【記載例】シフト記号表（勤務時間帯）'!$D$6:$Z$47,23,FALSE))</f>
        <v>-</v>
      </c>
      <c r="V62" s="311" t="str">
        <f>IF(V60="","",VLOOKUP(V60,'標準様式１【記載例】シフト記号表（勤務時間帯）'!$D$6:$Z$47,23,FALSE))</f>
        <v>-</v>
      </c>
      <c r="W62" s="311" t="str">
        <f>IF(W60="","",VLOOKUP(W60,'標準様式１【記載例】シフト記号表（勤務時間帯）'!$D$6:$Z$47,23,FALSE))</f>
        <v>-</v>
      </c>
      <c r="X62" s="311" t="str">
        <f>IF(X60="","",VLOOKUP(X60,'標準様式１【記載例】シフト記号表（勤務時間帯）'!$D$6:$Z$47,23,FALSE))</f>
        <v/>
      </c>
      <c r="Y62" s="311" t="str">
        <f>IF(Y60="","",VLOOKUP(Y60,'標準様式１【記載例】シフト記号表（勤務時間帯）'!$D$6:$Z$47,23,FALSE))</f>
        <v/>
      </c>
      <c r="Z62" s="311" t="str">
        <f>IF(Z60="","",VLOOKUP(Z60,'標準様式１【記載例】シフト記号表（勤務時間帯）'!$D$6:$Z$47,23,FALSE))</f>
        <v/>
      </c>
      <c r="AA62" s="313" t="str">
        <f>IF(AA60="","",VLOOKUP(AA60,'標準様式１【記載例】シフト記号表（勤務時間帯）'!$D$6:$Z$47,23,FALSE))</f>
        <v>-</v>
      </c>
      <c r="AB62" s="312" t="str">
        <f>IF(AB60="","",VLOOKUP(AB60,'標準様式１【記載例】シフト記号表（勤務時間帯）'!$D$6:$Z$47,23,FALSE))</f>
        <v>-</v>
      </c>
      <c r="AC62" s="311" t="str">
        <f>IF(AC60="","",VLOOKUP(AC60,'標準様式１【記載例】シフト記号表（勤務時間帯）'!$D$6:$Z$47,23,FALSE))</f>
        <v>-</v>
      </c>
      <c r="AD62" s="311" t="str">
        <f>IF(AD60="","",VLOOKUP(AD60,'標準様式１【記載例】シフト記号表（勤務時間帯）'!$D$6:$Z$47,23,FALSE))</f>
        <v>-</v>
      </c>
      <c r="AE62" s="311" t="str">
        <f>IF(AE60="","",VLOOKUP(AE60,'標準様式１【記載例】シフト記号表（勤務時間帯）'!$D$6:$Z$47,23,FALSE))</f>
        <v/>
      </c>
      <c r="AF62" s="311" t="str">
        <f>IF(AF60="","",VLOOKUP(AF60,'標準様式１【記載例】シフト記号表（勤務時間帯）'!$D$6:$Z$47,23,FALSE))</f>
        <v/>
      </c>
      <c r="AG62" s="311" t="str">
        <f>IF(AG60="","",VLOOKUP(AG60,'標準様式１【記載例】シフト記号表（勤務時間帯）'!$D$6:$Z$47,23,FALSE))</f>
        <v/>
      </c>
      <c r="AH62" s="313" t="str">
        <f>IF(AH60="","",VLOOKUP(AH60,'標準様式１【記載例】シフト記号表（勤務時間帯）'!$D$6:$Z$47,23,FALSE))</f>
        <v>-</v>
      </c>
      <c r="AI62" s="312" t="str">
        <f>IF(AI60="","",VLOOKUP(AI60,'標準様式１【記載例】シフト記号表（勤務時間帯）'!$D$6:$Z$47,23,FALSE))</f>
        <v>-</v>
      </c>
      <c r="AJ62" s="311" t="str">
        <f>IF(AJ60="","",VLOOKUP(AJ60,'標準様式１【記載例】シフト記号表（勤務時間帯）'!$D$6:$Z$47,23,FALSE))</f>
        <v>-</v>
      </c>
      <c r="AK62" s="311" t="str">
        <f>IF(AK60="","",VLOOKUP(AK60,'標準様式１【記載例】シフト記号表（勤務時間帯）'!$D$6:$Z$47,23,FALSE))</f>
        <v>-</v>
      </c>
      <c r="AL62" s="311" t="str">
        <f>IF(AL60="","",VLOOKUP(AL60,'標準様式１【記載例】シフト記号表（勤務時間帯）'!$D$6:$Z$47,23,FALSE))</f>
        <v/>
      </c>
      <c r="AM62" s="311" t="str">
        <f>IF(AM60="","",VLOOKUP(AM60,'標準様式１【記載例】シフト記号表（勤務時間帯）'!$D$6:$Z$47,23,FALSE))</f>
        <v/>
      </c>
      <c r="AN62" s="311" t="str">
        <f>IF(AN60="","",VLOOKUP(AN60,'標準様式１【記載例】シフト記号表（勤務時間帯）'!$D$6:$Z$47,23,FALSE))</f>
        <v/>
      </c>
      <c r="AO62" s="313" t="str">
        <f>IF(AO60="","",VLOOKUP(AO60,'標準様式１【記載例】シフト記号表（勤務時間帯）'!$D$6:$Z$47,23,FALSE))</f>
        <v>-</v>
      </c>
      <c r="AP62" s="312" t="str">
        <f>IF(AP60="","",VLOOKUP(AP60,'標準様式１【記載例】シフト記号表（勤務時間帯）'!$D$6:$Z$47,23,FALSE))</f>
        <v>-</v>
      </c>
      <c r="AQ62" s="311" t="str">
        <f>IF(AQ60="","",VLOOKUP(AQ60,'標準様式１【記載例】シフト記号表（勤務時間帯）'!$D$6:$Z$47,23,FALSE))</f>
        <v>-</v>
      </c>
      <c r="AR62" s="311" t="str">
        <f>IF(AR60="","",VLOOKUP(AR60,'標準様式１【記載例】シフト記号表（勤務時間帯）'!$D$6:$Z$47,23,FALSE))</f>
        <v>-</v>
      </c>
      <c r="AS62" s="311" t="str">
        <f>IF(AS60="","",VLOOKUP(AS60,'標準様式１【記載例】シフト記号表（勤務時間帯）'!$D$6:$Z$47,23,FALSE))</f>
        <v/>
      </c>
      <c r="AT62" s="311" t="str">
        <f>IF(AT60="","",VLOOKUP(AT60,'標準様式１【記載例】シフト記号表（勤務時間帯）'!$D$6:$Z$47,23,FALSE))</f>
        <v/>
      </c>
      <c r="AU62" s="311" t="str">
        <f>IF(AU60="","",VLOOKUP(AU60,'標準様式１【記載例】シフト記号表（勤務時間帯）'!$D$6:$Z$47,23,FALSE))</f>
        <v/>
      </c>
      <c r="AV62" s="313" t="str">
        <f>IF(AV60="","",VLOOKUP(AV60,'標準様式１【記載例】シフト記号表（勤務時間帯）'!$D$6:$Z$47,23,FALSE))</f>
        <v>-</v>
      </c>
      <c r="AW62" s="312" t="str">
        <f>IF(AW60="","",VLOOKUP(AW60,'標準様式１【記載例】シフト記号表（勤務時間帯）'!$D$6:$Z$47,23,FALSE))</f>
        <v/>
      </c>
      <c r="AX62" s="311" t="str">
        <f>IF(AX60="","",VLOOKUP(AX60,'標準様式１【記載例】シフト記号表（勤務時間帯）'!$D$6:$Z$47,23,FALSE))</f>
        <v/>
      </c>
      <c r="AY62" s="311" t="str">
        <f>IF(AY60="","",VLOOKUP(AY60,'標準様式１【記載例】シフト記号表（勤務時間帯）'!$D$6:$Z$47,23,FALSE))</f>
        <v/>
      </c>
      <c r="AZ62" s="1477">
        <f>IF($BC$3="４週",SUM(U62:AV62),IF($BC$3="暦月",SUM(U62:AY62),""))</f>
        <v>0</v>
      </c>
      <c r="BA62" s="1478"/>
      <c r="BB62" s="1479">
        <f>IF($BC$3="４週",AZ62/4,IF($BC$3="暦月",(AZ62/($BC$8/7)),""))</f>
        <v>0</v>
      </c>
      <c r="BC62" s="1478"/>
      <c r="BD62" s="1471"/>
      <c r="BE62" s="1472"/>
      <c r="BF62" s="1472"/>
      <c r="BG62" s="1472"/>
      <c r="BH62" s="1473"/>
    </row>
    <row r="63" spans="2:60" ht="20.25" customHeight="1" x14ac:dyDescent="0.15">
      <c r="B63" s="339"/>
      <c r="C63" s="1421" t="s">
        <v>709</v>
      </c>
      <c r="D63" s="1422"/>
      <c r="E63" s="1423"/>
      <c r="F63" s="329"/>
      <c r="G63" s="328"/>
      <c r="H63" s="1485" t="s">
        <v>724</v>
      </c>
      <c r="I63" s="1433" t="s">
        <v>718</v>
      </c>
      <c r="J63" s="1434"/>
      <c r="K63" s="1434"/>
      <c r="L63" s="1435"/>
      <c r="M63" s="1442" t="s">
        <v>733</v>
      </c>
      <c r="N63" s="1443"/>
      <c r="O63" s="1444"/>
      <c r="P63" s="348" t="s">
        <v>632</v>
      </c>
      <c r="Q63" s="288"/>
      <c r="R63" s="288"/>
      <c r="S63" s="290"/>
      <c r="T63" s="347"/>
      <c r="U63" s="331" t="s">
        <v>665</v>
      </c>
      <c r="V63" s="330" t="s">
        <v>665</v>
      </c>
      <c r="W63" s="330" t="s">
        <v>734</v>
      </c>
      <c r="X63" s="330" t="s">
        <v>734</v>
      </c>
      <c r="Y63" s="330"/>
      <c r="Z63" s="330"/>
      <c r="AA63" s="332"/>
      <c r="AB63" s="331" t="s">
        <v>665</v>
      </c>
      <c r="AC63" s="330" t="s">
        <v>665</v>
      </c>
      <c r="AD63" s="330" t="s">
        <v>734</v>
      </c>
      <c r="AE63" s="330" t="s">
        <v>734</v>
      </c>
      <c r="AF63" s="330"/>
      <c r="AG63" s="330"/>
      <c r="AH63" s="332"/>
      <c r="AI63" s="331" t="s">
        <v>665</v>
      </c>
      <c r="AJ63" s="330" t="s">
        <v>734</v>
      </c>
      <c r="AK63" s="330" t="s">
        <v>734</v>
      </c>
      <c r="AL63" s="330" t="s">
        <v>665</v>
      </c>
      <c r="AM63" s="330"/>
      <c r="AN63" s="330"/>
      <c r="AO63" s="332"/>
      <c r="AP63" s="331" t="s">
        <v>665</v>
      </c>
      <c r="AQ63" s="330" t="s">
        <v>734</v>
      </c>
      <c r="AR63" s="330" t="s">
        <v>734</v>
      </c>
      <c r="AS63" s="330" t="s">
        <v>734</v>
      </c>
      <c r="AT63" s="330"/>
      <c r="AU63" s="330"/>
      <c r="AV63" s="332"/>
      <c r="AW63" s="331"/>
      <c r="AX63" s="330"/>
      <c r="AY63" s="330"/>
      <c r="AZ63" s="1451"/>
      <c r="BA63" s="1452"/>
      <c r="BB63" s="1481"/>
      <c r="BC63" s="1452"/>
      <c r="BD63" s="1482"/>
      <c r="BE63" s="1483"/>
      <c r="BF63" s="1483"/>
      <c r="BG63" s="1483"/>
      <c r="BH63" s="1484"/>
    </row>
    <row r="64" spans="2:60" ht="20.25" customHeight="1" x14ac:dyDescent="0.15">
      <c r="B64" s="320">
        <f>B61+1</f>
        <v>15</v>
      </c>
      <c r="C64" s="1424"/>
      <c r="D64" s="1425"/>
      <c r="E64" s="1426"/>
      <c r="F64" s="329" t="str">
        <f>C63</f>
        <v>介護従業者</v>
      </c>
      <c r="G64" s="328"/>
      <c r="H64" s="1431"/>
      <c r="I64" s="1436"/>
      <c r="J64" s="1437"/>
      <c r="K64" s="1437"/>
      <c r="L64" s="1438"/>
      <c r="M64" s="1445"/>
      <c r="N64" s="1446"/>
      <c r="O64" s="1447"/>
      <c r="P64" s="327" t="s">
        <v>633</v>
      </c>
      <c r="Q64" s="326"/>
      <c r="R64" s="326"/>
      <c r="S64" s="325"/>
      <c r="T64" s="324"/>
      <c r="U64" s="322">
        <f>IF(U63="","",VLOOKUP(U63,'標準様式１【記載例】シフト記号表（勤務時間帯）'!$D$6:$X$47,21,FALSE))</f>
        <v>2.4999999999999991</v>
      </c>
      <c r="V64" s="321">
        <f>IF(V63="","",VLOOKUP(V63,'標準様式１【記載例】シフト記号表（勤務時間帯）'!$D$6:$X$47,21,FALSE))</f>
        <v>2.4999999999999991</v>
      </c>
      <c r="W64" s="321">
        <f>IF(W63="","",VLOOKUP(W63,'標準様式１【記載例】シフト記号表（勤務時間帯）'!$D$6:$X$47,21,FALSE))</f>
        <v>2.4999999999999991</v>
      </c>
      <c r="X64" s="321">
        <f>IF(X63="","",VLOOKUP(X63,'標準様式１【記載例】シフト記号表（勤務時間帯）'!$D$6:$X$47,21,FALSE))</f>
        <v>2.4999999999999991</v>
      </c>
      <c r="Y64" s="321" t="str">
        <f>IF(Y63="","",VLOOKUP(Y63,'標準様式１【記載例】シフト記号表（勤務時間帯）'!$D$6:$X$47,21,FALSE))</f>
        <v/>
      </c>
      <c r="Z64" s="321" t="str">
        <f>IF(Z63="","",VLOOKUP(Z63,'標準様式１【記載例】シフト記号表（勤務時間帯）'!$D$6:$X$47,21,FALSE))</f>
        <v/>
      </c>
      <c r="AA64" s="323" t="str">
        <f>IF(AA63="","",VLOOKUP(AA63,'標準様式１【記載例】シフト記号表（勤務時間帯）'!$D$6:$X$47,21,FALSE))</f>
        <v/>
      </c>
      <c r="AB64" s="322">
        <f>IF(AB63="","",VLOOKUP(AB63,'標準様式１【記載例】シフト記号表（勤務時間帯）'!$D$6:$X$47,21,FALSE))</f>
        <v>2.4999999999999991</v>
      </c>
      <c r="AC64" s="321">
        <f>IF(AC63="","",VLOOKUP(AC63,'標準様式１【記載例】シフト記号表（勤務時間帯）'!$D$6:$X$47,21,FALSE))</f>
        <v>2.4999999999999991</v>
      </c>
      <c r="AD64" s="321">
        <f>IF(AD63="","",VLOOKUP(AD63,'標準様式１【記載例】シフト記号表（勤務時間帯）'!$D$6:$X$47,21,FALSE))</f>
        <v>2.4999999999999991</v>
      </c>
      <c r="AE64" s="321">
        <f>IF(AE63="","",VLOOKUP(AE63,'標準様式１【記載例】シフト記号表（勤務時間帯）'!$D$6:$X$47,21,FALSE))</f>
        <v>2.4999999999999991</v>
      </c>
      <c r="AF64" s="321" t="str">
        <f>IF(AF63="","",VLOOKUP(AF63,'標準様式１【記載例】シフト記号表（勤務時間帯）'!$D$6:$X$47,21,FALSE))</f>
        <v/>
      </c>
      <c r="AG64" s="321" t="str">
        <f>IF(AG63="","",VLOOKUP(AG63,'標準様式１【記載例】シフト記号表（勤務時間帯）'!$D$6:$X$47,21,FALSE))</f>
        <v/>
      </c>
      <c r="AH64" s="323" t="str">
        <f>IF(AH63="","",VLOOKUP(AH63,'標準様式１【記載例】シフト記号表（勤務時間帯）'!$D$6:$X$47,21,FALSE))</f>
        <v/>
      </c>
      <c r="AI64" s="322">
        <f>IF(AI63="","",VLOOKUP(AI63,'標準様式１【記載例】シフト記号表（勤務時間帯）'!$D$6:$X$47,21,FALSE))</f>
        <v>2.4999999999999991</v>
      </c>
      <c r="AJ64" s="321">
        <f>IF(AJ63="","",VLOOKUP(AJ63,'標準様式１【記載例】シフト記号表（勤務時間帯）'!$D$6:$X$47,21,FALSE))</f>
        <v>2.4999999999999991</v>
      </c>
      <c r="AK64" s="321">
        <f>IF(AK63="","",VLOOKUP(AK63,'標準様式１【記載例】シフト記号表（勤務時間帯）'!$D$6:$X$47,21,FALSE))</f>
        <v>2.4999999999999991</v>
      </c>
      <c r="AL64" s="321">
        <f>IF(AL63="","",VLOOKUP(AL63,'標準様式１【記載例】シフト記号表（勤務時間帯）'!$D$6:$X$47,21,FALSE))</f>
        <v>2.4999999999999991</v>
      </c>
      <c r="AM64" s="321" t="str">
        <f>IF(AM63="","",VLOOKUP(AM63,'標準様式１【記載例】シフト記号表（勤務時間帯）'!$D$6:$X$47,21,FALSE))</f>
        <v/>
      </c>
      <c r="AN64" s="321" t="str">
        <f>IF(AN63="","",VLOOKUP(AN63,'標準様式１【記載例】シフト記号表（勤務時間帯）'!$D$6:$X$47,21,FALSE))</f>
        <v/>
      </c>
      <c r="AO64" s="323" t="str">
        <f>IF(AO63="","",VLOOKUP(AO63,'標準様式１【記載例】シフト記号表（勤務時間帯）'!$D$6:$X$47,21,FALSE))</f>
        <v/>
      </c>
      <c r="AP64" s="322">
        <f>IF(AP63="","",VLOOKUP(AP63,'標準様式１【記載例】シフト記号表（勤務時間帯）'!$D$6:$X$47,21,FALSE))</f>
        <v>2.4999999999999991</v>
      </c>
      <c r="AQ64" s="321">
        <f>IF(AQ63="","",VLOOKUP(AQ63,'標準様式１【記載例】シフト記号表（勤務時間帯）'!$D$6:$X$47,21,FALSE))</f>
        <v>2.4999999999999991</v>
      </c>
      <c r="AR64" s="321">
        <f>IF(AR63="","",VLOOKUP(AR63,'標準様式１【記載例】シフト記号表（勤務時間帯）'!$D$6:$X$47,21,FALSE))</f>
        <v>2.4999999999999991</v>
      </c>
      <c r="AS64" s="321">
        <f>IF(AS63="","",VLOOKUP(AS63,'標準様式１【記載例】シフト記号表（勤務時間帯）'!$D$6:$X$47,21,FALSE))</f>
        <v>2.4999999999999991</v>
      </c>
      <c r="AT64" s="321" t="str">
        <f>IF(AT63="","",VLOOKUP(AT63,'標準様式１【記載例】シフト記号表（勤務時間帯）'!$D$6:$X$47,21,FALSE))</f>
        <v/>
      </c>
      <c r="AU64" s="321" t="str">
        <f>IF(AU63="","",VLOOKUP(AU63,'標準様式１【記載例】シフト記号表（勤務時間帯）'!$D$6:$X$47,21,FALSE))</f>
        <v/>
      </c>
      <c r="AV64" s="323" t="str">
        <f>IF(AV63="","",VLOOKUP(AV63,'標準様式１【記載例】シフト記号表（勤務時間帯）'!$D$6:$X$47,21,FALSE))</f>
        <v/>
      </c>
      <c r="AW64" s="322" t="str">
        <f>IF(AW63="","",VLOOKUP(AW63,'標準様式１【記載例】シフト記号表（勤務時間帯）'!$D$6:$X$47,21,FALSE))</f>
        <v/>
      </c>
      <c r="AX64" s="321" t="str">
        <f>IF(AX63="","",VLOOKUP(AX63,'標準様式１【記載例】シフト記号表（勤務時間帯）'!$D$6:$X$47,21,FALSE))</f>
        <v/>
      </c>
      <c r="AY64" s="321" t="str">
        <f>IF(AY63="","",VLOOKUP(AY63,'標準様式１【記載例】シフト記号表（勤務時間帯）'!$D$6:$X$47,21,FALSE))</f>
        <v/>
      </c>
      <c r="AZ64" s="1474">
        <f>IF($BC$3="４週",SUM(U64:AV64),IF($BC$3="暦月",SUM(U64:AY64),""))</f>
        <v>39.999999999999993</v>
      </c>
      <c r="BA64" s="1475"/>
      <c r="BB64" s="1476">
        <f>IF($BC$3="４週",AZ64/4,IF($BC$3="暦月",(AZ64/($BC$8/7)),""))</f>
        <v>9.9999999999999982</v>
      </c>
      <c r="BC64" s="1475"/>
      <c r="BD64" s="1468"/>
      <c r="BE64" s="1469"/>
      <c r="BF64" s="1469"/>
      <c r="BG64" s="1469"/>
      <c r="BH64" s="1470"/>
    </row>
    <row r="65" spans="2:60" ht="20.25" customHeight="1" x14ac:dyDescent="0.15">
      <c r="B65" s="346"/>
      <c r="C65" s="1427"/>
      <c r="D65" s="1428"/>
      <c r="E65" s="1429"/>
      <c r="F65" s="345"/>
      <c r="G65" s="344" t="str">
        <f>C63</f>
        <v>介護従業者</v>
      </c>
      <c r="H65" s="1432"/>
      <c r="I65" s="1439"/>
      <c r="J65" s="1440"/>
      <c r="K65" s="1440"/>
      <c r="L65" s="1441"/>
      <c r="M65" s="1448"/>
      <c r="N65" s="1449"/>
      <c r="O65" s="1450"/>
      <c r="P65" s="343" t="s">
        <v>634</v>
      </c>
      <c r="Q65" s="342"/>
      <c r="R65" s="342"/>
      <c r="S65" s="341"/>
      <c r="T65" s="340"/>
      <c r="U65" s="312" t="str">
        <f>IF(U63="","",VLOOKUP(U63,'標準様式１【記載例】シフト記号表（勤務時間帯）'!$D$6:$Z$47,23,FALSE))</f>
        <v>-</v>
      </c>
      <c r="V65" s="311" t="str">
        <f>IF(V63="","",VLOOKUP(V63,'標準様式１【記載例】シフト記号表（勤務時間帯）'!$D$6:$Z$47,23,FALSE))</f>
        <v>-</v>
      </c>
      <c r="W65" s="311" t="str">
        <f>IF(W63="","",VLOOKUP(W63,'標準様式１【記載例】シフト記号表（勤務時間帯）'!$D$6:$Z$47,23,FALSE))</f>
        <v>-</v>
      </c>
      <c r="X65" s="311" t="str">
        <f>IF(X63="","",VLOOKUP(X63,'標準様式１【記載例】シフト記号表（勤務時間帯）'!$D$6:$Z$47,23,FALSE))</f>
        <v>-</v>
      </c>
      <c r="Y65" s="311" t="str">
        <f>IF(Y63="","",VLOOKUP(Y63,'標準様式１【記載例】シフト記号表（勤務時間帯）'!$D$6:$Z$47,23,FALSE))</f>
        <v/>
      </c>
      <c r="Z65" s="311" t="str">
        <f>IF(Z63="","",VLOOKUP(Z63,'標準様式１【記載例】シフト記号表（勤務時間帯）'!$D$6:$Z$47,23,FALSE))</f>
        <v/>
      </c>
      <c r="AA65" s="313" t="str">
        <f>IF(AA63="","",VLOOKUP(AA63,'標準様式１【記載例】シフト記号表（勤務時間帯）'!$D$6:$Z$47,23,FALSE))</f>
        <v/>
      </c>
      <c r="AB65" s="312" t="str">
        <f>IF(AB63="","",VLOOKUP(AB63,'標準様式１【記載例】シフト記号表（勤務時間帯）'!$D$6:$Z$47,23,FALSE))</f>
        <v>-</v>
      </c>
      <c r="AC65" s="311" t="str">
        <f>IF(AC63="","",VLOOKUP(AC63,'標準様式１【記載例】シフト記号表（勤務時間帯）'!$D$6:$Z$47,23,FALSE))</f>
        <v>-</v>
      </c>
      <c r="AD65" s="311" t="str">
        <f>IF(AD63="","",VLOOKUP(AD63,'標準様式１【記載例】シフト記号表（勤務時間帯）'!$D$6:$Z$47,23,FALSE))</f>
        <v>-</v>
      </c>
      <c r="AE65" s="311" t="str">
        <f>IF(AE63="","",VLOOKUP(AE63,'標準様式１【記載例】シフト記号表（勤務時間帯）'!$D$6:$Z$47,23,FALSE))</f>
        <v>-</v>
      </c>
      <c r="AF65" s="311" t="str">
        <f>IF(AF63="","",VLOOKUP(AF63,'標準様式１【記載例】シフト記号表（勤務時間帯）'!$D$6:$Z$47,23,FALSE))</f>
        <v/>
      </c>
      <c r="AG65" s="311" t="str">
        <f>IF(AG63="","",VLOOKUP(AG63,'標準様式１【記載例】シフト記号表（勤務時間帯）'!$D$6:$Z$47,23,FALSE))</f>
        <v/>
      </c>
      <c r="AH65" s="313" t="str">
        <f>IF(AH63="","",VLOOKUP(AH63,'標準様式１【記載例】シフト記号表（勤務時間帯）'!$D$6:$Z$47,23,FALSE))</f>
        <v/>
      </c>
      <c r="AI65" s="312" t="str">
        <f>IF(AI63="","",VLOOKUP(AI63,'標準様式１【記載例】シフト記号表（勤務時間帯）'!$D$6:$Z$47,23,FALSE))</f>
        <v>-</v>
      </c>
      <c r="AJ65" s="311" t="str">
        <f>IF(AJ63="","",VLOOKUP(AJ63,'標準様式１【記載例】シフト記号表（勤務時間帯）'!$D$6:$Z$47,23,FALSE))</f>
        <v>-</v>
      </c>
      <c r="AK65" s="311" t="str">
        <f>IF(AK63="","",VLOOKUP(AK63,'標準様式１【記載例】シフト記号表（勤務時間帯）'!$D$6:$Z$47,23,FALSE))</f>
        <v>-</v>
      </c>
      <c r="AL65" s="311" t="str">
        <f>IF(AL63="","",VLOOKUP(AL63,'標準様式１【記載例】シフト記号表（勤務時間帯）'!$D$6:$Z$47,23,FALSE))</f>
        <v>-</v>
      </c>
      <c r="AM65" s="311" t="str">
        <f>IF(AM63="","",VLOOKUP(AM63,'標準様式１【記載例】シフト記号表（勤務時間帯）'!$D$6:$Z$47,23,FALSE))</f>
        <v/>
      </c>
      <c r="AN65" s="311" t="str">
        <f>IF(AN63="","",VLOOKUP(AN63,'標準様式１【記載例】シフト記号表（勤務時間帯）'!$D$6:$Z$47,23,FALSE))</f>
        <v/>
      </c>
      <c r="AO65" s="313" t="str">
        <f>IF(AO63="","",VLOOKUP(AO63,'標準様式１【記載例】シフト記号表（勤務時間帯）'!$D$6:$Z$47,23,FALSE))</f>
        <v/>
      </c>
      <c r="AP65" s="312" t="str">
        <f>IF(AP63="","",VLOOKUP(AP63,'標準様式１【記載例】シフト記号表（勤務時間帯）'!$D$6:$Z$47,23,FALSE))</f>
        <v>-</v>
      </c>
      <c r="AQ65" s="311" t="str">
        <f>IF(AQ63="","",VLOOKUP(AQ63,'標準様式１【記載例】シフト記号表（勤務時間帯）'!$D$6:$Z$47,23,FALSE))</f>
        <v>-</v>
      </c>
      <c r="AR65" s="311" t="str">
        <f>IF(AR63="","",VLOOKUP(AR63,'標準様式１【記載例】シフト記号表（勤務時間帯）'!$D$6:$Z$47,23,FALSE))</f>
        <v>-</v>
      </c>
      <c r="AS65" s="311" t="str">
        <f>IF(AS63="","",VLOOKUP(AS63,'標準様式１【記載例】シフト記号表（勤務時間帯）'!$D$6:$Z$47,23,FALSE))</f>
        <v>-</v>
      </c>
      <c r="AT65" s="311" t="str">
        <f>IF(AT63="","",VLOOKUP(AT63,'標準様式１【記載例】シフト記号表（勤務時間帯）'!$D$6:$Z$47,23,FALSE))</f>
        <v/>
      </c>
      <c r="AU65" s="311" t="str">
        <f>IF(AU63="","",VLOOKUP(AU63,'標準様式１【記載例】シフト記号表（勤務時間帯）'!$D$6:$Z$47,23,FALSE))</f>
        <v/>
      </c>
      <c r="AV65" s="313" t="str">
        <f>IF(AV63="","",VLOOKUP(AV63,'標準様式１【記載例】シフト記号表（勤務時間帯）'!$D$6:$Z$47,23,FALSE))</f>
        <v/>
      </c>
      <c r="AW65" s="312" t="str">
        <f>IF(AW63="","",VLOOKUP(AW63,'標準様式１【記載例】シフト記号表（勤務時間帯）'!$D$6:$Z$47,23,FALSE))</f>
        <v/>
      </c>
      <c r="AX65" s="311" t="str">
        <f>IF(AX63="","",VLOOKUP(AX63,'標準様式１【記載例】シフト記号表（勤務時間帯）'!$D$6:$Z$47,23,FALSE))</f>
        <v/>
      </c>
      <c r="AY65" s="311" t="str">
        <f>IF(AY63="","",VLOOKUP(AY63,'標準様式１【記載例】シフト記号表（勤務時間帯）'!$D$6:$Z$47,23,FALSE))</f>
        <v/>
      </c>
      <c r="AZ65" s="1477">
        <f>IF($BC$3="４週",SUM(U65:AV65),IF($BC$3="暦月",SUM(U65:AY65),""))</f>
        <v>0</v>
      </c>
      <c r="BA65" s="1478"/>
      <c r="BB65" s="1479">
        <f>IF($BC$3="４週",AZ65/4,IF($BC$3="暦月",(AZ65/($BC$8/7)),""))</f>
        <v>0</v>
      </c>
      <c r="BC65" s="1478"/>
      <c r="BD65" s="1471"/>
      <c r="BE65" s="1472"/>
      <c r="BF65" s="1472"/>
      <c r="BG65" s="1472"/>
      <c r="BH65" s="1473"/>
    </row>
    <row r="66" spans="2:60" ht="20.25" customHeight="1" x14ac:dyDescent="0.15">
      <c r="B66" s="339"/>
      <c r="C66" s="1421" t="s">
        <v>709</v>
      </c>
      <c r="D66" s="1422"/>
      <c r="E66" s="1423"/>
      <c r="F66" s="329"/>
      <c r="G66" s="328"/>
      <c r="H66" s="1485" t="s">
        <v>724</v>
      </c>
      <c r="I66" s="1433" t="s">
        <v>718</v>
      </c>
      <c r="J66" s="1434"/>
      <c r="K66" s="1434"/>
      <c r="L66" s="1435"/>
      <c r="M66" s="1442" t="s">
        <v>735</v>
      </c>
      <c r="N66" s="1443"/>
      <c r="O66" s="1444"/>
      <c r="P66" s="336" t="s">
        <v>632</v>
      </c>
      <c r="Q66" s="335"/>
      <c r="R66" s="335"/>
      <c r="S66" s="334"/>
      <c r="T66" s="333"/>
      <c r="U66" s="331" t="s">
        <v>736</v>
      </c>
      <c r="V66" s="330"/>
      <c r="W66" s="330" t="s">
        <v>736</v>
      </c>
      <c r="X66" s="330"/>
      <c r="Y66" s="330"/>
      <c r="Z66" s="330" t="s">
        <v>736</v>
      </c>
      <c r="AA66" s="332"/>
      <c r="AB66" s="331" t="s">
        <v>736</v>
      </c>
      <c r="AC66" s="330"/>
      <c r="AD66" s="330" t="s">
        <v>692</v>
      </c>
      <c r="AE66" s="330"/>
      <c r="AF66" s="330"/>
      <c r="AG66" s="330" t="s">
        <v>736</v>
      </c>
      <c r="AH66" s="332"/>
      <c r="AI66" s="331" t="s">
        <v>736</v>
      </c>
      <c r="AJ66" s="330"/>
      <c r="AK66" s="330" t="s">
        <v>692</v>
      </c>
      <c r="AL66" s="330"/>
      <c r="AM66" s="330"/>
      <c r="AN66" s="330" t="s">
        <v>736</v>
      </c>
      <c r="AO66" s="332"/>
      <c r="AP66" s="331" t="s">
        <v>736</v>
      </c>
      <c r="AQ66" s="330"/>
      <c r="AR66" s="330" t="s">
        <v>736</v>
      </c>
      <c r="AS66" s="330"/>
      <c r="AT66" s="330"/>
      <c r="AU66" s="330" t="s">
        <v>736</v>
      </c>
      <c r="AV66" s="332"/>
      <c r="AW66" s="331"/>
      <c r="AX66" s="330"/>
      <c r="AY66" s="330"/>
      <c r="AZ66" s="1451"/>
      <c r="BA66" s="1452"/>
      <c r="BB66" s="1481"/>
      <c r="BC66" s="1452"/>
      <c r="BD66" s="1482"/>
      <c r="BE66" s="1483"/>
      <c r="BF66" s="1483"/>
      <c r="BG66" s="1483"/>
      <c r="BH66" s="1484"/>
    </row>
    <row r="67" spans="2:60" ht="20.25" customHeight="1" x14ac:dyDescent="0.15">
      <c r="B67" s="320">
        <f>B64+1</f>
        <v>16</v>
      </c>
      <c r="C67" s="1424"/>
      <c r="D67" s="1425"/>
      <c r="E67" s="1426"/>
      <c r="F67" s="329" t="str">
        <f>C66</f>
        <v>介護従業者</v>
      </c>
      <c r="G67" s="328"/>
      <c r="H67" s="1431"/>
      <c r="I67" s="1436"/>
      <c r="J67" s="1437"/>
      <c r="K67" s="1437"/>
      <c r="L67" s="1438"/>
      <c r="M67" s="1445"/>
      <c r="N67" s="1446"/>
      <c r="O67" s="1447"/>
      <c r="P67" s="327" t="s">
        <v>633</v>
      </c>
      <c r="Q67" s="326"/>
      <c r="R67" s="326"/>
      <c r="S67" s="325"/>
      <c r="T67" s="324"/>
      <c r="U67" s="322">
        <f>IF(U66="","",VLOOKUP(U66,'標準様式１【記載例】シフト記号表（勤務時間帯）'!$D$6:$X$47,21,FALSE))</f>
        <v>6</v>
      </c>
      <c r="V67" s="321" t="str">
        <f>IF(V66="","",VLOOKUP(V66,'標準様式１【記載例】シフト記号表（勤務時間帯）'!$D$6:$X$47,21,FALSE))</f>
        <v/>
      </c>
      <c r="W67" s="321">
        <f>IF(W66="","",VLOOKUP(W66,'標準様式１【記載例】シフト記号表（勤務時間帯）'!$D$6:$X$47,21,FALSE))</f>
        <v>6</v>
      </c>
      <c r="X67" s="321" t="str">
        <f>IF(X66="","",VLOOKUP(X66,'標準様式１【記載例】シフト記号表（勤務時間帯）'!$D$6:$X$47,21,FALSE))</f>
        <v/>
      </c>
      <c r="Y67" s="321" t="str">
        <f>IF(Y66="","",VLOOKUP(Y66,'標準様式１【記載例】シフト記号表（勤務時間帯）'!$D$6:$X$47,21,FALSE))</f>
        <v/>
      </c>
      <c r="Z67" s="321">
        <f>IF(Z66="","",VLOOKUP(Z66,'標準様式１【記載例】シフト記号表（勤務時間帯）'!$D$6:$X$47,21,FALSE))</f>
        <v>6</v>
      </c>
      <c r="AA67" s="323" t="str">
        <f>IF(AA66="","",VLOOKUP(AA66,'標準様式１【記載例】シフト記号表（勤務時間帯）'!$D$6:$X$47,21,FALSE))</f>
        <v/>
      </c>
      <c r="AB67" s="322">
        <f>IF(AB66="","",VLOOKUP(AB66,'標準様式１【記載例】シフト記号表（勤務時間帯）'!$D$6:$X$47,21,FALSE))</f>
        <v>6</v>
      </c>
      <c r="AC67" s="321" t="str">
        <f>IF(AC66="","",VLOOKUP(AC66,'標準様式１【記載例】シフト記号表（勤務時間帯）'!$D$6:$X$47,21,FALSE))</f>
        <v/>
      </c>
      <c r="AD67" s="321">
        <f>IF(AD66="","",VLOOKUP(AD66,'標準様式１【記載例】シフト記号表（勤務時間帯）'!$D$6:$X$47,21,FALSE))</f>
        <v>6</v>
      </c>
      <c r="AE67" s="321" t="str">
        <f>IF(AE66="","",VLOOKUP(AE66,'標準様式１【記載例】シフト記号表（勤務時間帯）'!$D$6:$X$47,21,FALSE))</f>
        <v/>
      </c>
      <c r="AF67" s="321" t="str">
        <f>IF(AF66="","",VLOOKUP(AF66,'標準様式１【記載例】シフト記号表（勤務時間帯）'!$D$6:$X$47,21,FALSE))</f>
        <v/>
      </c>
      <c r="AG67" s="321">
        <f>IF(AG66="","",VLOOKUP(AG66,'標準様式１【記載例】シフト記号表（勤務時間帯）'!$D$6:$X$47,21,FALSE))</f>
        <v>6</v>
      </c>
      <c r="AH67" s="323" t="str">
        <f>IF(AH66="","",VLOOKUP(AH66,'標準様式１【記載例】シフト記号表（勤務時間帯）'!$D$6:$X$47,21,FALSE))</f>
        <v/>
      </c>
      <c r="AI67" s="322">
        <f>IF(AI66="","",VLOOKUP(AI66,'標準様式１【記載例】シフト記号表（勤務時間帯）'!$D$6:$X$47,21,FALSE))</f>
        <v>6</v>
      </c>
      <c r="AJ67" s="321" t="str">
        <f>IF(AJ66="","",VLOOKUP(AJ66,'標準様式１【記載例】シフト記号表（勤務時間帯）'!$D$6:$X$47,21,FALSE))</f>
        <v/>
      </c>
      <c r="AK67" s="321">
        <f>IF(AK66="","",VLOOKUP(AK66,'標準様式１【記載例】シフト記号表（勤務時間帯）'!$D$6:$X$47,21,FALSE))</f>
        <v>6</v>
      </c>
      <c r="AL67" s="321" t="str">
        <f>IF(AL66="","",VLOOKUP(AL66,'標準様式１【記載例】シフト記号表（勤務時間帯）'!$D$6:$X$47,21,FALSE))</f>
        <v/>
      </c>
      <c r="AM67" s="321" t="str">
        <f>IF(AM66="","",VLOOKUP(AM66,'標準様式１【記載例】シフト記号表（勤務時間帯）'!$D$6:$X$47,21,FALSE))</f>
        <v/>
      </c>
      <c r="AN67" s="321">
        <f>IF(AN66="","",VLOOKUP(AN66,'標準様式１【記載例】シフト記号表（勤務時間帯）'!$D$6:$X$47,21,FALSE))</f>
        <v>6</v>
      </c>
      <c r="AO67" s="323" t="str">
        <f>IF(AO66="","",VLOOKUP(AO66,'標準様式１【記載例】シフト記号表（勤務時間帯）'!$D$6:$X$47,21,FALSE))</f>
        <v/>
      </c>
      <c r="AP67" s="322">
        <f>IF(AP66="","",VLOOKUP(AP66,'標準様式１【記載例】シフト記号表（勤務時間帯）'!$D$6:$X$47,21,FALSE))</f>
        <v>6</v>
      </c>
      <c r="AQ67" s="321" t="str">
        <f>IF(AQ66="","",VLOOKUP(AQ66,'標準様式１【記載例】シフト記号表（勤務時間帯）'!$D$6:$X$47,21,FALSE))</f>
        <v/>
      </c>
      <c r="AR67" s="321">
        <f>IF(AR66="","",VLOOKUP(AR66,'標準様式１【記載例】シフト記号表（勤務時間帯）'!$D$6:$X$47,21,FALSE))</f>
        <v>6</v>
      </c>
      <c r="AS67" s="321" t="str">
        <f>IF(AS66="","",VLOOKUP(AS66,'標準様式１【記載例】シフト記号表（勤務時間帯）'!$D$6:$X$47,21,FALSE))</f>
        <v/>
      </c>
      <c r="AT67" s="321" t="str">
        <f>IF(AT66="","",VLOOKUP(AT66,'標準様式１【記載例】シフト記号表（勤務時間帯）'!$D$6:$X$47,21,FALSE))</f>
        <v/>
      </c>
      <c r="AU67" s="321">
        <f>IF(AU66="","",VLOOKUP(AU66,'標準様式１【記載例】シフト記号表（勤務時間帯）'!$D$6:$X$47,21,FALSE))</f>
        <v>6</v>
      </c>
      <c r="AV67" s="323" t="str">
        <f>IF(AV66="","",VLOOKUP(AV66,'標準様式１【記載例】シフト記号表（勤務時間帯）'!$D$6:$X$47,21,FALSE))</f>
        <v/>
      </c>
      <c r="AW67" s="322" t="str">
        <f>IF(AW66="","",VLOOKUP(AW66,'標準様式１【記載例】シフト記号表（勤務時間帯）'!$D$6:$X$47,21,FALSE))</f>
        <v/>
      </c>
      <c r="AX67" s="321" t="str">
        <f>IF(AX66="","",VLOOKUP(AX66,'標準様式１【記載例】シフト記号表（勤務時間帯）'!$D$6:$X$47,21,FALSE))</f>
        <v/>
      </c>
      <c r="AY67" s="321" t="str">
        <f>IF(AY66="","",VLOOKUP(AY66,'標準様式１【記載例】シフト記号表（勤務時間帯）'!$D$6:$X$47,21,FALSE))</f>
        <v/>
      </c>
      <c r="AZ67" s="1474">
        <f>IF($BC$3="４週",SUM(U67:AV67),IF($BC$3="暦月",SUM(U67:AY67),""))</f>
        <v>72</v>
      </c>
      <c r="BA67" s="1475"/>
      <c r="BB67" s="1476">
        <f>IF($BC$3="４週",AZ67/4,IF($BC$3="暦月",(AZ67/($BC$8/7)),""))</f>
        <v>18</v>
      </c>
      <c r="BC67" s="1475"/>
      <c r="BD67" s="1468"/>
      <c r="BE67" s="1469"/>
      <c r="BF67" s="1469"/>
      <c r="BG67" s="1469"/>
      <c r="BH67" s="1470"/>
    </row>
    <row r="68" spans="2:60" ht="20.25" customHeight="1" thickBot="1" x14ac:dyDescent="0.2">
      <c r="B68" s="320"/>
      <c r="C68" s="1486"/>
      <c r="D68" s="1487"/>
      <c r="E68" s="1488"/>
      <c r="F68" s="319"/>
      <c r="G68" s="318" t="str">
        <f>C66</f>
        <v>介護従業者</v>
      </c>
      <c r="H68" s="1489"/>
      <c r="I68" s="1490"/>
      <c r="J68" s="1491"/>
      <c r="K68" s="1491"/>
      <c r="L68" s="1492"/>
      <c r="M68" s="1493"/>
      <c r="N68" s="1494"/>
      <c r="O68" s="1495"/>
      <c r="P68" s="317" t="s">
        <v>634</v>
      </c>
      <c r="Q68" s="316"/>
      <c r="R68" s="316"/>
      <c r="S68" s="315"/>
      <c r="T68" s="314"/>
      <c r="U68" s="312" t="str">
        <f>IF(U66="","",VLOOKUP(U66,'標準様式１【記載例】シフト記号表（勤務時間帯）'!$D$6:$Z$47,23,FALSE))</f>
        <v>-</v>
      </c>
      <c r="V68" s="311" t="str">
        <f>IF(V66="","",VLOOKUP(V66,'標準様式１【記載例】シフト記号表（勤務時間帯）'!$D$6:$Z$47,23,FALSE))</f>
        <v/>
      </c>
      <c r="W68" s="311" t="str">
        <f>IF(W66="","",VLOOKUP(W66,'標準様式１【記載例】シフト記号表（勤務時間帯）'!$D$6:$Z$47,23,FALSE))</f>
        <v>-</v>
      </c>
      <c r="X68" s="311" t="str">
        <f>IF(X66="","",VLOOKUP(X66,'標準様式１【記載例】シフト記号表（勤務時間帯）'!$D$6:$Z$47,23,FALSE))</f>
        <v/>
      </c>
      <c r="Y68" s="311" t="str">
        <f>IF(Y66="","",VLOOKUP(Y66,'標準様式１【記載例】シフト記号表（勤務時間帯）'!$D$6:$Z$47,23,FALSE))</f>
        <v/>
      </c>
      <c r="Z68" s="311" t="str">
        <f>IF(Z66="","",VLOOKUP(Z66,'標準様式１【記載例】シフト記号表（勤務時間帯）'!$D$6:$Z$47,23,FALSE))</f>
        <v>-</v>
      </c>
      <c r="AA68" s="313" t="str">
        <f>IF(AA66="","",VLOOKUP(AA66,'標準様式１【記載例】シフト記号表（勤務時間帯）'!$D$6:$Z$47,23,FALSE))</f>
        <v/>
      </c>
      <c r="AB68" s="312" t="str">
        <f>IF(AB66="","",VLOOKUP(AB66,'標準様式１【記載例】シフト記号表（勤務時間帯）'!$D$6:$Z$47,23,FALSE))</f>
        <v>-</v>
      </c>
      <c r="AC68" s="311" t="str">
        <f>IF(AC66="","",VLOOKUP(AC66,'標準様式１【記載例】シフト記号表（勤務時間帯）'!$D$6:$Z$47,23,FALSE))</f>
        <v/>
      </c>
      <c r="AD68" s="311" t="str">
        <f>IF(AD66="","",VLOOKUP(AD66,'標準様式１【記載例】シフト記号表（勤務時間帯）'!$D$6:$Z$47,23,FALSE))</f>
        <v>-</v>
      </c>
      <c r="AE68" s="311" t="str">
        <f>IF(AE66="","",VLOOKUP(AE66,'標準様式１【記載例】シフト記号表（勤務時間帯）'!$D$6:$Z$47,23,FALSE))</f>
        <v/>
      </c>
      <c r="AF68" s="311" t="str">
        <f>IF(AF66="","",VLOOKUP(AF66,'標準様式１【記載例】シフト記号表（勤務時間帯）'!$D$6:$Z$47,23,FALSE))</f>
        <v/>
      </c>
      <c r="AG68" s="311" t="str">
        <f>IF(AG66="","",VLOOKUP(AG66,'標準様式１【記載例】シフト記号表（勤務時間帯）'!$D$6:$Z$47,23,FALSE))</f>
        <v>-</v>
      </c>
      <c r="AH68" s="313" t="str">
        <f>IF(AH66="","",VLOOKUP(AH66,'標準様式１【記載例】シフト記号表（勤務時間帯）'!$D$6:$Z$47,23,FALSE))</f>
        <v/>
      </c>
      <c r="AI68" s="312" t="str">
        <f>IF(AI66="","",VLOOKUP(AI66,'標準様式１【記載例】シフト記号表（勤務時間帯）'!$D$6:$Z$47,23,FALSE))</f>
        <v>-</v>
      </c>
      <c r="AJ68" s="311" t="str">
        <f>IF(AJ66="","",VLOOKUP(AJ66,'標準様式１【記載例】シフト記号表（勤務時間帯）'!$D$6:$Z$47,23,FALSE))</f>
        <v/>
      </c>
      <c r="AK68" s="311" t="str">
        <f>IF(AK66="","",VLOOKUP(AK66,'標準様式１【記載例】シフト記号表（勤務時間帯）'!$D$6:$Z$47,23,FALSE))</f>
        <v>-</v>
      </c>
      <c r="AL68" s="311" t="str">
        <f>IF(AL66="","",VLOOKUP(AL66,'標準様式１【記載例】シフト記号表（勤務時間帯）'!$D$6:$Z$47,23,FALSE))</f>
        <v/>
      </c>
      <c r="AM68" s="311" t="str">
        <f>IF(AM66="","",VLOOKUP(AM66,'標準様式１【記載例】シフト記号表（勤務時間帯）'!$D$6:$Z$47,23,FALSE))</f>
        <v/>
      </c>
      <c r="AN68" s="311" t="str">
        <f>IF(AN66="","",VLOOKUP(AN66,'標準様式１【記載例】シフト記号表（勤務時間帯）'!$D$6:$Z$47,23,FALSE))</f>
        <v>-</v>
      </c>
      <c r="AO68" s="313" t="str">
        <f>IF(AO66="","",VLOOKUP(AO66,'標準様式１【記載例】シフト記号表（勤務時間帯）'!$D$6:$Z$47,23,FALSE))</f>
        <v/>
      </c>
      <c r="AP68" s="312" t="str">
        <f>IF(AP66="","",VLOOKUP(AP66,'標準様式１【記載例】シフト記号表（勤務時間帯）'!$D$6:$Z$47,23,FALSE))</f>
        <v>-</v>
      </c>
      <c r="AQ68" s="311" t="str">
        <f>IF(AQ66="","",VLOOKUP(AQ66,'標準様式１【記載例】シフト記号表（勤務時間帯）'!$D$6:$Z$47,23,FALSE))</f>
        <v/>
      </c>
      <c r="AR68" s="311" t="str">
        <f>IF(AR66="","",VLOOKUP(AR66,'標準様式１【記載例】シフト記号表（勤務時間帯）'!$D$6:$Z$47,23,FALSE))</f>
        <v>-</v>
      </c>
      <c r="AS68" s="311" t="str">
        <f>IF(AS66="","",VLOOKUP(AS66,'標準様式１【記載例】シフト記号表（勤務時間帯）'!$D$6:$Z$47,23,FALSE))</f>
        <v/>
      </c>
      <c r="AT68" s="311" t="str">
        <f>IF(AT66="","",VLOOKUP(AT66,'標準様式１【記載例】シフト記号表（勤務時間帯）'!$D$6:$Z$47,23,FALSE))</f>
        <v/>
      </c>
      <c r="AU68" s="311" t="str">
        <f>IF(AU66="","",VLOOKUP(AU66,'標準様式１【記載例】シフト記号表（勤務時間帯）'!$D$6:$Z$47,23,FALSE))</f>
        <v>-</v>
      </c>
      <c r="AV68" s="313" t="str">
        <f>IF(AV66="","",VLOOKUP(AV66,'標準様式１【記載例】シフト記号表（勤務時間帯）'!$D$6:$Z$47,23,FALSE))</f>
        <v/>
      </c>
      <c r="AW68" s="312" t="str">
        <f>IF(AW66="","",VLOOKUP(AW66,'標準様式１【記載例】シフト記号表（勤務時間帯）'!$D$6:$Z$47,23,FALSE))</f>
        <v/>
      </c>
      <c r="AX68" s="311" t="str">
        <f>IF(AX66="","",VLOOKUP(AX66,'標準様式１【記載例】シフト記号表（勤務時間帯）'!$D$6:$Z$47,23,FALSE))</f>
        <v/>
      </c>
      <c r="AY68" s="311" t="str">
        <f>IF(AY66="","",VLOOKUP(AY66,'標準様式１【記載例】シフト記号表（勤務時間帯）'!$D$6:$Z$47,23,FALSE))</f>
        <v/>
      </c>
      <c r="AZ68" s="1477">
        <f>IF($BC$3="４週",SUM(U68:AV68),IF($BC$3="暦月",SUM(U68:AY68),""))</f>
        <v>0</v>
      </c>
      <c r="BA68" s="1478"/>
      <c r="BB68" s="1479">
        <f>IF($BC$3="４週",AZ68/4,IF($BC$3="暦月",(AZ68/($BC$8/7)),""))</f>
        <v>0</v>
      </c>
      <c r="BC68" s="1478"/>
      <c r="BD68" s="1468"/>
      <c r="BE68" s="1469"/>
      <c r="BF68" s="1469"/>
      <c r="BG68" s="1469"/>
      <c r="BH68" s="1470"/>
    </row>
    <row r="69" spans="2:60" ht="20.25" customHeight="1" x14ac:dyDescent="0.15">
      <c r="B69" s="1496" t="s">
        <v>635</v>
      </c>
      <c r="C69" s="1497"/>
      <c r="D69" s="1497"/>
      <c r="E69" s="1497"/>
      <c r="F69" s="1497"/>
      <c r="G69" s="1497"/>
      <c r="H69" s="1497"/>
      <c r="I69" s="1497"/>
      <c r="J69" s="1497"/>
      <c r="K69" s="1497"/>
      <c r="L69" s="1497"/>
      <c r="M69" s="1497"/>
      <c r="N69" s="1497"/>
      <c r="O69" s="1497"/>
      <c r="P69" s="1497"/>
      <c r="Q69" s="1497"/>
      <c r="R69" s="1497"/>
      <c r="S69" s="1497"/>
      <c r="T69" s="1498"/>
      <c r="U69" s="310">
        <v>10</v>
      </c>
      <c r="V69" s="307">
        <v>11</v>
      </c>
      <c r="W69" s="307">
        <v>12</v>
      </c>
      <c r="X69" s="307">
        <v>13</v>
      </c>
      <c r="Y69" s="307">
        <v>14</v>
      </c>
      <c r="Z69" s="307">
        <v>15</v>
      </c>
      <c r="AA69" s="309">
        <v>16</v>
      </c>
      <c r="AB69" s="308">
        <v>10</v>
      </c>
      <c r="AC69" s="307">
        <v>11</v>
      </c>
      <c r="AD69" s="307">
        <v>12</v>
      </c>
      <c r="AE69" s="307">
        <v>13</v>
      </c>
      <c r="AF69" s="307">
        <v>14</v>
      </c>
      <c r="AG69" s="307">
        <v>15</v>
      </c>
      <c r="AH69" s="309">
        <v>16</v>
      </c>
      <c r="AI69" s="308">
        <v>10</v>
      </c>
      <c r="AJ69" s="307">
        <v>11</v>
      </c>
      <c r="AK69" s="307">
        <v>12</v>
      </c>
      <c r="AL69" s="307">
        <v>13</v>
      </c>
      <c r="AM69" s="307">
        <v>14</v>
      </c>
      <c r="AN69" s="307">
        <v>15</v>
      </c>
      <c r="AO69" s="309">
        <v>16</v>
      </c>
      <c r="AP69" s="308">
        <v>10</v>
      </c>
      <c r="AQ69" s="307">
        <v>11</v>
      </c>
      <c r="AR69" s="307">
        <v>12</v>
      </c>
      <c r="AS69" s="307">
        <v>13</v>
      </c>
      <c r="AT69" s="307">
        <v>14</v>
      </c>
      <c r="AU69" s="307">
        <v>15</v>
      </c>
      <c r="AV69" s="309">
        <v>16</v>
      </c>
      <c r="AW69" s="308"/>
      <c r="AX69" s="307"/>
      <c r="AY69" s="306"/>
      <c r="AZ69" s="1499"/>
      <c r="BA69" s="1500"/>
      <c r="BB69" s="1505"/>
      <c r="BC69" s="1506"/>
      <c r="BD69" s="1506"/>
      <c r="BE69" s="1506"/>
      <c r="BF69" s="1506"/>
      <c r="BG69" s="1506"/>
      <c r="BH69" s="1507"/>
    </row>
    <row r="70" spans="2:60" ht="20.25" customHeight="1" x14ac:dyDescent="0.15">
      <c r="B70" s="1514" t="s">
        <v>636</v>
      </c>
      <c r="C70" s="1515"/>
      <c r="D70" s="1515"/>
      <c r="E70" s="1515"/>
      <c r="F70" s="1515"/>
      <c r="G70" s="1515"/>
      <c r="H70" s="1515"/>
      <c r="I70" s="1515"/>
      <c r="J70" s="1515"/>
      <c r="K70" s="1515"/>
      <c r="L70" s="1515"/>
      <c r="M70" s="1515"/>
      <c r="N70" s="1515"/>
      <c r="O70" s="1515"/>
      <c r="P70" s="1515"/>
      <c r="Q70" s="1515"/>
      <c r="R70" s="1515"/>
      <c r="S70" s="1515"/>
      <c r="T70" s="1516"/>
      <c r="U70" s="303"/>
      <c r="V70" s="300"/>
      <c r="W70" s="300"/>
      <c r="X70" s="300"/>
      <c r="Y70" s="300"/>
      <c r="Z70" s="300"/>
      <c r="AA70" s="305"/>
      <c r="AB70" s="304"/>
      <c r="AC70" s="300"/>
      <c r="AD70" s="300"/>
      <c r="AE70" s="300"/>
      <c r="AF70" s="300"/>
      <c r="AG70" s="300"/>
      <c r="AH70" s="305"/>
      <c r="AI70" s="304"/>
      <c r="AJ70" s="300"/>
      <c r="AK70" s="300"/>
      <c r="AL70" s="300"/>
      <c r="AM70" s="300"/>
      <c r="AN70" s="300"/>
      <c r="AO70" s="305"/>
      <c r="AP70" s="304"/>
      <c r="AQ70" s="300"/>
      <c r="AR70" s="300"/>
      <c r="AS70" s="300"/>
      <c r="AT70" s="300"/>
      <c r="AU70" s="300"/>
      <c r="AV70" s="305"/>
      <c r="AW70" s="304"/>
      <c r="AX70" s="300"/>
      <c r="AY70" s="299"/>
      <c r="AZ70" s="1501"/>
      <c r="BA70" s="1502"/>
      <c r="BB70" s="1508"/>
      <c r="BC70" s="1509"/>
      <c r="BD70" s="1509"/>
      <c r="BE70" s="1509"/>
      <c r="BF70" s="1509"/>
      <c r="BG70" s="1509"/>
      <c r="BH70" s="1510"/>
    </row>
    <row r="71" spans="2:60" ht="20.25" customHeight="1" x14ac:dyDescent="0.15">
      <c r="B71" s="1514" t="s">
        <v>637</v>
      </c>
      <c r="C71" s="1515"/>
      <c r="D71" s="1515"/>
      <c r="E71" s="1515"/>
      <c r="F71" s="1515"/>
      <c r="G71" s="1515"/>
      <c r="H71" s="1515"/>
      <c r="I71" s="1515"/>
      <c r="J71" s="1515"/>
      <c r="K71" s="1515"/>
      <c r="L71" s="1515"/>
      <c r="M71" s="1515"/>
      <c r="N71" s="1515"/>
      <c r="O71" s="1515"/>
      <c r="P71" s="1515"/>
      <c r="Q71" s="1515"/>
      <c r="R71" s="1515"/>
      <c r="S71" s="1515"/>
      <c r="T71" s="1516"/>
      <c r="U71" s="303">
        <v>9</v>
      </c>
      <c r="V71" s="300">
        <v>9</v>
      </c>
      <c r="W71" s="300">
        <v>9</v>
      </c>
      <c r="X71" s="300">
        <v>9</v>
      </c>
      <c r="Y71" s="300">
        <v>9</v>
      </c>
      <c r="Z71" s="300">
        <v>9</v>
      </c>
      <c r="AA71" s="302">
        <v>9</v>
      </c>
      <c r="AB71" s="301">
        <v>9</v>
      </c>
      <c r="AC71" s="300">
        <v>9</v>
      </c>
      <c r="AD71" s="300">
        <v>9</v>
      </c>
      <c r="AE71" s="300">
        <v>9</v>
      </c>
      <c r="AF71" s="300">
        <v>9</v>
      </c>
      <c r="AG71" s="300">
        <v>9</v>
      </c>
      <c r="AH71" s="302">
        <v>9</v>
      </c>
      <c r="AI71" s="301">
        <v>9</v>
      </c>
      <c r="AJ71" s="300">
        <v>9</v>
      </c>
      <c r="AK71" s="300">
        <v>9</v>
      </c>
      <c r="AL71" s="300">
        <v>9</v>
      </c>
      <c r="AM71" s="300">
        <v>9</v>
      </c>
      <c r="AN71" s="300">
        <v>9</v>
      </c>
      <c r="AO71" s="302">
        <v>9</v>
      </c>
      <c r="AP71" s="301">
        <v>9</v>
      </c>
      <c r="AQ71" s="300">
        <v>9</v>
      </c>
      <c r="AR71" s="300">
        <v>9</v>
      </c>
      <c r="AS71" s="300">
        <v>9</v>
      </c>
      <c r="AT71" s="300">
        <v>9</v>
      </c>
      <c r="AU71" s="300">
        <v>9</v>
      </c>
      <c r="AV71" s="302">
        <v>9</v>
      </c>
      <c r="AW71" s="301"/>
      <c r="AX71" s="300"/>
      <c r="AY71" s="299"/>
      <c r="AZ71" s="1501"/>
      <c r="BA71" s="1502"/>
      <c r="BB71" s="1508"/>
      <c r="BC71" s="1509"/>
      <c r="BD71" s="1509"/>
      <c r="BE71" s="1509"/>
      <c r="BF71" s="1509"/>
      <c r="BG71" s="1509"/>
      <c r="BH71" s="1510"/>
    </row>
    <row r="72" spans="2:60" ht="20.25" customHeight="1" x14ac:dyDescent="0.15">
      <c r="B72" s="1514" t="s">
        <v>638</v>
      </c>
      <c r="C72" s="1515"/>
      <c r="D72" s="1515"/>
      <c r="E72" s="1515"/>
      <c r="F72" s="1515"/>
      <c r="G72" s="1515"/>
      <c r="H72" s="1515"/>
      <c r="I72" s="1515"/>
      <c r="J72" s="1515"/>
      <c r="K72" s="1515"/>
      <c r="L72" s="1515"/>
      <c r="M72" s="1515"/>
      <c r="N72" s="1515"/>
      <c r="O72" s="1515"/>
      <c r="P72" s="1515"/>
      <c r="Q72" s="1515"/>
      <c r="R72" s="1515"/>
      <c r="S72" s="1515"/>
      <c r="T72" s="1516"/>
      <c r="U72" s="303">
        <v>4</v>
      </c>
      <c r="V72" s="300">
        <v>4</v>
      </c>
      <c r="W72" s="300">
        <v>4</v>
      </c>
      <c r="X72" s="300">
        <v>4</v>
      </c>
      <c r="Y72" s="300">
        <v>4</v>
      </c>
      <c r="Z72" s="300">
        <v>4</v>
      </c>
      <c r="AA72" s="302">
        <v>4</v>
      </c>
      <c r="AB72" s="301">
        <v>4</v>
      </c>
      <c r="AC72" s="300">
        <v>4</v>
      </c>
      <c r="AD72" s="300">
        <v>4</v>
      </c>
      <c r="AE72" s="300">
        <v>4</v>
      </c>
      <c r="AF72" s="300">
        <v>4</v>
      </c>
      <c r="AG72" s="300">
        <v>4</v>
      </c>
      <c r="AH72" s="302">
        <v>4</v>
      </c>
      <c r="AI72" s="301">
        <v>4</v>
      </c>
      <c r="AJ72" s="300">
        <v>4</v>
      </c>
      <c r="AK72" s="300">
        <v>4</v>
      </c>
      <c r="AL72" s="300">
        <v>4</v>
      </c>
      <c r="AM72" s="300">
        <v>4</v>
      </c>
      <c r="AN72" s="300">
        <v>4</v>
      </c>
      <c r="AO72" s="302">
        <v>4</v>
      </c>
      <c r="AP72" s="301">
        <v>4</v>
      </c>
      <c r="AQ72" s="300">
        <v>4</v>
      </c>
      <c r="AR72" s="300">
        <v>4</v>
      </c>
      <c r="AS72" s="300">
        <v>4</v>
      </c>
      <c r="AT72" s="300">
        <v>4</v>
      </c>
      <c r="AU72" s="300">
        <v>4</v>
      </c>
      <c r="AV72" s="302">
        <v>4</v>
      </c>
      <c r="AW72" s="301"/>
      <c r="AX72" s="300"/>
      <c r="AY72" s="299"/>
      <c r="AZ72" s="1503"/>
      <c r="BA72" s="1504"/>
      <c r="BB72" s="1508"/>
      <c r="BC72" s="1509"/>
      <c r="BD72" s="1509"/>
      <c r="BE72" s="1509"/>
      <c r="BF72" s="1509"/>
      <c r="BG72" s="1509"/>
      <c r="BH72" s="1510"/>
    </row>
    <row r="73" spans="2:60" ht="20.25" customHeight="1" x14ac:dyDescent="0.15">
      <c r="B73" s="1514" t="s">
        <v>639</v>
      </c>
      <c r="C73" s="1515"/>
      <c r="D73" s="1515"/>
      <c r="E73" s="1515"/>
      <c r="F73" s="1515"/>
      <c r="G73" s="1515"/>
      <c r="H73" s="1515"/>
      <c r="I73" s="1515"/>
      <c r="J73" s="1515"/>
      <c r="K73" s="1515"/>
      <c r="L73" s="1515"/>
      <c r="M73" s="1515"/>
      <c r="N73" s="1515"/>
      <c r="O73" s="1515"/>
      <c r="P73" s="1515"/>
      <c r="Q73" s="1515"/>
      <c r="R73" s="1515"/>
      <c r="S73" s="1515"/>
      <c r="T73" s="1516"/>
      <c r="U73" s="297">
        <f t="shared" ref="U73:AY73" si="1">IF(SUMIF($F$21:$F$68,"介護従業者",U21:U68)=0,"",SUMIF($F$21:$F$68,"介護従業者",U21:U68))</f>
        <v>48.5</v>
      </c>
      <c r="V73" s="296">
        <f t="shared" si="1"/>
        <v>44.499999999999993</v>
      </c>
      <c r="W73" s="296">
        <f t="shared" si="1"/>
        <v>48.5</v>
      </c>
      <c r="X73" s="296">
        <f t="shared" si="1"/>
        <v>46.499999999999993</v>
      </c>
      <c r="Y73" s="296">
        <f t="shared" si="1"/>
        <v>46</v>
      </c>
      <c r="Z73" s="296">
        <f t="shared" si="1"/>
        <v>48</v>
      </c>
      <c r="AA73" s="298">
        <f t="shared" si="1"/>
        <v>46</v>
      </c>
      <c r="AB73" s="297">
        <f t="shared" si="1"/>
        <v>48.5</v>
      </c>
      <c r="AC73" s="296">
        <f t="shared" si="1"/>
        <v>44.5</v>
      </c>
      <c r="AD73" s="296">
        <f t="shared" si="1"/>
        <v>48.5</v>
      </c>
      <c r="AE73" s="296">
        <f t="shared" si="1"/>
        <v>46.5</v>
      </c>
      <c r="AF73" s="296">
        <f t="shared" si="1"/>
        <v>46</v>
      </c>
      <c r="AG73" s="296">
        <f t="shared" si="1"/>
        <v>48</v>
      </c>
      <c r="AH73" s="298">
        <f t="shared" si="1"/>
        <v>46</v>
      </c>
      <c r="AI73" s="297">
        <f t="shared" si="1"/>
        <v>48.5</v>
      </c>
      <c r="AJ73" s="296">
        <f t="shared" si="1"/>
        <v>44.5</v>
      </c>
      <c r="AK73" s="296">
        <f t="shared" si="1"/>
        <v>48.5</v>
      </c>
      <c r="AL73" s="296">
        <f t="shared" si="1"/>
        <v>46.5</v>
      </c>
      <c r="AM73" s="296">
        <f t="shared" si="1"/>
        <v>46</v>
      </c>
      <c r="AN73" s="296">
        <f t="shared" si="1"/>
        <v>48</v>
      </c>
      <c r="AO73" s="298">
        <f t="shared" si="1"/>
        <v>46</v>
      </c>
      <c r="AP73" s="297">
        <f t="shared" si="1"/>
        <v>48.5</v>
      </c>
      <c r="AQ73" s="296">
        <f t="shared" si="1"/>
        <v>44.5</v>
      </c>
      <c r="AR73" s="296">
        <f t="shared" si="1"/>
        <v>48.5</v>
      </c>
      <c r="AS73" s="296">
        <f t="shared" si="1"/>
        <v>46.5</v>
      </c>
      <c r="AT73" s="296">
        <f t="shared" si="1"/>
        <v>46</v>
      </c>
      <c r="AU73" s="296">
        <f t="shared" si="1"/>
        <v>48</v>
      </c>
      <c r="AV73" s="298">
        <f t="shared" si="1"/>
        <v>45.999999999999993</v>
      </c>
      <c r="AW73" s="297" t="str">
        <f t="shared" si="1"/>
        <v/>
      </c>
      <c r="AX73" s="296" t="str">
        <f t="shared" si="1"/>
        <v/>
      </c>
      <c r="AY73" s="296" t="str">
        <f t="shared" si="1"/>
        <v/>
      </c>
      <c r="AZ73" s="1517">
        <f>IF($BC$3="４週",SUM(U73:AV73),IF($BC$3="暦月",SUM(U73:AY73),""))</f>
        <v>1312</v>
      </c>
      <c r="BA73" s="1518"/>
      <c r="BB73" s="1508"/>
      <c r="BC73" s="1509"/>
      <c r="BD73" s="1509"/>
      <c r="BE73" s="1509"/>
      <c r="BF73" s="1509"/>
      <c r="BG73" s="1509"/>
      <c r="BH73" s="1510"/>
    </row>
    <row r="74" spans="2:60" ht="20.25" customHeight="1" thickBot="1" x14ac:dyDescent="0.2">
      <c r="B74" s="1519" t="s">
        <v>640</v>
      </c>
      <c r="C74" s="1520"/>
      <c r="D74" s="1520"/>
      <c r="E74" s="1520"/>
      <c r="F74" s="1520"/>
      <c r="G74" s="1520"/>
      <c r="H74" s="1520"/>
      <c r="I74" s="1520"/>
      <c r="J74" s="1520"/>
      <c r="K74" s="1520"/>
      <c r="L74" s="1520"/>
      <c r="M74" s="1520"/>
      <c r="N74" s="1520"/>
      <c r="O74" s="1520"/>
      <c r="P74" s="1520"/>
      <c r="Q74" s="1520"/>
      <c r="R74" s="1520"/>
      <c r="S74" s="1520"/>
      <c r="T74" s="1521"/>
      <c r="U74" s="295">
        <f t="shared" ref="U74:AY74" si="2">IF(SUMIF($G$21:$G$68,"介護従業者",U21:U68)=0,"",SUMIF($G$21:$G$68,"介護従業者",U21:U68))</f>
        <v>10</v>
      </c>
      <c r="V74" s="292">
        <f t="shared" si="2"/>
        <v>10</v>
      </c>
      <c r="W74" s="292">
        <f t="shared" si="2"/>
        <v>10</v>
      </c>
      <c r="X74" s="292">
        <f t="shared" si="2"/>
        <v>10</v>
      </c>
      <c r="Y74" s="292">
        <f t="shared" si="2"/>
        <v>10</v>
      </c>
      <c r="Z74" s="292">
        <f t="shared" si="2"/>
        <v>10</v>
      </c>
      <c r="AA74" s="294">
        <f t="shared" si="2"/>
        <v>10</v>
      </c>
      <c r="AB74" s="293">
        <f t="shared" si="2"/>
        <v>10</v>
      </c>
      <c r="AC74" s="292">
        <f t="shared" si="2"/>
        <v>10</v>
      </c>
      <c r="AD74" s="292">
        <f t="shared" si="2"/>
        <v>10</v>
      </c>
      <c r="AE74" s="292">
        <f t="shared" si="2"/>
        <v>10</v>
      </c>
      <c r="AF74" s="292">
        <f t="shared" si="2"/>
        <v>10</v>
      </c>
      <c r="AG74" s="292">
        <f t="shared" si="2"/>
        <v>10</v>
      </c>
      <c r="AH74" s="294">
        <f t="shared" si="2"/>
        <v>10</v>
      </c>
      <c r="AI74" s="293">
        <f t="shared" si="2"/>
        <v>10</v>
      </c>
      <c r="AJ74" s="292">
        <f t="shared" si="2"/>
        <v>10</v>
      </c>
      <c r="AK74" s="292">
        <f t="shared" si="2"/>
        <v>10</v>
      </c>
      <c r="AL74" s="292">
        <f t="shared" si="2"/>
        <v>10</v>
      </c>
      <c r="AM74" s="292">
        <f t="shared" si="2"/>
        <v>10</v>
      </c>
      <c r="AN74" s="292">
        <f t="shared" si="2"/>
        <v>10</v>
      </c>
      <c r="AO74" s="294">
        <f t="shared" si="2"/>
        <v>10</v>
      </c>
      <c r="AP74" s="293">
        <f t="shared" si="2"/>
        <v>10</v>
      </c>
      <c r="AQ74" s="292">
        <f t="shared" si="2"/>
        <v>10</v>
      </c>
      <c r="AR74" s="292">
        <f t="shared" si="2"/>
        <v>10</v>
      </c>
      <c r="AS74" s="292">
        <f t="shared" si="2"/>
        <v>10</v>
      </c>
      <c r="AT74" s="292">
        <f t="shared" si="2"/>
        <v>10</v>
      </c>
      <c r="AU74" s="292">
        <f t="shared" si="2"/>
        <v>10</v>
      </c>
      <c r="AV74" s="294">
        <f t="shared" si="2"/>
        <v>10</v>
      </c>
      <c r="AW74" s="293" t="str">
        <f t="shared" si="2"/>
        <v/>
      </c>
      <c r="AX74" s="292" t="str">
        <f t="shared" si="2"/>
        <v/>
      </c>
      <c r="AY74" s="291" t="str">
        <f t="shared" si="2"/>
        <v/>
      </c>
      <c r="AZ74" s="1522">
        <f>IF($BC$3="４週",SUM(U74:AV74),IF($BC$3="暦月",SUM(U74:AY74),""))</f>
        <v>280</v>
      </c>
      <c r="BA74" s="1523"/>
      <c r="BB74" s="1511"/>
      <c r="BC74" s="1512"/>
      <c r="BD74" s="1512"/>
      <c r="BE74" s="1512"/>
      <c r="BF74" s="1512"/>
      <c r="BG74" s="1512"/>
      <c r="BH74" s="1513"/>
    </row>
    <row r="75" spans="2:60" s="288" customFormat="1" ht="20.25" customHeight="1" x14ac:dyDescent="0.15">
      <c r="C75" s="290"/>
      <c r="D75" s="290"/>
      <c r="E75" s="290"/>
      <c r="F75" s="290"/>
      <c r="G75" s="290"/>
      <c r="BH75" s="289"/>
    </row>
    <row r="76" spans="2:60" ht="20.25" customHeight="1" x14ac:dyDescent="0.15"/>
    <row r="77" spans="2:60" ht="20.25" customHeight="1" x14ac:dyDescent="0.15"/>
    <row r="78" spans="2:60" ht="20.25" customHeight="1" x14ac:dyDescent="0.15"/>
    <row r="79" spans="2:60" ht="20.25" customHeight="1" x14ac:dyDescent="0.15"/>
    <row r="80" spans="2:60"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ht="20.25" customHeight="1" x14ac:dyDescent="0.15"/>
    <row r="98" ht="20.25" customHeight="1" x14ac:dyDescent="0.15"/>
    <row r="99" ht="20.25" customHeight="1" x14ac:dyDescent="0.15"/>
    <row r="100" ht="20.25" customHeight="1" x14ac:dyDescent="0.15"/>
    <row r="101" ht="20.25" customHeight="1" x14ac:dyDescent="0.15"/>
    <row r="102" ht="20.25" customHeight="1" x14ac:dyDescent="0.15"/>
    <row r="129" spans="3:57" x14ac:dyDescent="0.15">
      <c r="C129" s="285"/>
      <c r="D129" s="285"/>
      <c r="E129" s="285"/>
      <c r="F129" s="285"/>
      <c r="G129" s="285"/>
      <c r="H129" s="285"/>
      <c r="I129" s="287"/>
      <c r="J129" s="287"/>
      <c r="K129" s="287"/>
      <c r="L129" s="287"/>
      <c r="M129" s="287"/>
      <c r="N129" s="287"/>
      <c r="O129" s="287"/>
      <c r="P129" s="287"/>
      <c r="Q129" s="287"/>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c r="BB129" s="287"/>
      <c r="BC129" s="287"/>
      <c r="BD129" s="287"/>
      <c r="BE129" s="287"/>
    </row>
    <row r="130" spans="3:57" x14ac:dyDescent="0.15">
      <c r="C130" s="285"/>
      <c r="D130" s="285"/>
      <c r="E130" s="285"/>
      <c r="F130" s="285"/>
      <c r="G130" s="285"/>
      <c r="H130" s="285"/>
      <c r="I130" s="287"/>
      <c r="J130" s="287"/>
      <c r="K130" s="287"/>
      <c r="L130" s="287"/>
      <c r="M130" s="287"/>
      <c r="N130" s="287"/>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c r="BB130" s="287"/>
      <c r="BC130" s="287"/>
      <c r="BD130" s="287"/>
      <c r="BE130" s="287"/>
    </row>
    <row r="131" spans="3:57" x14ac:dyDescent="0.15">
      <c r="C131" s="286"/>
      <c r="D131" s="286"/>
      <c r="E131" s="286"/>
      <c r="F131" s="286"/>
      <c r="G131" s="286"/>
      <c r="H131" s="286"/>
      <c r="I131" s="285"/>
      <c r="J131" s="285"/>
    </row>
    <row r="132" spans="3:57" x14ac:dyDescent="0.15">
      <c r="C132" s="286"/>
      <c r="D132" s="286"/>
      <c r="E132" s="286"/>
      <c r="F132" s="286"/>
      <c r="G132" s="286"/>
      <c r="H132" s="286"/>
      <c r="I132" s="285"/>
      <c r="J132" s="285"/>
    </row>
    <row r="133" spans="3:57" x14ac:dyDescent="0.15">
      <c r="C133" s="285"/>
      <c r="D133" s="285"/>
      <c r="E133" s="285"/>
      <c r="F133" s="285"/>
      <c r="G133" s="285"/>
      <c r="H133" s="285"/>
    </row>
    <row r="134" spans="3:57" x14ac:dyDescent="0.15">
      <c r="C134" s="285"/>
      <c r="D134" s="285"/>
      <c r="E134" s="285"/>
      <c r="F134" s="285"/>
      <c r="G134" s="285"/>
      <c r="H134" s="285"/>
    </row>
    <row r="135" spans="3:57" x14ac:dyDescent="0.15">
      <c r="C135" s="285"/>
      <c r="D135" s="285"/>
      <c r="E135" s="285"/>
      <c r="F135" s="285"/>
      <c r="G135" s="285"/>
      <c r="H135" s="285"/>
    </row>
    <row r="136" spans="3:57" x14ac:dyDescent="0.15">
      <c r="C136" s="285"/>
      <c r="D136" s="285"/>
      <c r="E136" s="285"/>
      <c r="F136" s="285"/>
      <c r="G136" s="285"/>
      <c r="H136" s="285"/>
    </row>
  </sheetData>
  <sheetProtection algorithmName="SHA-512" hashValue="PHP2HiT0REUK4U+FDJx3BO3eMiutZ/AlxCdhBw2L+1IPE94tCXlcpjCDCwa5vrcEgcr3tTuCnGk8FhWNCNWFew==" saltValue="FFE65X4NHdmoGxiHzWZg2Q==" spinCount="100000" sheet="1" selectLockedCells="1" selectUnlockedCells="1"/>
  <mergeCells count="216">
    <mergeCell ref="H54:H56"/>
    <mergeCell ref="M54:O56"/>
    <mergeCell ref="AZ54:BA54"/>
    <mergeCell ref="BB54:BC54"/>
    <mergeCell ref="M39:O41"/>
    <mergeCell ref="AZ39:BA39"/>
    <mergeCell ref="I63:L65"/>
    <mergeCell ref="I66:L68"/>
    <mergeCell ref="H66:H68"/>
    <mergeCell ref="BB67:BC67"/>
    <mergeCell ref="AZ68:BA68"/>
    <mergeCell ref="BB68:BC68"/>
    <mergeCell ref="BB66:BC66"/>
    <mergeCell ref="C51:E53"/>
    <mergeCell ref="C54:E56"/>
    <mergeCell ref="C57:E59"/>
    <mergeCell ref="C60:E62"/>
    <mergeCell ref="C63:E65"/>
    <mergeCell ref="C66:E68"/>
    <mergeCell ref="BB41:BC41"/>
    <mergeCell ref="AZ38:BA38"/>
    <mergeCell ref="BB38:BC38"/>
    <mergeCell ref="C42:E44"/>
    <mergeCell ref="C45:E47"/>
    <mergeCell ref="C48:E50"/>
    <mergeCell ref="H36:H38"/>
    <mergeCell ref="C39:E41"/>
    <mergeCell ref="AZ60:BA60"/>
    <mergeCell ref="BB60:BC60"/>
    <mergeCell ref="AZ51:BA51"/>
    <mergeCell ref="BB51:BC51"/>
    <mergeCell ref="AZ48:BA48"/>
    <mergeCell ref="BB48:BC48"/>
    <mergeCell ref="AZ42:BA42"/>
    <mergeCell ref="BB42:BC42"/>
    <mergeCell ref="M66:O68"/>
    <mergeCell ref="AZ66:BA66"/>
    <mergeCell ref="H24:H26"/>
    <mergeCell ref="BD39:BH41"/>
    <mergeCell ref="AZ40:BA40"/>
    <mergeCell ref="BB40:BC40"/>
    <mergeCell ref="AZ41:BA41"/>
    <mergeCell ref="BB39:BC39"/>
    <mergeCell ref="BD36:BH38"/>
    <mergeCell ref="I21:L23"/>
    <mergeCell ref="I24:L26"/>
    <mergeCell ref="I27:L29"/>
    <mergeCell ref="I30:L32"/>
    <mergeCell ref="I33:L35"/>
    <mergeCell ref="I36:L38"/>
    <mergeCell ref="I39:L41"/>
    <mergeCell ref="H39:H41"/>
    <mergeCell ref="H30:H32"/>
    <mergeCell ref="AZ33:BA33"/>
    <mergeCell ref="BB33:BC33"/>
    <mergeCell ref="BD33:BH35"/>
    <mergeCell ref="AZ34:BA34"/>
    <mergeCell ref="BB34:BC34"/>
    <mergeCell ref="AZ35:BA35"/>
    <mergeCell ref="BB35:BC35"/>
    <mergeCell ref="M30:O32"/>
    <mergeCell ref="C21:E23"/>
    <mergeCell ref="C24:E26"/>
    <mergeCell ref="C27:E29"/>
    <mergeCell ref="C30:E32"/>
    <mergeCell ref="C33:E35"/>
    <mergeCell ref="C36:E38"/>
    <mergeCell ref="B70:T70"/>
    <mergeCell ref="B71:T71"/>
    <mergeCell ref="B72:T72"/>
    <mergeCell ref="H60:H62"/>
    <mergeCell ref="M60:O62"/>
    <mergeCell ref="I60:L62"/>
    <mergeCell ref="H51:H53"/>
    <mergeCell ref="M51:O53"/>
    <mergeCell ref="I51:L53"/>
    <mergeCell ref="H48:H50"/>
    <mergeCell ref="M48:O50"/>
    <mergeCell ref="I48:L50"/>
    <mergeCell ref="M42:O44"/>
    <mergeCell ref="I42:L44"/>
    <mergeCell ref="H33:H35"/>
    <mergeCell ref="M33:O35"/>
    <mergeCell ref="H27:H29"/>
    <mergeCell ref="H21:H23"/>
    <mergeCell ref="BD63:BH65"/>
    <mergeCell ref="AZ64:BA64"/>
    <mergeCell ref="BB64:BC64"/>
    <mergeCell ref="AZ65:BA65"/>
    <mergeCell ref="BB65:BC65"/>
    <mergeCell ref="H63:H65"/>
    <mergeCell ref="M63:O65"/>
    <mergeCell ref="AZ63:BA63"/>
    <mergeCell ref="BB63:BC63"/>
    <mergeCell ref="AZ74:BA74"/>
    <mergeCell ref="AZ69:BA72"/>
    <mergeCell ref="BB69:BH74"/>
    <mergeCell ref="B74:T74"/>
    <mergeCell ref="B69:T69"/>
    <mergeCell ref="H57:H59"/>
    <mergeCell ref="M57:O59"/>
    <mergeCell ref="AZ57:BA57"/>
    <mergeCell ref="BB57:BC57"/>
    <mergeCell ref="I57:L59"/>
    <mergeCell ref="BD60:BH62"/>
    <mergeCell ref="AZ61:BA61"/>
    <mergeCell ref="BB61:BC61"/>
    <mergeCell ref="AZ62:BA62"/>
    <mergeCell ref="BB62:BC62"/>
    <mergeCell ref="BD57:BH59"/>
    <mergeCell ref="AZ58:BA58"/>
    <mergeCell ref="BB58:BC58"/>
    <mergeCell ref="AZ59:BA59"/>
    <mergeCell ref="BB59:BC59"/>
    <mergeCell ref="B73:T73"/>
    <mergeCell ref="AZ73:BA73"/>
    <mergeCell ref="BD66:BH68"/>
    <mergeCell ref="AZ67:BA67"/>
    <mergeCell ref="BD51:BH53"/>
    <mergeCell ref="AZ52:BA52"/>
    <mergeCell ref="BB52:BC52"/>
    <mergeCell ref="AZ53:BA53"/>
    <mergeCell ref="BB53:BC53"/>
    <mergeCell ref="H45:H47"/>
    <mergeCell ref="M45:O47"/>
    <mergeCell ref="AZ45:BA45"/>
    <mergeCell ref="BB45:BC45"/>
    <mergeCell ref="I45:L47"/>
    <mergeCell ref="BD48:BH50"/>
    <mergeCell ref="AZ49:BA49"/>
    <mergeCell ref="BB49:BC49"/>
    <mergeCell ref="AZ50:BA50"/>
    <mergeCell ref="BB50:BC50"/>
    <mergeCell ref="BD45:BH47"/>
    <mergeCell ref="AZ46:BA46"/>
    <mergeCell ref="BB46:BC46"/>
    <mergeCell ref="AZ47:BA47"/>
    <mergeCell ref="BB47:BC47"/>
    <mergeCell ref="BD42:BH44"/>
    <mergeCell ref="AZ43:BA43"/>
    <mergeCell ref="BB43:BC43"/>
    <mergeCell ref="AZ44:BA44"/>
    <mergeCell ref="BB44:BC44"/>
    <mergeCell ref="H42:H44"/>
    <mergeCell ref="M36:O38"/>
    <mergeCell ref="AZ36:BA36"/>
    <mergeCell ref="BB36:BC36"/>
    <mergeCell ref="AZ37:BA37"/>
    <mergeCell ref="BB37:BC37"/>
    <mergeCell ref="B16:B20"/>
    <mergeCell ref="C16:E20"/>
    <mergeCell ref="H16:H20"/>
    <mergeCell ref="I16:L20"/>
    <mergeCell ref="M16:O20"/>
    <mergeCell ref="AZ16:BA20"/>
    <mergeCell ref="U17:AA17"/>
    <mergeCell ref="AB17:AH17"/>
    <mergeCell ref="AI17:AO17"/>
    <mergeCell ref="AP17:AV17"/>
    <mergeCell ref="BD30:BH32"/>
    <mergeCell ref="AZ25:BA25"/>
    <mergeCell ref="AW17:AY17"/>
    <mergeCell ref="P16:T20"/>
    <mergeCell ref="U12:V12"/>
    <mergeCell ref="M27:O29"/>
    <mergeCell ref="AZ27:BA27"/>
    <mergeCell ref="BB27:BC27"/>
    <mergeCell ref="BB13:BD13"/>
    <mergeCell ref="BD27:BH29"/>
    <mergeCell ref="M24:O26"/>
    <mergeCell ref="AZ30:BA30"/>
    <mergeCell ref="BB30:BC30"/>
    <mergeCell ref="AZ32:BA32"/>
    <mergeCell ref="BB32:BC32"/>
    <mergeCell ref="M21:O23"/>
    <mergeCell ref="BB23:BC23"/>
    <mergeCell ref="AZ28:BA28"/>
    <mergeCell ref="BB31:BC31"/>
    <mergeCell ref="BC8:BD8"/>
    <mergeCell ref="AZ24:BA24"/>
    <mergeCell ref="BB24:BC24"/>
    <mergeCell ref="AZ21:BA21"/>
    <mergeCell ref="BB21:BC21"/>
    <mergeCell ref="BD24:BH26"/>
    <mergeCell ref="BC4:BF4"/>
    <mergeCell ref="BB28:BC28"/>
    <mergeCell ref="AZ29:BA29"/>
    <mergeCell ref="BB29:BC29"/>
    <mergeCell ref="BC10:BD10"/>
    <mergeCell ref="BB16:BC20"/>
    <mergeCell ref="BD16:BH20"/>
    <mergeCell ref="BF13:BH13"/>
    <mergeCell ref="BD54:BH56"/>
    <mergeCell ref="AZ55:BA55"/>
    <mergeCell ref="BB55:BC55"/>
    <mergeCell ref="AZ56:BA56"/>
    <mergeCell ref="BB56:BC56"/>
    <mergeCell ref="I54:L56"/>
    <mergeCell ref="AR1:BG1"/>
    <mergeCell ref="AA2:AB2"/>
    <mergeCell ref="AD2:AE2"/>
    <mergeCell ref="AH2:AI2"/>
    <mergeCell ref="AR2:BG2"/>
    <mergeCell ref="BC3:BF3"/>
    <mergeCell ref="BB14:BD14"/>
    <mergeCell ref="BF14:BH14"/>
    <mergeCell ref="AZ31:BA31"/>
    <mergeCell ref="BB25:BC25"/>
    <mergeCell ref="AZ26:BA26"/>
    <mergeCell ref="BB26:BC26"/>
    <mergeCell ref="BD21:BH23"/>
    <mergeCell ref="AZ22:BA22"/>
    <mergeCell ref="BB22:BC22"/>
    <mergeCell ref="AZ23:BA23"/>
    <mergeCell ref="AY6:AZ6"/>
    <mergeCell ref="BC6:BD6"/>
  </mergeCells>
  <phoneticPr fontId="2"/>
  <conditionalFormatting sqref="U23:AY23 U26:AY26 U29:AY29 U32:AY32 U35:AY35 U38:AY38 U41:AY41 U44:AY44 U47:AY47 U50:AY50 U53:AY53 U56:AY56 U59:AY59 U62:AY62 U65:AY65 U68:AY68">
    <cfRule type="expression" dxfId="17" priority="18">
      <formula>OR(U$69=$B22,U$70=$B22)</formula>
    </cfRule>
  </conditionalFormatting>
  <conditionalFormatting sqref="U69:BA74">
    <cfRule type="expression" dxfId="16" priority="1">
      <formula>INDIRECT(ADDRESS(ROW(),COLUMN()))=TRUNC(INDIRECT(ADDRESS(ROW(),COLUMN())))</formula>
    </cfRule>
  </conditionalFormatting>
  <conditionalFormatting sqref="U22:BC23">
    <cfRule type="expression" dxfId="15" priority="17">
      <formula>INDIRECT(ADDRESS(ROW(),COLUMN()))=TRUNC(INDIRECT(ADDRESS(ROW(),COLUMN())))</formula>
    </cfRule>
  </conditionalFormatting>
  <conditionalFormatting sqref="U25:BC26">
    <cfRule type="expression" dxfId="14" priority="16">
      <formula>INDIRECT(ADDRESS(ROW(),COLUMN()))=TRUNC(INDIRECT(ADDRESS(ROW(),COLUMN())))</formula>
    </cfRule>
  </conditionalFormatting>
  <conditionalFormatting sqref="U28:BC29">
    <cfRule type="expression" dxfId="13" priority="15">
      <formula>INDIRECT(ADDRESS(ROW(),COLUMN()))=TRUNC(INDIRECT(ADDRESS(ROW(),COLUMN())))</formula>
    </cfRule>
  </conditionalFormatting>
  <conditionalFormatting sqref="U31:BC32">
    <cfRule type="expression" dxfId="12" priority="14">
      <formula>INDIRECT(ADDRESS(ROW(),COLUMN()))=TRUNC(INDIRECT(ADDRESS(ROW(),COLUMN())))</formula>
    </cfRule>
  </conditionalFormatting>
  <conditionalFormatting sqref="U34:BC35">
    <cfRule type="expression" dxfId="11" priority="13">
      <formula>INDIRECT(ADDRESS(ROW(),COLUMN()))=TRUNC(INDIRECT(ADDRESS(ROW(),COLUMN())))</formula>
    </cfRule>
  </conditionalFormatting>
  <conditionalFormatting sqref="U37:BC38">
    <cfRule type="expression" dxfId="10" priority="12">
      <formula>INDIRECT(ADDRESS(ROW(),COLUMN()))=TRUNC(INDIRECT(ADDRESS(ROW(),COLUMN())))</formula>
    </cfRule>
  </conditionalFormatting>
  <conditionalFormatting sqref="U40:BC41">
    <cfRule type="expression" dxfId="9" priority="11">
      <formula>INDIRECT(ADDRESS(ROW(),COLUMN()))=TRUNC(INDIRECT(ADDRESS(ROW(),COLUMN())))</formula>
    </cfRule>
  </conditionalFormatting>
  <conditionalFormatting sqref="U43:BC44">
    <cfRule type="expression" dxfId="8" priority="10">
      <formula>INDIRECT(ADDRESS(ROW(),COLUMN()))=TRUNC(INDIRECT(ADDRESS(ROW(),COLUMN())))</formula>
    </cfRule>
  </conditionalFormatting>
  <conditionalFormatting sqref="U46:BC47">
    <cfRule type="expression" dxfId="7" priority="9">
      <formula>INDIRECT(ADDRESS(ROW(),COLUMN()))=TRUNC(INDIRECT(ADDRESS(ROW(),COLUMN())))</formula>
    </cfRule>
  </conditionalFormatting>
  <conditionalFormatting sqref="U49:BC50">
    <cfRule type="expression" dxfId="6" priority="8">
      <formula>INDIRECT(ADDRESS(ROW(),COLUMN()))=TRUNC(INDIRECT(ADDRESS(ROW(),COLUMN())))</formula>
    </cfRule>
  </conditionalFormatting>
  <conditionalFormatting sqref="U52:BC53">
    <cfRule type="expression" dxfId="5" priority="7">
      <formula>INDIRECT(ADDRESS(ROW(),COLUMN()))=TRUNC(INDIRECT(ADDRESS(ROW(),COLUMN())))</formula>
    </cfRule>
  </conditionalFormatting>
  <conditionalFormatting sqref="U55:BC56">
    <cfRule type="expression" dxfId="4" priority="6">
      <formula>INDIRECT(ADDRESS(ROW(),COLUMN()))=TRUNC(INDIRECT(ADDRESS(ROW(),COLUMN())))</formula>
    </cfRule>
  </conditionalFormatting>
  <conditionalFormatting sqref="U58:BC59">
    <cfRule type="expression" dxfId="3" priority="5">
      <formula>INDIRECT(ADDRESS(ROW(),COLUMN()))=TRUNC(INDIRECT(ADDRESS(ROW(),COLUMN())))</formula>
    </cfRule>
  </conditionalFormatting>
  <conditionalFormatting sqref="U61:BC62">
    <cfRule type="expression" dxfId="2" priority="4">
      <formula>INDIRECT(ADDRESS(ROW(),COLUMN()))=TRUNC(INDIRECT(ADDRESS(ROW(),COLUMN())))</formula>
    </cfRule>
  </conditionalFormatting>
  <conditionalFormatting sqref="U64:BC65">
    <cfRule type="expression" dxfId="1" priority="3">
      <formula>INDIRECT(ADDRESS(ROW(),COLUMN()))=TRUNC(INDIRECT(ADDRESS(ROW(),COLUMN())))</formula>
    </cfRule>
  </conditionalFormatting>
  <conditionalFormatting sqref="U67:BC68">
    <cfRule type="expression" dxfId="0" priority="2">
      <formula>INDIRECT(ADDRESS(ROW(),COLUMN()))=TRUNC(INDIRECT(ADDRESS(ROW(),COLUMN())))</formula>
    </cfRule>
  </conditionalFormatting>
  <dataValidations count="9">
    <dataValidation allowBlank="1" showInputMessage="1" showErrorMessage="1" error="入力可能範囲　32～40" sqref="BC10" xr:uid="{00000000-0002-0000-1800-000000000000}"/>
    <dataValidation type="list" errorStyle="warning" allowBlank="1" showInputMessage="1" error="リストにない場合のみ、入力してください。" sqref="I21:L68" xr:uid="{00000000-0002-0000-1800-000001000000}">
      <formula1>INDIRECT(C21)</formula1>
    </dataValidation>
    <dataValidation type="list" allowBlank="1" showInputMessage="1" sqref="H21:H68" xr:uid="{00000000-0002-0000-1800-000002000000}">
      <formula1>"A, B, C, D"</formula1>
    </dataValidation>
    <dataValidation type="list" allowBlank="1" showInputMessage="1" sqref="C21:E68" xr:uid="{00000000-0002-0000-1800-000003000000}">
      <formula1>職種</formula1>
    </dataValidation>
    <dataValidation type="list" allowBlank="1" showInputMessage="1" showErrorMessage="1" sqref="U24:AY24 U27:AY27 U30:AY30 U33:AY33 U36:AY36 U39:AY39 U42:AY42 U45:AY45 U48:AY48 U51:AY51 U54:AY54 U57:AY57 U60:AY60 U63:AY63 U66:AY66 U21:AY21" xr:uid="{00000000-0002-0000-1800-000004000000}">
      <formula1>【記載例】シフト記号</formula1>
    </dataValidation>
    <dataValidation type="list" allowBlank="1" showInputMessage="1" showErrorMessage="1" sqref="BC4:BF4" xr:uid="{00000000-0002-0000-1800-000005000000}">
      <formula1>"予定,実績,予定・実績"</formula1>
    </dataValidation>
    <dataValidation type="list" allowBlank="1" showInputMessage="1" showErrorMessage="1" sqref="AD3:AD4" xr:uid="{00000000-0002-0000-1800-000006000000}">
      <formula1>#REF!</formula1>
    </dataValidation>
    <dataValidation type="decimal" allowBlank="1" showInputMessage="1" showErrorMessage="1" error="入力可能範囲　32～40" sqref="AY6:AZ6" xr:uid="{00000000-0002-0000-1800-000007000000}">
      <formula1>32</formula1>
      <formula2>40</formula2>
    </dataValidation>
    <dataValidation type="list" allowBlank="1" showInputMessage="1" showErrorMessage="1" sqref="BC3:BF3" xr:uid="{00000000-0002-0000-1800-000008000000}">
      <formula1>"４週,暦月"</formula1>
    </dataValidation>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1800-000009000000}">
          <x14:formula1>
            <xm:f>標準様式１プルダウン・リスト!$C$4:$C$10</xm:f>
          </x14:formula1>
          <xm:sqref>AR1:BG1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B52"/>
  <sheetViews>
    <sheetView view="pageBreakPreview" zoomScale="60" zoomScaleNormal="100" workbookViewId="0"/>
  </sheetViews>
  <sheetFormatPr defaultColWidth="10" defaultRowHeight="18.75" x14ac:dyDescent="0.15"/>
  <cols>
    <col min="1" max="1" width="1.75" style="412" customWidth="1"/>
    <col min="2" max="2" width="6.25" style="413" customWidth="1"/>
    <col min="3" max="3" width="11.75" style="413" customWidth="1"/>
    <col min="4" max="4" width="11.75" style="413" hidden="1" customWidth="1"/>
    <col min="5" max="5" width="3.75" style="413" bestFit="1" customWidth="1"/>
    <col min="6" max="6" width="17.375" style="412" customWidth="1"/>
    <col min="7" max="7" width="3.75" style="412" bestFit="1" customWidth="1"/>
    <col min="8" max="8" width="17.375" style="412" customWidth="1"/>
    <col min="9" max="9" width="3.75" style="412" bestFit="1" customWidth="1"/>
    <col min="10" max="10" width="17.375" style="413" customWidth="1"/>
    <col min="11" max="11" width="3.75" style="412" bestFit="1" customWidth="1"/>
    <col min="12" max="12" width="17.375" style="412" customWidth="1"/>
    <col min="13" max="13" width="5.5" style="412" customWidth="1"/>
    <col min="14" max="14" width="17.375" style="412" customWidth="1"/>
    <col min="15" max="15" width="3.75" style="412" customWidth="1"/>
    <col min="16" max="16" width="17.375" style="412" customWidth="1"/>
    <col min="17" max="17" width="3.75" style="412" customWidth="1"/>
    <col min="18" max="18" width="17.375" style="412" customWidth="1"/>
    <col min="19" max="19" width="3.75" style="412" customWidth="1"/>
    <col min="20" max="20" width="17.375" style="412" customWidth="1"/>
    <col min="21" max="21" width="3.75" style="412" customWidth="1"/>
    <col min="22" max="22" width="17.375" style="412" customWidth="1"/>
    <col min="23" max="23" width="3.75" style="412" customWidth="1"/>
    <col min="24" max="24" width="17.375" style="412" customWidth="1"/>
    <col min="25" max="25" width="3.75" style="412" customWidth="1"/>
    <col min="26" max="26" width="17.375" style="412" customWidth="1"/>
    <col min="27" max="27" width="3.75" style="412" customWidth="1"/>
    <col min="28" max="28" width="56.25" style="412" customWidth="1"/>
    <col min="29" max="16384" width="10" style="412"/>
  </cols>
  <sheetData>
    <row r="1" spans="2:28" x14ac:dyDescent="0.15">
      <c r="B1" s="435" t="s">
        <v>641</v>
      </c>
    </row>
    <row r="2" spans="2:28" x14ac:dyDescent="0.15">
      <c r="B2" s="414" t="s">
        <v>642</v>
      </c>
      <c r="F2" s="434"/>
      <c r="J2" s="433"/>
    </row>
    <row r="3" spans="2:28" x14ac:dyDescent="0.15">
      <c r="B3" s="434" t="s">
        <v>643</v>
      </c>
      <c r="F3" s="433" t="s">
        <v>644</v>
      </c>
      <c r="J3" s="433"/>
    </row>
    <row r="4" spans="2:28" x14ac:dyDescent="0.15">
      <c r="B4" s="414"/>
      <c r="F4" s="1524" t="s">
        <v>645</v>
      </c>
      <c r="G4" s="1524"/>
      <c r="H4" s="1524"/>
      <c r="I4" s="1524"/>
      <c r="J4" s="1524"/>
      <c r="K4" s="1524"/>
      <c r="L4" s="1524"/>
      <c r="N4" s="1524" t="s">
        <v>646</v>
      </c>
      <c r="O4" s="1524"/>
      <c r="P4" s="1524"/>
      <c r="R4" s="1524" t="s">
        <v>647</v>
      </c>
      <c r="S4" s="1524"/>
      <c r="T4" s="1524"/>
      <c r="U4" s="1524"/>
      <c r="V4" s="1524"/>
      <c r="W4" s="1524"/>
      <c r="X4" s="1524"/>
      <c r="Z4" s="432" t="s">
        <v>648</v>
      </c>
      <c r="AB4" s="1524" t="s">
        <v>649</v>
      </c>
    </row>
    <row r="5" spans="2:28" x14ac:dyDescent="0.15">
      <c r="B5" s="413" t="s">
        <v>617</v>
      </c>
      <c r="C5" s="413" t="s">
        <v>650</v>
      </c>
      <c r="F5" s="413" t="s">
        <v>651</v>
      </c>
      <c r="G5" s="413"/>
      <c r="H5" s="413" t="s">
        <v>652</v>
      </c>
      <c r="J5" s="413" t="s">
        <v>653</v>
      </c>
      <c r="L5" s="413" t="s">
        <v>645</v>
      </c>
      <c r="N5" s="413" t="s">
        <v>654</v>
      </c>
      <c r="P5" s="413" t="s">
        <v>655</v>
      </c>
      <c r="R5" s="413" t="s">
        <v>654</v>
      </c>
      <c r="T5" s="413" t="s">
        <v>655</v>
      </c>
      <c r="V5" s="413" t="s">
        <v>653</v>
      </c>
      <c r="X5" s="413" t="s">
        <v>645</v>
      </c>
      <c r="Z5" s="431" t="s">
        <v>656</v>
      </c>
      <c r="AB5" s="1524"/>
    </row>
    <row r="6" spans="2:28" x14ac:dyDescent="0.15">
      <c r="B6" s="423">
        <v>1</v>
      </c>
      <c r="C6" s="428" t="s">
        <v>657</v>
      </c>
      <c r="D6" s="424" t="str">
        <f t="shared" ref="D6:D38" si="0">C6</f>
        <v>a</v>
      </c>
      <c r="E6" s="423" t="s">
        <v>658</v>
      </c>
      <c r="F6" s="417">
        <v>0.29166666666666669</v>
      </c>
      <c r="G6" s="423" t="s">
        <v>615</v>
      </c>
      <c r="H6" s="417">
        <v>0.66666666666666663</v>
      </c>
      <c r="I6" s="422" t="s">
        <v>659</v>
      </c>
      <c r="J6" s="417">
        <v>4.1666666666666664E-2</v>
      </c>
      <c r="K6" s="421" t="s">
        <v>593</v>
      </c>
      <c r="L6" s="416">
        <f t="shared" ref="L6:L22" si="1">IF(OR(F6="",H6=""),"",(H6+IF(F6&gt;H6,1,0)-F6-J6)*24)</f>
        <v>7.9999999999999982</v>
      </c>
      <c r="N6" s="420">
        <f>標準様式１【記載例】小多機!$BB$13</f>
        <v>0.29166666666666669</v>
      </c>
      <c r="O6" s="413" t="s">
        <v>615</v>
      </c>
      <c r="P6" s="420">
        <f>標準様式１【記載例】小多機!$BF$13</f>
        <v>0.83333333333333337</v>
      </c>
      <c r="R6" s="419">
        <f t="shared" ref="R6:R22" si="2">IF(F6="","",IF(F6&lt;N6,N6,IF(F6&gt;=P6,"",F6)))</f>
        <v>0.29166666666666669</v>
      </c>
      <c r="S6" s="413" t="s">
        <v>615</v>
      </c>
      <c r="T6" s="419">
        <f t="shared" ref="T6:T22" si="3">IF(H6="","",IF(H6&gt;F6,IF(H6&lt;P6,H6,P6),P6))</f>
        <v>0.66666666666666663</v>
      </c>
      <c r="U6" s="418" t="s">
        <v>659</v>
      </c>
      <c r="V6" s="417">
        <v>4.1666666666666664E-2</v>
      </c>
      <c r="W6" s="412" t="s">
        <v>593</v>
      </c>
      <c r="X6" s="416">
        <f t="shared" ref="X6:X22" si="4">IF(R6="","",IF((T6+IF(R6&gt;T6,1,0)-R6-V6)*24=0,"",(T6+IF(R6&gt;T6,1,0)-R6-V6)*24))</f>
        <v>7.9999999999999982</v>
      </c>
      <c r="Z6" s="416" t="str">
        <f t="shared" ref="Z6:Z22" si="5">IF(X6="",L6,IF(OR(L6-X6=0,L6-X6&lt;0),"-",L6-X6))</f>
        <v>-</v>
      </c>
      <c r="AB6" s="415"/>
    </row>
    <row r="7" spans="2:28" x14ac:dyDescent="0.15">
      <c r="B7" s="423">
        <v>2</v>
      </c>
      <c r="C7" s="428" t="s">
        <v>660</v>
      </c>
      <c r="D7" s="424" t="str">
        <f t="shared" si="0"/>
        <v>b</v>
      </c>
      <c r="E7" s="423" t="s">
        <v>658</v>
      </c>
      <c r="F7" s="417">
        <v>0.45833333333333331</v>
      </c>
      <c r="G7" s="423" t="s">
        <v>615</v>
      </c>
      <c r="H7" s="417">
        <v>0.83333333333333337</v>
      </c>
      <c r="I7" s="422" t="s">
        <v>659</v>
      </c>
      <c r="J7" s="417">
        <v>4.1666666666666664E-2</v>
      </c>
      <c r="K7" s="421" t="s">
        <v>593</v>
      </c>
      <c r="L7" s="416">
        <f t="shared" si="1"/>
        <v>8</v>
      </c>
      <c r="N7" s="420">
        <f>標準様式１【記載例】小多機!$BB$13</f>
        <v>0.29166666666666669</v>
      </c>
      <c r="O7" s="413" t="s">
        <v>615</v>
      </c>
      <c r="P7" s="420">
        <f>標準様式１【記載例】小多機!$BF$13</f>
        <v>0.83333333333333337</v>
      </c>
      <c r="R7" s="419">
        <f t="shared" si="2"/>
        <v>0.45833333333333331</v>
      </c>
      <c r="S7" s="413" t="s">
        <v>615</v>
      </c>
      <c r="T7" s="419">
        <f t="shared" si="3"/>
        <v>0.83333333333333337</v>
      </c>
      <c r="U7" s="418" t="s">
        <v>659</v>
      </c>
      <c r="V7" s="417">
        <v>4.1666666666666664E-2</v>
      </c>
      <c r="W7" s="412" t="s">
        <v>593</v>
      </c>
      <c r="X7" s="416">
        <f t="shared" si="4"/>
        <v>8</v>
      </c>
      <c r="Z7" s="416" t="str">
        <f t="shared" si="5"/>
        <v>-</v>
      </c>
      <c r="AB7" s="415"/>
    </row>
    <row r="8" spans="2:28" x14ac:dyDescent="0.15">
      <c r="B8" s="423">
        <v>3</v>
      </c>
      <c r="C8" s="428" t="s">
        <v>661</v>
      </c>
      <c r="D8" s="424" t="str">
        <f t="shared" si="0"/>
        <v>c</v>
      </c>
      <c r="E8" s="423" t="s">
        <v>658</v>
      </c>
      <c r="F8" s="417">
        <v>0.375</v>
      </c>
      <c r="G8" s="423" t="s">
        <v>615</v>
      </c>
      <c r="H8" s="417">
        <v>0.75</v>
      </c>
      <c r="I8" s="422" t="s">
        <v>659</v>
      </c>
      <c r="J8" s="417">
        <v>4.1666666666666664E-2</v>
      </c>
      <c r="K8" s="421" t="s">
        <v>593</v>
      </c>
      <c r="L8" s="416">
        <f t="shared" si="1"/>
        <v>8</v>
      </c>
      <c r="N8" s="420">
        <f>標準様式１【記載例】小多機!$BB$13</f>
        <v>0.29166666666666669</v>
      </c>
      <c r="O8" s="413" t="s">
        <v>615</v>
      </c>
      <c r="P8" s="420">
        <f>標準様式１【記載例】小多機!$BF$13</f>
        <v>0.83333333333333337</v>
      </c>
      <c r="R8" s="419">
        <f t="shared" si="2"/>
        <v>0.375</v>
      </c>
      <c r="S8" s="413" t="s">
        <v>615</v>
      </c>
      <c r="T8" s="419">
        <f t="shared" si="3"/>
        <v>0.75</v>
      </c>
      <c r="U8" s="418" t="s">
        <v>659</v>
      </c>
      <c r="V8" s="417">
        <v>4.1666666666666664E-2</v>
      </c>
      <c r="W8" s="412" t="s">
        <v>593</v>
      </c>
      <c r="X8" s="416">
        <f t="shared" si="4"/>
        <v>8</v>
      </c>
      <c r="Z8" s="416" t="str">
        <f t="shared" si="5"/>
        <v>-</v>
      </c>
      <c r="AB8" s="415"/>
    </row>
    <row r="9" spans="2:28" x14ac:dyDescent="0.15">
      <c r="B9" s="423">
        <v>4</v>
      </c>
      <c r="C9" s="428" t="s">
        <v>662</v>
      </c>
      <c r="D9" s="424" t="str">
        <f t="shared" si="0"/>
        <v>d</v>
      </c>
      <c r="E9" s="423" t="s">
        <v>658</v>
      </c>
      <c r="F9" s="417">
        <v>0.35416666666666669</v>
      </c>
      <c r="G9" s="423" t="s">
        <v>615</v>
      </c>
      <c r="H9" s="417">
        <v>0.72916666666666663</v>
      </c>
      <c r="I9" s="422" t="s">
        <v>659</v>
      </c>
      <c r="J9" s="417">
        <v>4.1666666666666664E-2</v>
      </c>
      <c r="K9" s="421" t="s">
        <v>593</v>
      </c>
      <c r="L9" s="416">
        <f t="shared" si="1"/>
        <v>7.9999999999999982</v>
      </c>
      <c r="N9" s="420">
        <f>標準様式１【記載例】小多機!$BB$13</f>
        <v>0.29166666666666669</v>
      </c>
      <c r="O9" s="413" t="s">
        <v>615</v>
      </c>
      <c r="P9" s="420">
        <f>標準様式１【記載例】小多機!$BF$13</f>
        <v>0.83333333333333337</v>
      </c>
      <c r="R9" s="419">
        <f t="shared" si="2"/>
        <v>0.35416666666666669</v>
      </c>
      <c r="S9" s="413" t="s">
        <v>615</v>
      </c>
      <c r="T9" s="419">
        <f t="shared" si="3"/>
        <v>0.72916666666666663</v>
      </c>
      <c r="U9" s="418" t="s">
        <v>659</v>
      </c>
      <c r="V9" s="417">
        <v>4.1666666666666664E-2</v>
      </c>
      <c r="W9" s="412" t="s">
        <v>593</v>
      </c>
      <c r="X9" s="416">
        <f t="shared" si="4"/>
        <v>7.9999999999999982</v>
      </c>
      <c r="Z9" s="416" t="str">
        <f t="shared" si="5"/>
        <v>-</v>
      </c>
      <c r="AB9" s="415"/>
    </row>
    <row r="10" spans="2:28" x14ac:dyDescent="0.15">
      <c r="B10" s="423">
        <v>5</v>
      </c>
      <c r="C10" s="428" t="s">
        <v>663</v>
      </c>
      <c r="D10" s="424" t="str">
        <f t="shared" si="0"/>
        <v>e</v>
      </c>
      <c r="E10" s="423" t="s">
        <v>658</v>
      </c>
      <c r="F10" s="417">
        <v>0.375</v>
      </c>
      <c r="G10" s="423" t="s">
        <v>615</v>
      </c>
      <c r="H10" s="417">
        <v>0.625</v>
      </c>
      <c r="I10" s="422" t="s">
        <v>659</v>
      </c>
      <c r="J10" s="417">
        <v>0</v>
      </c>
      <c r="K10" s="421" t="s">
        <v>593</v>
      </c>
      <c r="L10" s="416">
        <f t="shared" si="1"/>
        <v>6</v>
      </c>
      <c r="N10" s="420">
        <f>標準様式１【記載例】小多機!$BB$13</f>
        <v>0.29166666666666669</v>
      </c>
      <c r="O10" s="413" t="s">
        <v>615</v>
      </c>
      <c r="P10" s="420">
        <f>標準様式１【記載例】小多機!$BF$13</f>
        <v>0.83333333333333337</v>
      </c>
      <c r="R10" s="419">
        <f t="shared" si="2"/>
        <v>0.375</v>
      </c>
      <c r="S10" s="413" t="s">
        <v>615</v>
      </c>
      <c r="T10" s="419">
        <f t="shared" si="3"/>
        <v>0.625</v>
      </c>
      <c r="U10" s="418" t="s">
        <v>659</v>
      </c>
      <c r="V10" s="417">
        <v>0</v>
      </c>
      <c r="W10" s="412" t="s">
        <v>593</v>
      </c>
      <c r="X10" s="416">
        <f t="shared" si="4"/>
        <v>6</v>
      </c>
      <c r="Z10" s="416" t="str">
        <f t="shared" si="5"/>
        <v>-</v>
      </c>
      <c r="AB10" s="415"/>
    </row>
    <row r="11" spans="2:28" x14ac:dyDescent="0.15">
      <c r="B11" s="423">
        <v>6</v>
      </c>
      <c r="C11" s="428" t="s">
        <v>664</v>
      </c>
      <c r="D11" s="424" t="str">
        <f t="shared" si="0"/>
        <v>f</v>
      </c>
      <c r="E11" s="423" t="s">
        <v>658</v>
      </c>
      <c r="F11" s="417">
        <v>0.41666666666666669</v>
      </c>
      <c r="G11" s="423" t="s">
        <v>615</v>
      </c>
      <c r="H11" s="417">
        <v>0.66666666666666663</v>
      </c>
      <c r="I11" s="422" t="s">
        <v>659</v>
      </c>
      <c r="J11" s="417">
        <v>0</v>
      </c>
      <c r="K11" s="421" t="s">
        <v>593</v>
      </c>
      <c r="L11" s="416">
        <f t="shared" si="1"/>
        <v>5.9999999999999982</v>
      </c>
      <c r="N11" s="420">
        <f>標準様式１【記載例】小多機!$BB$13</f>
        <v>0.29166666666666669</v>
      </c>
      <c r="O11" s="413" t="s">
        <v>615</v>
      </c>
      <c r="P11" s="420">
        <f>標準様式１【記載例】小多機!$BF$13</f>
        <v>0.83333333333333337</v>
      </c>
      <c r="R11" s="419">
        <f t="shared" si="2"/>
        <v>0.41666666666666669</v>
      </c>
      <c r="S11" s="413" t="s">
        <v>615</v>
      </c>
      <c r="T11" s="419">
        <f t="shared" si="3"/>
        <v>0.66666666666666663</v>
      </c>
      <c r="U11" s="418" t="s">
        <v>659</v>
      </c>
      <c r="V11" s="417">
        <v>0</v>
      </c>
      <c r="W11" s="412" t="s">
        <v>593</v>
      </c>
      <c r="X11" s="416">
        <f t="shared" si="4"/>
        <v>5.9999999999999982</v>
      </c>
      <c r="Z11" s="416" t="str">
        <f t="shared" si="5"/>
        <v>-</v>
      </c>
      <c r="AB11" s="415"/>
    </row>
    <row r="12" spans="2:28" x14ac:dyDescent="0.15">
      <c r="B12" s="423">
        <v>7</v>
      </c>
      <c r="C12" s="428" t="s">
        <v>665</v>
      </c>
      <c r="D12" s="424" t="str">
        <f t="shared" si="0"/>
        <v>g</v>
      </c>
      <c r="E12" s="423" t="s">
        <v>658</v>
      </c>
      <c r="F12" s="417">
        <v>0.29166666666666669</v>
      </c>
      <c r="G12" s="423" t="s">
        <v>615</v>
      </c>
      <c r="H12" s="417">
        <v>0.39583333333333331</v>
      </c>
      <c r="I12" s="422" t="s">
        <v>659</v>
      </c>
      <c r="J12" s="417">
        <v>0</v>
      </c>
      <c r="K12" s="421" t="s">
        <v>593</v>
      </c>
      <c r="L12" s="416">
        <f t="shared" si="1"/>
        <v>2.4999999999999991</v>
      </c>
      <c r="N12" s="420">
        <f>標準様式１【記載例】小多機!$BB$13</f>
        <v>0.29166666666666669</v>
      </c>
      <c r="O12" s="413" t="s">
        <v>615</v>
      </c>
      <c r="P12" s="420">
        <f>標準様式１【記載例】小多機!$BF$13</f>
        <v>0.83333333333333337</v>
      </c>
      <c r="R12" s="419">
        <f t="shared" si="2"/>
        <v>0.29166666666666669</v>
      </c>
      <c r="S12" s="413" t="s">
        <v>615</v>
      </c>
      <c r="T12" s="419">
        <f t="shared" si="3"/>
        <v>0.39583333333333331</v>
      </c>
      <c r="U12" s="418" t="s">
        <v>659</v>
      </c>
      <c r="V12" s="417">
        <v>0</v>
      </c>
      <c r="W12" s="412" t="s">
        <v>593</v>
      </c>
      <c r="X12" s="416">
        <f t="shared" si="4"/>
        <v>2.4999999999999991</v>
      </c>
      <c r="Z12" s="416" t="str">
        <f t="shared" si="5"/>
        <v>-</v>
      </c>
      <c r="AB12" s="415"/>
    </row>
    <row r="13" spans="2:28" x14ac:dyDescent="0.15">
      <c r="B13" s="423">
        <v>8</v>
      </c>
      <c r="C13" s="428" t="s">
        <v>666</v>
      </c>
      <c r="D13" s="424" t="str">
        <f t="shared" si="0"/>
        <v>h</v>
      </c>
      <c r="E13" s="423" t="s">
        <v>658</v>
      </c>
      <c r="F13" s="417">
        <v>0.66666666666666663</v>
      </c>
      <c r="G13" s="423" t="s">
        <v>615</v>
      </c>
      <c r="H13" s="417">
        <v>0.83333333333333337</v>
      </c>
      <c r="I13" s="422" t="s">
        <v>659</v>
      </c>
      <c r="J13" s="417">
        <v>0</v>
      </c>
      <c r="K13" s="421" t="s">
        <v>593</v>
      </c>
      <c r="L13" s="416">
        <f t="shared" si="1"/>
        <v>4.0000000000000018</v>
      </c>
      <c r="N13" s="420">
        <f>標準様式１【記載例】小多機!$BB$13</f>
        <v>0.29166666666666669</v>
      </c>
      <c r="O13" s="413" t="s">
        <v>615</v>
      </c>
      <c r="P13" s="420">
        <f>標準様式１【記載例】小多機!$BF$13</f>
        <v>0.83333333333333337</v>
      </c>
      <c r="R13" s="419">
        <f t="shared" si="2"/>
        <v>0.66666666666666663</v>
      </c>
      <c r="S13" s="413" t="s">
        <v>615</v>
      </c>
      <c r="T13" s="419">
        <f t="shared" si="3"/>
        <v>0.83333333333333337</v>
      </c>
      <c r="U13" s="418" t="s">
        <v>659</v>
      </c>
      <c r="V13" s="417">
        <v>0</v>
      </c>
      <c r="W13" s="412" t="s">
        <v>593</v>
      </c>
      <c r="X13" s="416">
        <f t="shared" si="4"/>
        <v>4.0000000000000018</v>
      </c>
      <c r="Z13" s="416" t="str">
        <f t="shared" si="5"/>
        <v>-</v>
      </c>
      <c r="AB13" s="415"/>
    </row>
    <row r="14" spans="2:28" x14ac:dyDescent="0.15">
      <c r="B14" s="423">
        <v>9</v>
      </c>
      <c r="C14" s="428" t="s">
        <v>667</v>
      </c>
      <c r="D14" s="424" t="str">
        <f t="shared" si="0"/>
        <v>i</v>
      </c>
      <c r="E14" s="423" t="s">
        <v>658</v>
      </c>
      <c r="F14" s="417">
        <v>0.70833333333333337</v>
      </c>
      <c r="G14" s="423" t="s">
        <v>615</v>
      </c>
      <c r="H14" s="417">
        <v>1</v>
      </c>
      <c r="I14" s="422" t="s">
        <v>659</v>
      </c>
      <c r="J14" s="417">
        <v>0</v>
      </c>
      <c r="K14" s="421" t="s">
        <v>593</v>
      </c>
      <c r="L14" s="416">
        <f t="shared" si="1"/>
        <v>6.9999999999999991</v>
      </c>
      <c r="N14" s="420">
        <f>標準様式１【記載例】小多機!$BB$13</f>
        <v>0.29166666666666669</v>
      </c>
      <c r="O14" s="413" t="s">
        <v>615</v>
      </c>
      <c r="P14" s="420">
        <f>標準様式１【記載例】小多機!$BF$13</f>
        <v>0.83333333333333337</v>
      </c>
      <c r="R14" s="419">
        <f t="shared" si="2"/>
        <v>0.70833333333333337</v>
      </c>
      <c r="S14" s="413" t="s">
        <v>615</v>
      </c>
      <c r="T14" s="419">
        <f t="shared" si="3"/>
        <v>0.83333333333333337</v>
      </c>
      <c r="U14" s="418" t="s">
        <v>659</v>
      </c>
      <c r="V14" s="417">
        <v>0</v>
      </c>
      <c r="W14" s="412" t="s">
        <v>593</v>
      </c>
      <c r="X14" s="416">
        <f t="shared" si="4"/>
        <v>3</v>
      </c>
      <c r="Z14" s="416">
        <f t="shared" si="5"/>
        <v>3.9999999999999991</v>
      </c>
      <c r="AB14" s="415" t="s">
        <v>737</v>
      </c>
    </row>
    <row r="15" spans="2:28" x14ac:dyDescent="0.15">
      <c r="B15" s="423">
        <v>10</v>
      </c>
      <c r="C15" s="428" t="s">
        <v>668</v>
      </c>
      <c r="D15" s="424" t="str">
        <f t="shared" si="0"/>
        <v>j</v>
      </c>
      <c r="E15" s="423" t="s">
        <v>658</v>
      </c>
      <c r="F15" s="417">
        <v>0</v>
      </c>
      <c r="G15" s="423" t="s">
        <v>615</v>
      </c>
      <c r="H15" s="417">
        <v>0.41666666666666669</v>
      </c>
      <c r="I15" s="422" t="s">
        <v>659</v>
      </c>
      <c r="J15" s="417">
        <v>4.1666666666666664E-2</v>
      </c>
      <c r="K15" s="421" t="s">
        <v>593</v>
      </c>
      <c r="L15" s="416">
        <f t="shared" si="1"/>
        <v>9</v>
      </c>
      <c r="N15" s="420">
        <f>標準様式１【記載例】小多機!$BB$13</f>
        <v>0.29166666666666669</v>
      </c>
      <c r="O15" s="413" t="s">
        <v>615</v>
      </c>
      <c r="P15" s="420">
        <f>標準様式１【記載例】小多機!$BF$13</f>
        <v>0.83333333333333337</v>
      </c>
      <c r="R15" s="419">
        <f t="shared" si="2"/>
        <v>0.29166666666666669</v>
      </c>
      <c r="S15" s="413" t="s">
        <v>615</v>
      </c>
      <c r="T15" s="419">
        <f t="shared" si="3"/>
        <v>0.41666666666666669</v>
      </c>
      <c r="U15" s="418" t="s">
        <v>659</v>
      </c>
      <c r="V15" s="417">
        <v>0</v>
      </c>
      <c r="W15" s="412" t="s">
        <v>593</v>
      </c>
      <c r="X15" s="416">
        <f t="shared" si="4"/>
        <v>3</v>
      </c>
      <c r="Z15" s="416">
        <f t="shared" si="5"/>
        <v>6</v>
      </c>
      <c r="AB15" s="415" t="s">
        <v>738</v>
      </c>
    </row>
    <row r="16" spans="2:28" x14ac:dyDescent="0.15">
      <c r="B16" s="423">
        <v>11</v>
      </c>
      <c r="C16" s="428" t="s">
        <v>669</v>
      </c>
      <c r="D16" s="424" t="str">
        <f t="shared" si="0"/>
        <v>k</v>
      </c>
      <c r="E16" s="423" t="s">
        <v>658</v>
      </c>
      <c r="F16" s="417"/>
      <c r="G16" s="423" t="s">
        <v>615</v>
      </c>
      <c r="H16" s="417"/>
      <c r="I16" s="422" t="s">
        <v>659</v>
      </c>
      <c r="J16" s="417">
        <v>0</v>
      </c>
      <c r="K16" s="421" t="s">
        <v>593</v>
      </c>
      <c r="L16" s="416" t="str">
        <f t="shared" si="1"/>
        <v/>
      </c>
      <c r="N16" s="420">
        <f>標準様式１【記載例】小多機!$BB$13</f>
        <v>0.29166666666666669</v>
      </c>
      <c r="O16" s="413" t="s">
        <v>615</v>
      </c>
      <c r="P16" s="420">
        <f>標準様式１【記載例】小多機!$BF$13</f>
        <v>0.83333333333333337</v>
      </c>
      <c r="R16" s="419" t="str">
        <f t="shared" si="2"/>
        <v/>
      </c>
      <c r="S16" s="413" t="s">
        <v>615</v>
      </c>
      <c r="T16" s="419" t="str">
        <f t="shared" si="3"/>
        <v/>
      </c>
      <c r="U16" s="418" t="s">
        <v>659</v>
      </c>
      <c r="V16" s="417">
        <v>0</v>
      </c>
      <c r="W16" s="412" t="s">
        <v>593</v>
      </c>
      <c r="X16" s="416" t="str">
        <f t="shared" si="4"/>
        <v/>
      </c>
      <c r="Z16" s="416" t="str">
        <f t="shared" si="5"/>
        <v/>
      </c>
      <c r="AB16" s="415"/>
    </row>
    <row r="17" spans="2:28" x14ac:dyDescent="0.15">
      <c r="B17" s="423">
        <v>12</v>
      </c>
      <c r="C17" s="428" t="s">
        <v>670</v>
      </c>
      <c r="D17" s="424" t="str">
        <f t="shared" si="0"/>
        <v>l</v>
      </c>
      <c r="E17" s="423" t="s">
        <v>658</v>
      </c>
      <c r="F17" s="417"/>
      <c r="G17" s="423" t="s">
        <v>615</v>
      </c>
      <c r="H17" s="417"/>
      <c r="I17" s="422" t="s">
        <v>659</v>
      </c>
      <c r="J17" s="417">
        <v>0</v>
      </c>
      <c r="K17" s="421" t="s">
        <v>593</v>
      </c>
      <c r="L17" s="416" t="str">
        <f t="shared" si="1"/>
        <v/>
      </c>
      <c r="N17" s="420">
        <f>標準様式１【記載例】小多機!$BB$13</f>
        <v>0.29166666666666669</v>
      </c>
      <c r="O17" s="413" t="s">
        <v>615</v>
      </c>
      <c r="P17" s="420">
        <f>標準様式１【記載例】小多機!$BF$13</f>
        <v>0.83333333333333337</v>
      </c>
      <c r="R17" s="419" t="str">
        <f t="shared" si="2"/>
        <v/>
      </c>
      <c r="S17" s="413" t="s">
        <v>615</v>
      </c>
      <c r="T17" s="419" t="str">
        <f t="shared" si="3"/>
        <v/>
      </c>
      <c r="U17" s="418" t="s">
        <v>659</v>
      </c>
      <c r="V17" s="417">
        <v>0</v>
      </c>
      <c r="W17" s="412" t="s">
        <v>593</v>
      </c>
      <c r="X17" s="416" t="str">
        <f t="shared" si="4"/>
        <v/>
      </c>
      <c r="Z17" s="416" t="str">
        <f t="shared" si="5"/>
        <v/>
      </c>
      <c r="AB17" s="415"/>
    </row>
    <row r="18" spans="2:28" x14ac:dyDescent="0.15">
      <c r="B18" s="423">
        <v>13</v>
      </c>
      <c r="C18" s="428" t="s">
        <v>671</v>
      </c>
      <c r="D18" s="424" t="str">
        <f t="shared" si="0"/>
        <v>m</v>
      </c>
      <c r="E18" s="423" t="s">
        <v>658</v>
      </c>
      <c r="F18" s="417"/>
      <c r="G18" s="423" t="s">
        <v>615</v>
      </c>
      <c r="H18" s="417"/>
      <c r="I18" s="422" t="s">
        <v>659</v>
      </c>
      <c r="J18" s="417">
        <v>0</v>
      </c>
      <c r="K18" s="421" t="s">
        <v>593</v>
      </c>
      <c r="L18" s="416" t="str">
        <f t="shared" si="1"/>
        <v/>
      </c>
      <c r="N18" s="420">
        <f>標準様式１【記載例】小多機!$BB$13</f>
        <v>0.29166666666666669</v>
      </c>
      <c r="O18" s="413" t="s">
        <v>615</v>
      </c>
      <c r="P18" s="420">
        <f>標準様式１【記載例】小多機!$BF$13</f>
        <v>0.83333333333333337</v>
      </c>
      <c r="R18" s="419" t="str">
        <f t="shared" si="2"/>
        <v/>
      </c>
      <c r="S18" s="413" t="s">
        <v>615</v>
      </c>
      <c r="T18" s="419" t="str">
        <f t="shared" si="3"/>
        <v/>
      </c>
      <c r="U18" s="418" t="s">
        <v>659</v>
      </c>
      <c r="V18" s="417">
        <v>0</v>
      </c>
      <c r="W18" s="412" t="s">
        <v>593</v>
      </c>
      <c r="X18" s="416" t="str">
        <f t="shared" si="4"/>
        <v/>
      </c>
      <c r="Z18" s="416" t="str">
        <f t="shared" si="5"/>
        <v/>
      </c>
      <c r="AB18" s="415"/>
    </row>
    <row r="19" spans="2:28" x14ac:dyDescent="0.15">
      <c r="B19" s="423">
        <v>14</v>
      </c>
      <c r="C19" s="428" t="s">
        <v>672</v>
      </c>
      <c r="D19" s="424" t="str">
        <f t="shared" si="0"/>
        <v>n</v>
      </c>
      <c r="E19" s="423" t="s">
        <v>658</v>
      </c>
      <c r="F19" s="417"/>
      <c r="G19" s="423" t="s">
        <v>615</v>
      </c>
      <c r="H19" s="417"/>
      <c r="I19" s="422" t="s">
        <v>659</v>
      </c>
      <c r="J19" s="417">
        <v>0</v>
      </c>
      <c r="K19" s="421" t="s">
        <v>593</v>
      </c>
      <c r="L19" s="416" t="str">
        <f t="shared" si="1"/>
        <v/>
      </c>
      <c r="N19" s="420">
        <f>標準様式１【記載例】小多機!$BB$13</f>
        <v>0.29166666666666669</v>
      </c>
      <c r="O19" s="413" t="s">
        <v>615</v>
      </c>
      <c r="P19" s="420">
        <f>標準様式１【記載例】小多機!$BF$13</f>
        <v>0.83333333333333337</v>
      </c>
      <c r="R19" s="419" t="str">
        <f t="shared" si="2"/>
        <v/>
      </c>
      <c r="S19" s="413" t="s">
        <v>615</v>
      </c>
      <c r="T19" s="419" t="str">
        <f t="shared" si="3"/>
        <v/>
      </c>
      <c r="U19" s="418" t="s">
        <v>659</v>
      </c>
      <c r="V19" s="417">
        <v>0</v>
      </c>
      <c r="W19" s="412" t="s">
        <v>593</v>
      </c>
      <c r="X19" s="416" t="str">
        <f t="shared" si="4"/>
        <v/>
      </c>
      <c r="Z19" s="416" t="str">
        <f t="shared" si="5"/>
        <v/>
      </c>
      <c r="AB19" s="415"/>
    </row>
    <row r="20" spans="2:28" x14ac:dyDescent="0.15">
      <c r="B20" s="423">
        <v>15</v>
      </c>
      <c r="C20" s="428" t="s">
        <v>673</v>
      </c>
      <c r="D20" s="424" t="str">
        <f t="shared" si="0"/>
        <v>o</v>
      </c>
      <c r="E20" s="423" t="s">
        <v>658</v>
      </c>
      <c r="F20" s="417"/>
      <c r="G20" s="423" t="s">
        <v>615</v>
      </c>
      <c r="H20" s="417"/>
      <c r="I20" s="422" t="s">
        <v>659</v>
      </c>
      <c r="J20" s="417">
        <v>0</v>
      </c>
      <c r="K20" s="421" t="s">
        <v>593</v>
      </c>
      <c r="L20" s="416" t="str">
        <f t="shared" si="1"/>
        <v/>
      </c>
      <c r="N20" s="420">
        <f>標準様式１【記載例】小多機!$BB$13</f>
        <v>0.29166666666666669</v>
      </c>
      <c r="O20" s="413" t="s">
        <v>615</v>
      </c>
      <c r="P20" s="420">
        <f>標準様式１【記載例】小多機!$BF$13</f>
        <v>0.83333333333333337</v>
      </c>
      <c r="R20" s="419" t="str">
        <f t="shared" si="2"/>
        <v/>
      </c>
      <c r="S20" s="413" t="s">
        <v>615</v>
      </c>
      <c r="T20" s="419" t="str">
        <f t="shared" si="3"/>
        <v/>
      </c>
      <c r="U20" s="418" t="s">
        <v>659</v>
      </c>
      <c r="V20" s="417">
        <v>0</v>
      </c>
      <c r="W20" s="412" t="s">
        <v>593</v>
      </c>
      <c r="X20" s="416" t="str">
        <f t="shared" si="4"/>
        <v/>
      </c>
      <c r="Z20" s="416" t="str">
        <f t="shared" si="5"/>
        <v/>
      </c>
      <c r="AB20" s="415"/>
    </row>
    <row r="21" spans="2:28" x14ac:dyDescent="0.15">
      <c r="B21" s="423">
        <v>16</v>
      </c>
      <c r="C21" s="428" t="s">
        <v>674</v>
      </c>
      <c r="D21" s="424" t="str">
        <f t="shared" si="0"/>
        <v>p</v>
      </c>
      <c r="E21" s="423" t="s">
        <v>658</v>
      </c>
      <c r="F21" s="417"/>
      <c r="G21" s="423" t="s">
        <v>615</v>
      </c>
      <c r="H21" s="417"/>
      <c r="I21" s="422" t="s">
        <v>659</v>
      </c>
      <c r="J21" s="417">
        <v>0</v>
      </c>
      <c r="K21" s="421" t="s">
        <v>593</v>
      </c>
      <c r="L21" s="416" t="str">
        <f t="shared" si="1"/>
        <v/>
      </c>
      <c r="N21" s="420">
        <f>標準様式１【記載例】小多機!$BB$13</f>
        <v>0.29166666666666669</v>
      </c>
      <c r="O21" s="413" t="s">
        <v>615</v>
      </c>
      <c r="P21" s="420">
        <f>標準様式１【記載例】小多機!$BF$13</f>
        <v>0.83333333333333337</v>
      </c>
      <c r="R21" s="419" t="str">
        <f t="shared" si="2"/>
        <v/>
      </c>
      <c r="S21" s="413" t="s">
        <v>615</v>
      </c>
      <c r="T21" s="419" t="str">
        <f t="shared" si="3"/>
        <v/>
      </c>
      <c r="U21" s="418" t="s">
        <v>659</v>
      </c>
      <c r="V21" s="417">
        <v>0</v>
      </c>
      <c r="W21" s="412" t="s">
        <v>593</v>
      </c>
      <c r="X21" s="416" t="str">
        <f t="shared" si="4"/>
        <v/>
      </c>
      <c r="Z21" s="416" t="str">
        <f t="shared" si="5"/>
        <v/>
      </c>
      <c r="AB21" s="415"/>
    </row>
    <row r="22" spans="2:28" x14ac:dyDescent="0.15">
      <c r="B22" s="423">
        <v>17</v>
      </c>
      <c r="C22" s="428" t="s">
        <v>675</v>
      </c>
      <c r="D22" s="424" t="str">
        <f t="shared" si="0"/>
        <v>q</v>
      </c>
      <c r="E22" s="423" t="s">
        <v>658</v>
      </c>
      <c r="F22" s="417"/>
      <c r="G22" s="423" t="s">
        <v>615</v>
      </c>
      <c r="H22" s="417"/>
      <c r="I22" s="422" t="s">
        <v>659</v>
      </c>
      <c r="J22" s="417">
        <v>0</v>
      </c>
      <c r="K22" s="421" t="s">
        <v>593</v>
      </c>
      <c r="L22" s="416" t="str">
        <f t="shared" si="1"/>
        <v/>
      </c>
      <c r="N22" s="420">
        <f>標準様式１【記載例】小多機!$BB$13</f>
        <v>0.29166666666666669</v>
      </c>
      <c r="O22" s="413" t="s">
        <v>615</v>
      </c>
      <c r="P22" s="420">
        <f>標準様式１【記載例】小多機!$BF$13</f>
        <v>0.83333333333333337</v>
      </c>
      <c r="R22" s="419" t="str">
        <f t="shared" si="2"/>
        <v/>
      </c>
      <c r="S22" s="413" t="s">
        <v>615</v>
      </c>
      <c r="T22" s="419" t="str">
        <f t="shared" si="3"/>
        <v/>
      </c>
      <c r="U22" s="418" t="s">
        <v>659</v>
      </c>
      <c r="V22" s="417">
        <v>0</v>
      </c>
      <c r="W22" s="412" t="s">
        <v>593</v>
      </c>
      <c r="X22" s="416" t="str">
        <f t="shared" si="4"/>
        <v/>
      </c>
      <c r="Z22" s="416" t="str">
        <f t="shared" si="5"/>
        <v/>
      </c>
      <c r="AB22" s="415"/>
    </row>
    <row r="23" spans="2:28" x14ac:dyDescent="0.15">
      <c r="B23" s="423">
        <v>18</v>
      </c>
      <c r="C23" s="428" t="s">
        <v>676</v>
      </c>
      <c r="D23" s="424" t="str">
        <f t="shared" si="0"/>
        <v>r</v>
      </c>
      <c r="E23" s="423" t="s">
        <v>658</v>
      </c>
      <c r="F23" s="429"/>
      <c r="G23" s="423" t="s">
        <v>615</v>
      </c>
      <c r="H23" s="429"/>
      <c r="I23" s="422" t="s">
        <v>659</v>
      </c>
      <c r="J23" s="429"/>
      <c r="K23" s="421" t="s">
        <v>593</v>
      </c>
      <c r="L23" s="428">
        <v>1</v>
      </c>
      <c r="N23" s="430"/>
      <c r="O23" s="423" t="s">
        <v>615</v>
      </c>
      <c r="P23" s="430"/>
      <c r="Q23" s="421"/>
      <c r="R23" s="430"/>
      <c r="S23" s="423" t="s">
        <v>615</v>
      </c>
      <c r="T23" s="430"/>
      <c r="U23" s="422" t="s">
        <v>659</v>
      </c>
      <c r="V23" s="429"/>
      <c r="W23" s="421" t="s">
        <v>593</v>
      </c>
      <c r="X23" s="428">
        <v>1</v>
      </c>
      <c r="Y23" s="421"/>
      <c r="Z23" s="428" t="s">
        <v>677</v>
      </c>
      <c r="AB23" s="415"/>
    </row>
    <row r="24" spans="2:28" x14ac:dyDescent="0.15">
      <c r="B24" s="423">
        <v>19</v>
      </c>
      <c r="C24" s="428" t="s">
        <v>678</v>
      </c>
      <c r="D24" s="424" t="str">
        <f t="shared" si="0"/>
        <v>s</v>
      </c>
      <c r="E24" s="423" t="s">
        <v>658</v>
      </c>
      <c r="F24" s="429"/>
      <c r="G24" s="423" t="s">
        <v>615</v>
      </c>
      <c r="H24" s="429"/>
      <c r="I24" s="422" t="s">
        <v>659</v>
      </c>
      <c r="J24" s="429"/>
      <c r="K24" s="421" t="s">
        <v>593</v>
      </c>
      <c r="L24" s="428">
        <v>2</v>
      </c>
      <c r="N24" s="430"/>
      <c r="O24" s="423" t="s">
        <v>615</v>
      </c>
      <c r="P24" s="430"/>
      <c r="Q24" s="421"/>
      <c r="R24" s="430"/>
      <c r="S24" s="423" t="s">
        <v>615</v>
      </c>
      <c r="T24" s="430"/>
      <c r="U24" s="422" t="s">
        <v>659</v>
      </c>
      <c r="V24" s="429"/>
      <c r="W24" s="421" t="s">
        <v>593</v>
      </c>
      <c r="X24" s="428">
        <v>2</v>
      </c>
      <c r="Y24" s="421"/>
      <c r="Z24" s="428" t="s">
        <v>677</v>
      </c>
      <c r="AB24" s="415"/>
    </row>
    <row r="25" spans="2:28" x14ac:dyDescent="0.15">
      <c r="B25" s="423">
        <v>20</v>
      </c>
      <c r="C25" s="428" t="s">
        <v>679</v>
      </c>
      <c r="D25" s="424" t="str">
        <f t="shared" si="0"/>
        <v>t</v>
      </c>
      <c r="E25" s="423" t="s">
        <v>658</v>
      </c>
      <c r="F25" s="429"/>
      <c r="G25" s="423" t="s">
        <v>615</v>
      </c>
      <c r="H25" s="429"/>
      <c r="I25" s="422" t="s">
        <v>659</v>
      </c>
      <c r="J25" s="429"/>
      <c r="K25" s="421" t="s">
        <v>593</v>
      </c>
      <c r="L25" s="428">
        <v>3</v>
      </c>
      <c r="N25" s="430"/>
      <c r="O25" s="423" t="s">
        <v>615</v>
      </c>
      <c r="P25" s="430"/>
      <c r="Q25" s="421"/>
      <c r="R25" s="430"/>
      <c r="S25" s="423" t="s">
        <v>615</v>
      </c>
      <c r="T25" s="430"/>
      <c r="U25" s="422" t="s">
        <v>659</v>
      </c>
      <c r="V25" s="429"/>
      <c r="W25" s="421" t="s">
        <v>593</v>
      </c>
      <c r="X25" s="428">
        <v>3</v>
      </c>
      <c r="Y25" s="421"/>
      <c r="Z25" s="428" t="s">
        <v>677</v>
      </c>
      <c r="AB25" s="415"/>
    </row>
    <row r="26" spans="2:28" x14ac:dyDescent="0.15">
      <c r="B26" s="423">
        <v>21</v>
      </c>
      <c r="C26" s="428" t="s">
        <v>680</v>
      </c>
      <c r="D26" s="424" t="str">
        <f t="shared" si="0"/>
        <v>u</v>
      </c>
      <c r="E26" s="423" t="s">
        <v>658</v>
      </c>
      <c r="F26" s="429"/>
      <c r="G26" s="423" t="s">
        <v>615</v>
      </c>
      <c r="H26" s="429"/>
      <c r="I26" s="422" t="s">
        <v>659</v>
      </c>
      <c r="J26" s="429"/>
      <c r="K26" s="421" t="s">
        <v>593</v>
      </c>
      <c r="L26" s="428">
        <v>4</v>
      </c>
      <c r="N26" s="430"/>
      <c r="O26" s="423" t="s">
        <v>615</v>
      </c>
      <c r="P26" s="430"/>
      <c r="Q26" s="421"/>
      <c r="R26" s="430"/>
      <c r="S26" s="423" t="s">
        <v>615</v>
      </c>
      <c r="T26" s="430"/>
      <c r="U26" s="422" t="s">
        <v>659</v>
      </c>
      <c r="V26" s="429"/>
      <c r="W26" s="421" t="s">
        <v>593</v>
      </c>
      <c r="X26" s="428">
        <v>4</v>
      </c>
      <c r="Y26" s="421"/>
      <c r="Z26" s="428" t="s">
        <v>677</v>
      </c>
      <c r="AB26" s="415"/>
    </row>
    <row r="27" spans="2:28" x14ac:dyDescent="0.15">
      <c r="B27" s="423">
        <v>22</v>
      </c>
      <c r="C27" s="428" t="s">
        <v>681</v>
      </c>
      <c r="D27" s="424" t="str">
        <f t="shared" si="0"/>
        <v>v</v>
      </c>
      <c r="E27" s="423" t="s">
        <v>658</v>
      </c>
      <c r="F27" s="429"/>
      <c r="G27" s="423" t="s">
        <v>615</v>
      </c>
      <c r="H27" s="429"/>
      <c r="I27" s="422" t="s">
        <v>659</v>
      </c>
      <c r="J27" s="429"/>
      <c r="K27" s="421" t="s">
        <v>593</v>
      </c>
      <c r="L27" s="428">
        <v>5</v>
      </c>
      <c r="N27" s="430"/>
      <c r="O27" s="423" t="s">
        <v>615</v>
      </c>
      <c r="P27" s="430"/>
      <c r="Q27" s="421"/>
      <c r="R27" s="430"/>
      <c r="S27" s="423" t="s">
        <v>615</v>
      </c>
      <c r="T27" s="430"/>
      <c r="U27" s="422" t="s">
        <v>659</v>
      </c>
      <c r="V27" s="429"/>
      <c r="W27" s="421" t="s">
        <v>593</v>
      </c>
      <c r="X27" s="428">
        <v>5</v>
      </c>
      <c r="Y27" s="421"/>
      <c r="Z27" s="428" t="s">
        <v>677</v>
      </c>
      <c r="AB27" s="415"/>
    </row>
    <row r="28" spans="2:28" x14ac:dyDescent="0.15">
      <c r="B28" s="423">
        <v>23</v>
      </c>
      <c r="C28" s="428" t="s">
        <v>682</v>
      </c>
      <c r="D28" s="424" t="str">
        <f t="shared" si="0"/>
        <v>w</v>
      </c>
      <c r="E28" s="423" t="s">
        <v>658</v>
      </c>
      <c r="F28" s="429"/>
      <c r="G28" s="423" t="s">
        <v>615</v>
      </c>
      <c r="H28" s="429"/>
      <c r="I28" s="422" t="s">
        <v>659</v>
      </c>
      <c r="J28" s="429"/>
      <c r="K28" s="421" t="s">
        <v>593</v>
      </c>
      <c r="L28" s="428">
        <v>6</v>
      </c>
      <c r="N28" s="430"/>
      <c r="O28" s="423" t="s">
        <v>615</v>
      </c>
      <c r="P28" s="430"/>
      <c r="Q28" s="421"/>
      <c r="R28" s="430"/>
      <c r="S28" s="423" t="s">
        <v>615</v>
      </c>
      <c r="T28" s="430"/>
      <c r="U28" s="422" t="s">
        <v>659</v>
      </c>
      <c r="V28" s="429"/>
      <c r="W28" s="421" t="s">
        <v>593</v>
      </c>
      <c r="X28" s="428">
        <v>6</v>
      </c>
      <c r="Y28" s="421"/>
      <c r="Z28" s="428" t="s">
        <v>677</v>
      </c>
      <c r="AB28" s="415"/>
    </row>
    <row r="29" spans="2:28" x14ac:dyDescent="0.15">
      <c r="B29" s="423">
        <v>24</v>
      </c>
      <c r="C29" s="428" t="s">
        <v>683</v>
      </c>
      <c r="D29" s="424" t="str">
        <f t="shared" si="0"/>
        <v>x</v>
      </c>
      <c r="E29" s="423" t="s">
        <v>658</v>
      </c>
      <c r="F29" s="429"/>
      <c r="G29" s="423" t="s">
        <v>615</v>
      </c>
      <c r="H29" s="429"/>
      <c r="I29" s="422" t="s">
        <v>659</v>
      </c>
      <c r="J29" s="429"/>
      <c r="K29" s="421" t="s">
        <v>593</v>
      </c>
      <c r="L29" s="428">
        <v>7</v>
      </c>
      <c r="N29" s="430"/>
      <c r="O29" s="423" t="s">
        <v>615</v>
      </c>
      <c r="P29" s="430"/>
      <c r="Q29" s="421"/>
      <c r="R29" s="430"/>
      <c r="S29" s="423" t="s">
        <v>615</v>
      </c>
      <c r="T29" s="430"/>
      <c r="U29" s="422" t="s">
        <v>659</v>
      </c>
      <c r="V29" s="429"/>
      <c r="W29" s="421" t="s">
        <v>593</v>
      </c>
      <c r="X29" s="428">
        <v>7</v>
      </c>
      <c r="Y29" s="421"/>
      <c r="Z29" s="428" t="s">
        <v>677</v>
      </c>
      <c r="AB29" s="415"/>
    </row>
    <row r="30" spans="2:28" x14ac:dyDescent="0.15">
      <c r="B30" s="423">
        <v>25</v>
      </c>
      <c r="C30" s="428" t="s">
        <v>684</v>
      </c>
      <c r="D30" s="424" t="str">
        <f t="shared" si="0"/>
        <v>y</v>
      </c>
      <c r="E30" s="423" t="s">
        <v>658</v>
      </c>
      <c r="F30" s="429"/>
      <c r="G30" s="423" t="s">
        <v>615</v>
      </c>
      <c r="H30" s="429"/>
      <c r="I30" s="422" t="s">
        <v>659</v>
      </c>
      <c r="J30" s="429"/>
      <c r="K30" s="421" t="s">
        <v>593</v>
      </c>
      <c r="L30" s="428">
        <v>8</v>
      </c>
      <c r="N30" s="430"/>
      <c r="O30" s="423" t="s">
        <v>615</v>
      </c>
      <c r="P30" s="430"/>
      <c r="Q30" s="421"/>
      <c r="R30" s="430"/>
      <c r="S30" s="423" t="s">
        <v>615</v>
      </c>
      <c r="T30" s="430"/>
      <c r="U30" s="422" t="s">
        <v>659</v>
      </c>
      <c r="V30" s="429"/>
      <c r="W30" s="421" t="s">
        <v>593</v>
      </c>
      <c r="X30" s="428">
        <v>8</v>
      </c>
      <c r="Y30" s="421"/>
      <c r="Z30" s="428" t="s">
        <v>677</v>
      </c>
      <c r="AB30" s="415"/>
    </row>
    <row r="31" spans="2:28" x14ac:dyDescent="0.15">
      <c r="B31" s="423">
        <v>26</v>
      </c>
      <c r="C31" s="428" t="s">
        <v>685</v>
      </c>
      <c r="D31" s="424" t="str">
        <f t="shared" si="0"/>
        <v>z</v>
      </c>
      <c r="E31" s="423" t="s">
        <v>658</v>
      </c>
      <c r="F31" s="429"/>
      <c r="G31" s="423" t="s">
        <v>615</v>
      </c>
      <c r="H31" s="429"/>
      <c r="I31" s="422" t="s">
        <v>659</v>
      </c>
      <c r="J31" s="429"/>
      <c r="K31" s="421" t="s">
        <v>593</v>
      </c>
      <c r="L31" s="428">
        <v>1</v>
      </c>
      <c r="N31" s="430"/>
      <c r="O31" s="423" t="s">
        <v>615</v>
      </c>
      <c r="P31" s="430"/>
      <c r="Q31" s="421"/>
      <c r="R31" s="430"/>
      <c r="S31" s="423" t="s">
        <v>615</v>
      </c>
      <c r="T31" s="430"/>
      <c r="U31" s="422" t="s">
        <v>659</v>
      </c>
      <c r="V31" s="429"/>
      <c r="W31" s="421" t="s">
        <v>593</v>
      </c>
      <c r="X31" s="428" t="s">
        <v>677</v>
      </c>
      <c r="Y31" s="421"/>
      <c r="Z31" s="428">
        <v>1</v>
      </c>
      <c r="AB31" s="415"/>
    </row>
    <row r="32" spans="2:28" x14ac:dyDescent="0.15">
      <c r="B32" s="423">
        <v>27</v>
      </c>
      <c r="C32" s="428" t="s">
        <v>683</v>
      </c>
      <c r="D32" s="424" t="str">
        <f t="shared" si="0"/>
        <v>x</v>
      </c>
      <c r="E32" s="423" t="s">
        <v>658</v>
      </c>
      <c r="F32" s="429"/>
      <c r="G32" s="423" t="s">
        <v>615</v>
      </c>
      <c r="H32" s="429"/>
      <c r="I32" s="422" t="s">
        <v>659</v>
      </c>
      <c r="J32" s="429"/>
      <c r="K32" s="421" t="s">
        <v>593</v>
      </c>
      <c r="L32" s="428">
        <v>2</v>
      </c>
      <c r="N32" s="430"/>
      <c r="O32" s="423" t="s">
        <v>615</v>
      </c>
      <c r="P32" s="430"/>
      <c r="Q32" s="421"/>
      <c r="R32" s="430"/>
      <c r="S32" s="423" t="s">
        <v>615</v>
      </c>
      <c r="T32" s="430"/>
      <c r="U32" s="422" t="s">
        <v>659</v>
      </c>
      <c r="V32" s="429"/>
      <c r="W32" s="421" t="s">
        <v>593</v>
      </c>
      <c r="X32" s="428" t="s">
        <v>677</v>
      </c>
      <c r="Y32" s="421"/>
      <c r="Z32" s="428">
        <v>2</v>
      </c>
      <c r="AB32" s="415"/>
    </row>
    <row r="33" spans="2:28" x14ac:dyDescent="0.15">
      <c r="B33" s="423">
        <v>28</v>
      </c>
      <c r="C33" s="428" t="s">
        <v>686</v>
      </c>
      <c r="D33" s="424" t="str">
        <f t="shared" si="0"/>
        <v>aa</v>
      </c>
      <c r="E33" s="423" t="s">
        <v>658</v>
      </c>
      <c r="F33" s="429"/>
      <c r="G33" s="423" t="s">
        <v>615</v>
      </c>
      <c r="H33" s="429"/>
      <c r="I33" s="422" t="s">
        <v>659</v>
      </c>
      <c r="J33" s="429"/>
      <c r="K33" s="421" t="s">
        <v>593</v>
      </c>
      <c r="L33" s="428">
        <v>3</v>
      </c>
      <c r="N33" s="430"/>
      <c r="O33" s="423" t="s">
        <v>615</v>
      </c>
      <c r="P33" s="430"/>
      <c r="Q33" s="421"/>
      <c r="R33" s="430"/>
      <c r="S33" s="423" t="s">
        <v>615</v>
      </c>
      <c r="T33" s="430"/>
      <c r="U33" s="422" t="s">
        <v>659</v>
      </c>
      <c r="V33" s="429"/>
      <c r="W33" s="421" t="s">
        <v>593</v>
      </c>
      <c r="X33" s="428" t="s">
        <v>677</v>
      </c>
      <c r="Y33" s="421"/>
      <c r="Z33" s="428">
        <v>3</v>
      </c>
      <c r="AB33" s="415"/>
    </row>
    <row r="34" spans="2:28" x14ac:dyDescent="0.15">
      <c r="B34" s="423">
        <v>29</v>
      </c>
      <c r="C34" s="428" t="s">
        <v>687</v>
      </c>
      <c r="D34" s="424" t="str">
        <f t="shared" si="0"/>
        <v>ab</v>
      </c>
      <c r="E34" s="423" t="s">
        <v>658</v>
      </c>
      <c r="F34" s="429"/>
      <c r="G34" s="423" t="s">
        <v>615</v>
      </c>
      <c r="H34" s="429"/>
      <c r="I34" s="422" t="s">
        <v>659</v>
      </c>
      <c r="J34" s="429"/>
      <c r="K34" s="421" t="s">
        <v>593</v>
      </c>
      <c r="L34" s="428">
        <v>4</v>
      </c>
      <c r="N34" s="430"/>
      <c r="O34" s="423" t="s">
        <v>615</v>
      </c>
      <c r="P34" s="430"/>
      <c r="Q34" s="421"/>
      <c r="R34" s="430"/>
      <c r="S34" s="423" t="s">
        <v>615</v>
      </c>
      <c r="T34" s="430"/>
      <c r="U34" s="422" t="s">
        <v>659</v>
      </c>
      <c r="V34" s="429"/>
      <c r="W34" s="421" t="s">
        <v>593</v>
      </c>
      <c r="X34" s="428" t="s">
        <v>677</v>
      </c>
      <c r="Y34" s="421"/>
      <c r="Z34" s="428">
        <v>4</v>
      </c>
      <c r="AB34" s="415"/>
    </row>
    <row r="35" spans="2:28" x14ac:dyDescent="0.15">
      <c r="B35" s="423">
        <v>30</v>
      </c>
      <c r="C35" s="428" t="s">
        <v>688</v>
      </c>
      <c r="D35" s="424" t="str">
        <f t="shared" si="0"/>
        <v>ac</v>
      </c>
      <c r="E35" s="423" t="s">
        <v>658</v>
      </c>
      <c r="F35" s="429"/>
      <c r="G35" s="423" t="s">
        <v>615</v>
      </c>
      <c r="H35" s="429"/>
      <c r="I35" s="422" t="s">
        <v>659</v>
      </c>
      <c r="J35" s="429"/>
      <c r="K35" s="421" t="s">
        <v>593</v>
      </c>
      <c r="L35" s="428">
        <v>5</v>
      </c>
      <c r="N35" s="430"/>
      <c r="O35" s="423" t="s">
        <v>615</v>
      </c>
      <c r="P35" s="430"/>
      <c r="Q35" s="421"/>
      <c r="R35" s="430"/>
      <c r="S35" s="423" t="s">
        <v>615</v>
      </c>
      <c r="T35" s="430"/>
      <c r="U35" s="422" t="s">
        <v>659</v>
      </c>
      <c r="V35" s="429"/>
      <c r="W35" s="421" t="s">
        <v>593</v>
      </c>
      <c r="X35" s="428" t="s">
        <v>677</v>
      </c>
      <c r="Y35" s="421"/>
      <c r="Z35" s="428">
        <v>5</v>
      </c>
      <c r="AB35" s="415"/>
    </row>
    <row r="36" spans="2:28" x14ac:dyDescent="0.15">
      <c r="B36" s="423">
        <v>31</v>
      </c>
      <c r="C36" s="428" t="s">
        <v>689</v>
      </c>
      <c r="D36" s="424" t="str">
        <f t="shared" si="0"/>
        <v>ad</v>
      </c>
      <c r="E36" s="423" t="s">
        <v>658</v>
      </c>
      <c r="F36" s="429"/>
      <c r="G36" s="423" t="s">
        <v>615</v>
      </c>
      <c r="H36" s="429"/>
      <c r="I36" s="422" t="s">
        <v>659</v>
      </c>
      <c r="J36" s="429"/>
      <c r="K36" s="421" t="s">
        <v>593</v>
      </c>
      <c r="L36" s="428">
        <v>6</v>
      </c>
      <c r="N36" s="430"/>
      <c r="O36" s="423" t="s">
        <v>615</v>
      </c>
      <c r="P36" s="430"/>
      <c r="Q36" s="421"/>
      <c r="R36" s="430"/>
      <c r="S36" s="423" t="s">
        <v>615</v>
      </c>
      <c r="T36" s="430"/>
      <c r="U36" s="422" t="s">
        <v>659</v>
      </c>
      <c r="V36" s="429"/>
      <c r="W36" s="421" t="s">
        <v>593</v>
      </c>
      <c r="X36" s="428" t="s">
        <v>677</v>
      </c>
      <c r="Y36" s="421"/>
      <c r="Z36" s="428">
        <v>6</v>
      </c>
      <c r="AB36" s="415"/>
    </row>
    <row r="37" spans="2:28" x14ac:dyDescent="0.15">
      <c r="B37" s="423">
        <v>32</v>
      </c>
      <c r="C37" s="428" t="s">
        <v>690</v>
      </c>
      <c r="D37" s="424" t="str">
        <f t="shared" si="0"/>
        <v>ae</v>
      </c>
      <c r="E37" s="423" t="s">
        <v>658</v>
      </c>
      <c r="F37" s="429"/>
      <c r="G37" s="423" t="s">
        <v>615</v>
      </c>
      <c r="H37" s="429"/>
      <c r="I37" s="422" t="s">
        <v>659</v>
      </c>
      <c r="J37" s="429"/>
      <c r="K37" s="421" t="s">
        <v>593</v>
      </c>
      <c r="L37" s="428">
        <v>7</v>
      </c>
      <c r="N37" s="430"/>
      <c r="O37" s="423" t="s">
        <v>615</v>
      </c>
      <c r="P37" s="430"/>
      <c r="Q37" s="421"/>
      <c r="R37" s="430"/>
      <c r="S37" s="423" t="s">
        <v>615</v>
      </c>
      <c r="T37" s="430"/>
      <c r="U37" s="422" t="s">
        <v>659</v>
      </c>
      <c r="V37" s="429"/>
      <c r="W37" s="421" t="s">
        <v>593</v>
      </c>
      <c r="X37" s="428" t="s">
        <v>677</v>
      </c>
      <c r="Y37" s="421"/>
      <c r="Z37" s="428">
        <v>7</v>
      </c>
      <c r="AB37" s="415"/>
    </row>
    <row r="38" spans="2:28" x14ac:dyDescent="0.15">
      <c r="B38" s="423">
        <v>33</v>
      </c>
      <c r="C38" s="428" t="s">
        <v>691</v>
      </c>
      <c r="D38" s="424" t="str">
        <f t="shared" si="0"/>
        <v>af</v>
      </c>
      <c r="E38" s="423" t="s">
        <v>658</v>
      </c>
      <c r="F38" s="429"/>
      <c r="G38" s="423" t="s">
        <v>615</v>
      </c>
      <c r="H38" s="429"/>
      <c r="I38" s="422" t="s">
        <v>659</v>
      </c>
      <c r="J38" s="429"/>
      <c r="K38" s="421" t="s">
        <v>593</v>
      </c>
      <c r="L38" s="428">
        <v>8</v>
      </c>
      <c r="N38" s="430"/>
      <c r="O38" s="423" t="s">
        <v>615</v>
      </c>
      <c r="P38" s="430"/>
      <c r="Q38" s="421"/>
      <c r="R38" s="430"/>
      <c r="S38" s="423" t="s">
        <v>615</v>
      </c>
      <c r="T38" s="430"/>
      <c r="U38" s="422" t="s">
        <v>659</v>
      </c>
      <c r="V38" s="429"/>
      <c r="W38" s="421" t="s">
        <v>593</v>
      </c>
      <c r="X38" s="428" t="s">
        <v>677</v>
      </c>
      <c r="Y38" s="421"/>
      <c r="Z38" s="428">
        <v>8</v>
      </c>
      <c r="AB38" s="415"/>
    </row>
    <row r="39" spans="2:28" x14ac:dyDescent="0.15">
      <c r="B39" s="423">
        <v>34</v>
      </c>
      <c r="C39" s="427" t="s">
        <v>692</v>
      </c>
      <c r="D39" s="424"/>
      <c r="E39" s="423" t="s">
        <v>658</v>
      </c>
      <c r="F39" s="417">
        <v>0.29166666666666669</v>
      </c>
      <c r="G39" s="423" t="s">
        <v>615</v>
      </c>
      <c r="H39" s="417">
        <v>0.39583333333333331</v>
      </c>
      <c r="I39" s="422" t="s">
        <v>659</v>
      </c>
      <c r="J39" s="417">
        <v>0</v>
      </c>
      <c r="K39" s="421" t="s">
        <v>593</v>
      </c>
      <c r="L39" s="416">
        <f>IF(OR(F39="",H39=""),"",(H39+IF(F39&gt;H39,1,0)-F39-J39)*24)</f>
        <v>2.4999999999999991</v>
      </c>
      <c r="N39" s="420">
        <f>標準様式１【記載例】小多機!$BB$13</f>
        <v>0.29166666666666669</v>
      </c>
      <c r="O39" s="413" t="s">
        <v>615</v>
      </c>
      <c r="P39" s="420">
        <f>標準様式１【記載例】小多機!$BF$13</f>
        <v>0.83333333333333337</v>
      </c>
      <c r="R39" s="419">
        <f>IF(F39="","",IF(F39&lt;N39,N39,IF(F39&gt;=P39,"",F39)))</f>
        <v>0.29166666666666669</v>
      </c>
      <c r="S39" s="413" t="s">
        <v>615</v>
      </c>
      <c r="T39" s="419">
        <f>IF(H39="","",IF(H39&gt;F39,IF(H39&lt;P39,H39,P39),P39))</f>
        <v>0.39583333333333331</v>
      </c>
      <c r="U39" s="418" t="s">
        <v>659</v>
      </c>
      <c r="V39" s="417">
        <v>0</v>
      </c>
      <c r="W39" s="412" t="s">
        <v>593</v>
      </c>
      <c r="X39" s="416">
        <f>IF(R39="","",IF((T39+IF(R39&gt;T39,1,0)-R39-V39)*24=0,"",(T39+IF(R39&gt;T39,1,0)-R39-V39)*24))</f>
        <v>2.4999999999999991</v>
      </c>
      <c r="Z39" s="416" t="str">
        <f t="shared" ref="Z39:Z47" si="6">IF(X39="",L39,IF(OR(L39-X39=0,L39-X39&lt;0),"-",L39-X39))</f>
        <v>-</v>
      </c>
      <c r="AB39" s="415"/>
    </row>
    <row r="40" spans="2:28" x14ac:dyDescent="0.15">
      <c r="B40" s="423"/>
      <c r="C40" s="426" t="s">
        <v>677</v>
      </c>
      <c r="D40" s="424"/>
      <c r="E40" s="423" t="s">
        <v>658</v>
      </c>
      <c r="F40" s="417">
        <v>0.6875</v>
      </c>
      <c r="G40" s="423" t="s">
        <v>615</v>
      </c>
      <c r="H40" s="417">
        <v>0.83333333333333337</v>
      </c>
      <c r="I40" s="422" t="s">
        <v>659</v>
      </c>
      <c r="J40" s="417">
        <v>0</v>
      </c>
      <c r="K40" s="421" t="s">
        <v>593</v>
      </c>
      <c r="L40" s="416">
        <f>IF(OR(F40="",H40=""),"",(H40+IF(F40&gt;H40,1,0)-F40-J40)*24)</f>
        <v>3.5000000000000009</v>
      </c>
      <c r="N40" s="420">
        <f>標準様式１【記載例】小多機!$BB$13</f>
        <v>0.29166666666666669</v>
      </c>
      <c r="O40" s="413" t="s">
        <v>615</v>
      </c>
      <c r="P40" s="420">
        <f>標準様式１【記載例】小多機!$BF$13</f>
        <v>0.83333333333333337</v>
      </c>
      <c r="R40" s="419">
        <f>IF(F40="","",IF(F40&lt;N40,N40,IF(F40&gt;=P40,"",F40)))</f>
        <v>0.6875</v>
      </c>
      <c r="S40" s="413" t="s">
        <v>615</v>
      </c>
      <c r="T40" s="419">
        <f>IF(H40="","",IF(H40&gt;F40,IF(H40&lt;P40,H40,P40),P40))</f>
        <v>0.83333333333333337</v>
      </c>
      <c r="U40" s="418" t="s">
        <v>659</v>
      </c>
      <c r="V40" s="417">
        <v>0</v>
      </c>
      <c r="W40" s="412" t="s">
        <v>593</v>
      </c>
      <c r="X40" s="416">
        <f>IF(R40="","",IF((T40+IF(R40&gt;T40,1,0)-R40-V40)*24=0,"",(T40+IF(R40&gt;T40,1,0)-R40-V40)*24))</f>
        <v>3.5000000000000009</v>
      </c>
      <c r="Z40" s="416" t="str">
        <f t="shared" si="6"/>
        <v>-</v>
      </c>
      <c r="AB40" s="415"/>
    </row>
    <row r="41" spans="2:28" x14ac:dyDescent="0.15">
      <c r="B41" s="423"/>
      <c r="C41" s="425" t="s">
        <v>677</v>
      </c>
      <c r="D41" s="424" t="str">
        <f>C39</f>
        <v>ag</v>
      </c>
      <c r="E41" s="423" t="s">
        <v>658</v>
      </c>
      <c r="F41" s="417" t="s">
        <v>677</v>
      </c>
      <c r="G41" s="423" t="s">
        <v>615</v>
      </c>
      <c r="H41" s="417" t="s">
        <v>677</v>
      </c>
      <c r="I41" s="422" t="s">
        <v>659</v>
      </c>
      <c r="J41" s="417" t="s">
        <v>677</v>
      </c>
      <c r="K41" s="421" t="s">
        <v>593</v>
      </c>
      <c r="L41" s="416">
        <f>IF(OR(L39="",L40=""),"",L39+L40)</f>
        <v>6</v>
      </c>
      <c r="N41" s="420" t="s">
        <v>677</v>
      </c>
      <c r="O41" s="413" t="s">
        <v>615</v>
      </c>
      <c r="P41" s="420" t="s">
        <v>677</v>
      </c>
      <c r="R41" s="419" t="s">
        <v>677</v>
      </c>
      <c r="S41" s="413" t="s">
        <v>615</v>
      </c>
      <c r="T41" s="419" t="s">
        <v>677</v>
      </c>
      <c r="U41" s="418" t="s">
        <v>659</v>
      </c>
      <c r="V41" s="417" t="s">
        <v>693</v>
      </c>
      <c r="W41" s="412" t="s">
        <v>593</v>
      </c>
      <c r="X41" s="416">
        <f>IF(OR(X39="",X40=""),"",X39+X40)</f>
        <v>6</v>
      </c>
      <c r="Z41" s="416" t="str">
        <f t="shared" si="6"/>
        <v>-</v>
      </c>
      <c r="AB41" s="415" t="s">
        <v>694</v>
      </c>
    </row>
    <row r="42" spans="2:28" x14ac:dyDescent="0.15">
      <c r="B42" s="423"/>
      <c r="C42" s="427" t="s">
        <v>695</v>
      </c>
      <c r="D42" s="424"/>
      <c r="E42" s="423" t="s">
        <v>658</v>
      </c>
      <c r="F42" s="417"/>
      <c r="G42" s="423" t="s">
        <v>615</v>
      </c>
      <c r="H42" s="417"/>
      <c r="I42" s="422" t="s">
        <v>659</v>
      </c>
      <c r="J42" s="417">
        <v>0</v>
      </c>
      <c r="K42" s="421" t="s">
        <v>593</v>
      </c>
      <c r="L42" s="416" t="str">
        <f>IF(OR(F42="",H42=""),"",(H42+IF(F42&gt;H42,1,0)-F42-J42)*24)</f>
        <v/>
      </c>
      <c r="N42" s="420">
        <f>標準様式１【記載例】小多機!$BB$13</f>
        <v>0.29166666666666669</v>
      </c>
      <c r="O42" s="413" t="s">
        <v>615</v>
      </c>
      <c r="P42" s="420">
        <f>標準様式１【記載例】小多機!$BF$13</f>
        <v>0.83333333333333337</v>
      </c>
      <c r="R42" s="419" t="str">
        <f>IF(F42="","",IF(F42&lt;N42,N42,IF(F42&gt;=P42,"",F42)))</f>
        <v/>
      </c>
      <c r="S42" s="413" t="s">
        <v>615</v>
      </c>
      <c r="T42" s="419" t="str">
        <f>IF(H42="","",IF(H42&gt;F42,IF(H42&lt;P42,H42,P42),P42))</f>
        <v/>
      </c>
      <c r="U42" s="418" t="s">
        <v>659</v>
      </c>
      <c r="V42" s="417">
        <v>0</v>
      </c>
      <c r="W42" s="412" t="s">
        <v>593</v>
      </c>
      <c r="X42" s="416" t="str">
        <f>IF(R42="","",IF((T42+IF(R42&gt;T42,1,0)-R42-V42)*24=0,"",(T42+IF(R42&gt;T42,1,0)-R42-V42)*24))</f>
        <v/>
      </c>
      <c r="Z42" s="416" t="str">
        <f t="shared" si="6"/>
        <v/>
      </c>
      <c r="AB42" s="415"/>
    </row>
    <row r="43" spans="2:28" x14ac:dyDescent="0.15">
      <c r="B43" s="423">
        <v>35</v>
      </c>
      <c r="C43" s="426" t="s">
        <v>677</v>
      </c>
      <c r="D43" s="424"/>
      <c r="E43" s="423" t="s">
        <v>658</v>
      </c>
      <c r="F43" s="417"/>
      <c r="G43" s="423" t="s">
        <v>615</v>
      </c>
      <c r="H43" s="417"/>
      <c r="I43" s="422" t="s">
        <v>659</v>
      </c>
      <c r="J43" s="417">
        <v>0</v>
      </c>
      <c r="K43" s="421" t="s">
        <v>593</v>
      </c>
      <c r="L43" s="416" t="str">
        <f>IF(OR(F43="",H43=""),"",(H43+IF(F43&gt;H43,1,0)-F43-J43)*24)</f>
        <v/>
      </c>
      <c r="N43" s="420">
        <f>標準様式１【記載例】小多機!$BB$13</f>
        <v>0.29166666666666669</v>
      </c>
      <c r="O43" s="413" t="s">
        <v>615</v>
      </c>
      <c r="P43" s="420">
        <f>標準様式１【記載例】小多機!$BF$13</f>
        <v>0.83333333333333337</v>
      </c>
      <c r="R43" s="419" t="str">
        <f>IF(F43="","",IF(F43&lt;N43,N43,IF(F43&gt;=P43,"",F43)))</f>
        <v/>
      </c>
      <c r="S43" s="413" t="s">
        <v>615</v>
      </c>
      <c r="T43" s="419" t="str">
        <f>IF(H43="","",IF(H43&gt;F43,IF(H43&lt;P43,H43,P43),P43))</f>
        <v/>
      </c>
      <c r="U43" s="418" t="s">
        <v>659</v>
      </c>
      <c r="V43" s="417">
        <v>0</v>
      </c>
      <c r="W43" s="412" t="s">
        <v>593</v>
      </c>
      <c r="X43" s="416" t="str">
        <f>IF(R43="","",IF((T43+IF(R43&gt;T43,1,0)-R43-V43)*24=0,"",(T43+IF(R43&gt;T43,1,0)-R43-V43)*24))</f>
        <v/>
      </c>
      <c r="Z43" s="416" t="str">
        <f t="shared" si="6"/>
        <v/>
      </c>
      <c r="AB43" s="415"/>
    </row>
    <row r="44" spans="2:28" x14ac:dyDescent="0.15">
      <c r="B44" s="423"/>
      <c r="C44" s="425" t="s">
        <v>677</v>
      </c>
      <c r="D44" s="424" t="str">
        <f>C42</f>
        <v>ah</v>
      </c>
      <c r="E44" s="423" t="s">
        <v>658</v>
      </c>
      <c r="F44" s="417" t="s">
        <v>677</v>
      </c>
      <c r="G44" s="423" t="s">
        <v>615</v>
      </c>
      <c r="H44" s="417" t="s">
        <v>677</v>
      </c>
      <c r="I44" s="422" t="s">
        <v>659</v>
      </c>
      <c r="J44" s="417" t="s">
        <v>677</v>
      </c>
      <c r="K44" s="421" t="s">
        <v>593</v>
      </c>
      <c r="L44" s="416" t="str">
        <f>IF(OR(L42="",L43=""),"",L42+L43)</f>
        <v/>
      </c>
      <c r="N44" s="420" t="s">
        <v>677</v>
      </c>
      <c r="O44" s="413" t="s">
        <v>615</v>
      </c>
      <c r="P44" s="420" t="s">
        <v>677</v>
      </c>
      <c r="R44" s="419" t="s">
        <v>677</v>
      </c>
      <c r="S44" s="413" t="s">
        <v>615</v>
      </c>
      <c r="T44" s="419" t="s">
        <v>677</v>
      </c>
      <c r="U44" s="418" t="s">
        <v>659</v>
      </c>
      <c r="V44" s="417" t="s">
        <v>693</v>
      </c>
      <c r="W44" s="412" t="s">
        <v>593</v>
      </c>
      <c r="X44" s="416" t="str">
        <f>IF(OR(X42="",X43=""),"",X42+X43)</f>
        <v/>
      </c>
      <c r="Z44" s="416" t="str">
        <f t="shared" si="6"/>
        <v/>
      </c>
      <c r="AB44" s="415" t="s">
        <v>696</v>
      </c>
    </row>
    <row r="45" spans="2:28" x14ac:dyDescent="0.15">
      <c r="B45" s="423"/>
      <c r="C45" s="427" t="s">
        <v>697</v>
      </c>
      <c r="D45" s="424"/>
      <c r="E45" s="423" t="s">
        <v>658</v>
      </c>
      <c r="F45" s="417"/>
      <c r="G45" s="423" t="s">
        <v>615</v>
      </c>
      <c r="H45" s="417"/>
      <c r="I45" s="422" t="s">
        <v>659</v>
      </c>
      <c r="J45" s="417">
        <v>0</v>
      </c>
      <c r="K45" s="421" t="s">
        <v>593</v>
      </c>
      <c r="L45" s="416" t="str">
        <f>IF(OR(F45="",H45=""),"",(H45+IF(F45&gt;H45,1,0)-F45-J45)*24)</f>
        <v/>
      </c>
      <c r="N45" s="420">
        <f>標準様式１【記載例】小多機!$BB$13</f>
        <v>0.29166666666666669</v>
      </c>
      <c r="O45" s="413" t="s">
        <v>615</v>
      </c>
      <c r="P45" s="420">
        <f>標準様式１【記載例】小多機!$BF$13</f>
        <v>0.83333333333333337</v>
      </c>
      <c r="R45" s="419" t="str">
        <f>IF(F45="","",IF(F45&lt;N45,N45,IF(F45&gt;=P45,"",F45)))</f>
        <v/>
      </c>
      <c r="S45" s="413" t="s">
        <v>615</v>
      </c>
      <c r="T45" s="419" t="str">
        <f>IF(H45="","",IF(H45&gt;F45,IF(H45&lt;P45,H45,P45),P45))</f>
        <v/>
      </c>
      <c r="U45" s="418" t="s">
        <v>659</v>
      </c>
      <c r="V45" s="417">
        <v>0</v>
      </c>
      <c r="W45" s="412" t="s">
        <v>593</v>
      </c>
      <c r="X45" s="416" t="str">
        <f>IF(R45="","",IF((T45+IF(R45&gt;T45,1,0)-R45-V45)*24=0,"",(T45+IF(R45&gt;T45,1,0)-R45-V45)*24))</f>
        <v/>
      </c>
      <c r="Z45" s="416" t="str">
        <f t="shared" si="6"/>
        <v/>
      </c>
      <c r="AB45" s="415"/>
    </row>
    <row r="46" spans="2:28" x14ac:dyDescent="0.15">
      <c r="B46" s="423">
        <v>36</v>
      </c>
      <c r="C46" s="426" t="s">
        <v>677</v>
      </c>
      <c r="D46" s="424"/>
      <c r="E46" s="423" t="s">
        <v>658</v>
      </c>
      <c r="F46" s="417"/>
      <c r="G46" s="423" t="s">
        <v>615</v>
      </c>
      <c r="H46" s="417"/>
      <c r="I46" s="422" t="s">
        <v>659</v>
      </c>
      <c r="J46" s="417">
        <v>0</v>
      </c>
      <c r="K46" s="421" t="s">
        <v>593</v>
      </c>
      <c r="L46" s="416" t="str">
        <f>IF(OR(F46="",H46=""),"",(H46+IF(F46&gt;H46,1,0)-F46-J46)*24)</f>
        <v/>
      </c>
      <c r="N46" s="420">
        <f>標準様式１【記載例】小多機!$BB$13</f>
        <v>0.29166666666666669</v>
      </c>
      <c r="O46" s="413" t="s">
        <v>615</v>
      </c>
      <c r="P46" s="420">
        <f>標準様式１【記載例】小多機!$BF$13</f>
        <v>0.83333333333333337</v>
      </c>
      <c r="R46" s="419" t="str">
        <f>IF(F46="","",IF(F46&lt;N46,N46,IF(F46&gt;=P46,"",F46)))</f>
        <v/>
      </c>
      <c r="S46" s="413" t="s">
        <v>615</v>
      </c>
      <c r="T46" s="419" t="str">
        <f>IF(H46="","",IF(H46&gt;F46,IF(H46&lt;P46,H46,P46),P46))</f>
        <v/>
      </c>
      <c r="U46" s="418" t="s">
        <v>659</v>
      </c>
      <c r="V46" s="417">
        <v>0</v>
      </c>
      <c r="W46" s="412" t="s">
        <v>593</v>
      </c>
      <c r="X46" s="416" t="str">
        <f>IF(R46="","",IF((T46+IF(R46&gt;T46,1,0)-R46-V46)*24=0,"",(T46+IF(R46&gt;T46,1,0)-R46-V46)*24))</f>
        <v/>
      </c>
      <c r="Z46" s="416" t="str">
        <f t="shared" si="6"/>
        <v/>
      </c>
      <c r="AB46" s="415"/>
    </row>
    <row r="47" spans="2:28" x14ac:dyDescent="0.15">
      <c r="B47" s="423"/>
      <c r="C47" s="425" t="s">
        <v>677</v>
      </c>
      <c r="D47" s="424" t="str">
        <f>C45</f>
        <v>ai</v>
      </c>
      <c r="E47" s="423" t="s">
        <v>658</v>
      </c>
      <c r="F47" s="417" t="s">
        <v>677</v>
      </c>
      <c r="G47" s="423" t="s">
        <v>615</v>
      </c>
      <c r="H47" s="417" t="s">
        <v>677</v>
      </c>
      <c r="I47" s="422" t="s">
        <v>659</v>
      </c>
      <c r="J47" s="417" t="s">
        <v>677</v>
      </c>
      <c r="K47" s="421" t="s">
        <v>593</v>
      </c>
      <c r="L47" s="416" t="str">
        <f>IF(OR(L45="",L46=""),"",L45+L46)</f>
        <v/>
      </c>
      <c r="N47" s="420" t="s">
        <v>677</v>
      </c>
      <c r="O47" s="413" t="s">
        <v>615</v>
      </c>
      <c r="P47" s="420" t="s">
        <v>677</v>
      </c>
      <c r="R47" s="419" t="s">
        <v>677</v>
      </c>
      <c r="S47" s="413" t="s">
        <v>615</v>
      </c>
      <c r="T47" s="419" t="s">
        <v>677</v>
      </c>
      <c r="U47" s="418" t="s">
        <v>659</v>
      </c>
      <c r="V47" s="417" t="s">
        <v>693</v>
      </c>
      <c r="W47" s="412" t="s">
        <v>593</v>
      </c>
      <c r="X47" s="416" t="str">
        <f>IF(OR(X45="",X46=""),"",X45+X46)</f>
        <v/>
      </c>
      <c r="Z47" s="416" t="str">
        <f t="shared" si="6"/>
        <v/>
      </c>
      <c r="AB47" s="415" t="s">
        <v>696</v>
      </c>
    </row>
    <row r="49" spans="3:4" x14ac:dyDescent="0.15">
      <c r="C49" s="414" t="s">
        <v>698</v>
      </c>
      <c r="D49" s="414"/>
    </row>
    <row r="50" spans="3:4" x14ac:dyDescent="0.15">
      <c r="C50" s="414" t="s">
        <v>699</v>
      </c>
      <c r="D50" s="414"/>
    </row>
    <row r="51" spans="3:4" x14ac:dyDescent="0.15">
      <c r="C51" s="414" t="s">
        <v>700</v>
      </c>
      <c r="D51" s="414"/>
    </row>
    <row r="52" spans="3:4" x14ac:dyDescent="0.15">
      <c r="C52" s="414" t="s">
        <v>701</v>
      </c>
      <c r="D52" s="414"/>
    </row>
  </sheetData>
  <sheetProtection algorithmName="SHA-512" hashValue="ZPIPq9zJpCXftgC7gmnjUAbilopbCTYbSPsrYZFyEiPaNTp+ADKZcQCOAWtSq0gmM+w1GzV7OmjoYQx9e2Xy+w==" saltValue="FAFyZrneJstVi+R/HUdC+Q==" spinCount="100000" sheet="1" selectLockedCells="1" selectUnlockedCells="1"/>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2"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pageSetUpPr fitToPage="1"/>
  </sheetPr>
  <dimension ref="B1:BS113"/>
  <sheetViews>
    <sheetView view="pageBreakPreview" zoomScale="60" zoomScaleNormal="100" workbookViewId="0"/>
  </sheetViews>
  <sheetFormatPr defaultColWidth="10" defaultRowHeight="13.5" x14ac:dyDescent="0.15"/>
  <cols>
    <col min="1" max="1" width="1.5" style="436" customWidth="1"/>
    <col min="2" max="3" width="10" style="436"/>
    <col min="4" max="4" width="45.125" style="436" customWidth="1"/>
    <col min="5" max="16384" width="10" style="436"/>
  </cols>
  <sheetData>
    <row r="1" spans="2:11" ht="14.25" x14ac:dyDescent="0.15">
      <c r="B1" s="436" t="s">
        <v>739</v>
      </c>
      <c r="D1" s="444"/>
      <c r="E1" s="444"/>
      <c r="F1" s="444"/>
    </row>
    <row r="2" spans="2:11" s="437" customFormat="1" ht="20.25" customHeight="1" x14ac:dyDescent="0.15">
      <c r="B2" s="452" t="s">
        <v>740</v>
      </c>
      <c r="C2" s="452"/>
      <c r="D2" s="444"/>
      <c r="E2" s="444"/>
      <c r="F2" s="444"/>
    </row>
    <row r="3" spans="2:11" s="437" customFormat="1" ht="20.25" customHeight="1" x14ac:dyDescent="0.15">
      <c r="B3" s="452"/>
      <c r="C3" s="452"/>
      <c r="D3" s="444"/>
      <c r="E3" s="444"/>
      <c r="F3" s="444"/>
    </row>
    <row r="4" spans="2:11" s="437" customFormat="1" ht="20.25" customHeight="1" x14ac:dyDescent="0.15">
      <c r="B4" s="455"/>
      <c r="C4" s="444" t="s">
        <v>741</v>
      </c>
      <c r="D4" s="444"/>
      <c r="F4" s="1525" t="s">
        <v>742</v>
      </c>
      <c r="G4" s="1525"/>
      <c r="H4" s="1525"/>
      <c r="I4" s="1525"/>
      <c r="J4" s="1525"/>
      <c r="K4" s="1525"/>
    </row>
    <row r="5" spans="2:11" s="437" customFormat="1" ht="20.25" customHeight="1" x14ac:dyDescent="0.15">
      <c r="B5" s="454"/>
      <c r="C5" s="444" t="s">
        <v>743</v>
      </c>
      <c r="D5" s="444"/>
      <c r="F5" s="1525"/>
      <c r="G5" s="1525"/>
      <c r="H5" s="1525"/>
      <c r="I5" s="1525"/>
      <c r="J5" s="1525"/>
      <c r="K5" s="1525"/>
    </row>
    <row r="6" spans="2:11" s="437" customFormat="1" ht="20.25" customHeight="1" x14ac:dyDescent="0.15">
      <c r="B6" s="453" t="s">
        <v>744</v>
      </c>
      <c r="C6" s="444"/>
      <c r="D6" s="444"/>
      <c r="E6" s="451"/>
      <c r="F6" s="444"/>
    </row>
    <row r="7" spans="2:11" s="437" customFormat="1" ht="20.25" customHeight="1" x14ac:dyDescent="0.15">
      <c r="B7" s="452"/>
      <c r="C7" s="452"/>
      <c r="D7" s="444"/>
      <c r="E7" s="451"/>
      <c r="F7" s="444"/>
    </row>
    <row r="8" spans="2:11" s="437" customFormat="1" ht="20.25" customHeight="1" x14ac:dyDescent="0.15">
      <c r="B8" s="444" t="s">
        <v>745</v>
      </c>
      <c r="C8" s="452"/>
      <c r="D8" s="444"/>
      <c r="E8" s="451"/>
      <c r="F8" s="444"/>
    </row>
    <row r="9" spans="2:11" s="437" customFormat="1" ht="20.25" customHeight="1" x14ac:dyDescent="0.15">
      <c r="B9" s="452"/>
      <c r="C9" s="452"/>
      <c r="D9" s="444"/>
      <c r="E9" s="444"/>
      <c r="F9" s="444"/>
    </row>
    <row r="10" spans="2:11" s="437" customFormat="1" ht="20.25" customHeight="1" x14ac:dyDescent="0.15">
      <c r="B10" s="444" t="s">
        <v>746</v>
      </c>
      <c r="C10" s="452"/>
      <c r="D10" s="444"/>
      <c r="E10" s="444"/>
      <c r="F10" s="444"/>
    </row>
    <row r="11" spans="2:11" s="437" customFormat="1" ht="20.25" customHeight="1" x14ac:dyDescent="0.15">
      <c r="B11" s="444"/>
      <c r="C11" s="452"/>
      <c r="D11" s="444"/>
      <c r="E11" s="444"/>
      <c r="F11" s="444"/>
    </row>
    <row r="12" spans="2:11" s="437" customFormat="1" ht="20.25" customHeight="1" x14ac:dyDescent="0.15">
      <c r="B12" s="444" t="s">
        <v>747</v>
      </c>
      <c r="C12" s="452"/>
      <c r="D12" s="444"/>
    </row>
    <row r="13" spans="2:11" s="437" customFormat="1" ht="20.25" customHeight="1" x14ac:dyDescent="0.15">
      <c r="B13" s="444"/>
      <c r="C13" s="452"/>
      <c r="D13" s="444"/>
    </row>
    <row r="14" spans="2:11" s="437" customFormat="1" ht="20.25" customHeight="1" x14ac:dyDescent="0.15">
      <c r="B14" s="444" t="s">
        <v>748</v>
      </c>
      <c r="C14" s="452"/>
      <c r="D14" s="444"/>
    </row>
    <row r="15" spans="2:11" s="437" customFormat="1" ht="20.25" customHeight="1" x14ac:dyDescent="0.15">
      <c r="B15" s="444"/>
      <c r="C15" s="452"/>
      <c r="D15" s="444"/>
    </row>
    <row r="16" spans="2:11" s="437" customFormat="1" ht="20.25" customHeight="1" x14ac:dyDescent="0.15">
      <c r="B16" s="444" t="s">
        <v>749</v>
      </c>
      <c r="C16" s="452"/>
      <c r="D16" s="444"/>
    </row>
    <row r="17" spans="2:25" s="437" customFormat="1" ht="20.25" customHeight="1" x14ac:dyDescent="0.15">
      <c r="B17" s="444" t="s">
        <v>750</v>
      </c>
      <c r="C17" s="452"/>
      <c r="D17" s="444"/>
    </row>
    <row r="18" spans="2:25" s="437" customFormat="1" ht="20.25" customHeight="1" x14ac:dyDescent="0.15">
      <c r="B18" s="444"/>
      <c r="C18" s="452"/>
      <c r="D18" s="444"/>
    </row>
    <row r="19" spans="2:25" s="437" customFormat="1" ht="20.25" customHeight="1" x14ac:dyDescent="0.15">
      <c r="B19" s="444" t="s">
        <v>751</v>
      </c>
      <c r="C19" s="452"/>
      <c r="D19" s="444"/>
    </row>
    <row r="20" spans="2:25" s="437" customFormat="1" ht="20.25" customHeight="1" x14ac:dyDescent="0.15">
      <c r="B20" s="444"/>
      <c r="C20" s="452"/>
      <c r="D20" s="444"/>
    </row>
    <row r="21" spans="2:25" s="437" customFormat="1" ht="17.25" customHeight="1" x14ac:dyDescent="0.15">
      <c r="B21" s="444" t="s">
        <v>752</v>
      </c>
      <c r="C21" s="444"/>
      <c r="D21" s="444"/>
    </row>
    <row r="22" spans="2:25" s="437" customFormat="1" ht="17.25" customHeight="1" x14ac:dyDescent="0.15">
      <c r="B22" s="444" t="s">
        <v>753</v>
      </c>
      <c r="C22" s="444"/>
      <c r="D22" s="444"/>
    </row>
    <row r="23" spans="2:25" s="437" customFormat="1" ht="17.25" customHeight="1" x14ac:dyDescent="0.15">
      <c r="B23" s="444"/>
      <c r="C23" s="444"/>
      <c r="D23" s="444"/>
    </row>
    <row r="24" spans="2:25" s="437" customFormat="1" ht="17.25" customHeight="1" x14ac:dyDescent="0.15">
      <c r="B24" s="444"/>
      <c r="C24" s="450" t="s">
        <v>617</v>
      </c>
      <c r="D24" s="450" t="s">
        <v>754</v>
      </c>
    </row>
    <row r="25" spans="2:25" s="437" customFormat="1" ht="17.25" customHeight="1" x14ac:dyDescent="0.15">
      <c r="B25" s="444"/>
      <c r="C25" s="450">
        <v>1</v>
      </c>
      <c r="D25" s="449" t="s">
        <v>702</v>
      </c>
    </row>
    <row r="26" spans="2:25" s="437" customFormat="1" ht="17.25" customHeight="1" x14ac:dyDescent="0.15">
      <c r="B26" s="444"/>
      <c r="C26" s="450">
        <v>2</v>
      </c>
      <c r="D26" s="449" t="s">
        <v>709</v>
      </c>
      <c r="E26" s="437" t="s">
        <v>755</v>
      </c>
    </row>
    <row r="27" spans="2:25" s="437" customFormat="1" ht="17.25" customHeight="1" x14ac:dyDescent="0.15">
      <c r="B27" s="444"/>
      <c r="C27" s="450">
        <v>3</v>
      </c>
      <c r="D27" s="449" t="s">
        <v>707</v>
      </c>
    </row>
    <row r="28" spans="2:25" s="437" customFormat="1" ht="17.25" customHeight="1" x14ac:dyDescent="0.15">
      <c r="B28" s="444"/>
      <c r="C28" s="450">
        <v>4</v>
      </c>
      <c r="D28" s="449" t="s">
        <v>756</v>
      </c>
      <c r="E28" s="437" t="s">
        <v>757</v>
      </c>
    </row>
    <row r="29" spans="2:25" s="437" customFormat="1" ht="17.25" customHeight="1" x14ac:dyDescent="0.15">
      <c r="B29" s="444"/>
      <c r="C29" s="451"/>
      <c r="D29" s="444"/>
    </row>
    <row r="30" spans="2:25" s="437" customFormat="1" ht="17.25" customHeight="1" x14ac:dyDescent="0.15">
      <c r="B30" s="444" t="s">
        <v>758</v>
      </c>
      <c r="C30" s="444"/>
      <c r="D30" s="444"/>
    </row>
    <row r="31" spans="2:25" s="437" customFormat="1" ht="17.25" customHeight="1" x14ac:dyDescent="0.15">
      <c r="B31" s="444" t="s">
        <v>759</v>
      </c>
      <c r="C31" s="444"/>
      <c r="D31" s="444"/>
    </row>
    <row r="32" spans="2:25" s="437" customFormat="1" ht="17.25" customHeight="1" x14ac:dyDescent="0.15">
      <c r="B32" s="444"/>
      <c r="C32" s="444"/>
      <c r="D32" s="444"/>
      <c r="G32" s="446"/>
      <c r="H32" s="446"/>
      <c r="J32" s="446"/>
      <c r="K32" s="446"/>
      <c r="L32" s="446"/>
      <c r="M32" s="446"/>
      <c r="N32" s="446"/>
      <c r="O32" s="446"/>
      <c r="R32" s="446"/>
      <c r="S32" s="446"/>
      <c r="T32" s="446"/>
      <c r="W32" s="446"/>
      <c r="X32" s="446"/>
      <c r="Y32" s="446"/>
    </row>
    <row r="33" spans="2:51" s="437" customFormat="1" ht="17.25" customHeight="1" x14ac:dyDescent="0.15">
      <c r="B33" s="444"/>
      <c r="C33" s="450" t="s">
        <v>650</v>
      </c>
      <c r="D33" s="450" t="s">
        <v>760</v>
      </c>
      <c r="G33" s="446"/>
      <c r="H33" s="446"/>
      <c r="J33" s="446"/>
      <c r="K33" s="446"/>
      <c r="L33" s="446"/>
      <c r="M33" s="446"/>
      <c r="N33" s="446"/>
      <c r="O33" s="446"/>
      <c r="R33" s="446"/>
      <c r="S33" s="446"/>
      <c r="T33" s="446"/>
      <c r="W33" s="446"/>
      <c r="X33" s="446"/>
      <c r="Y33" s="446"/>
    </row>
    <row r="34" spans="2:51" s="437" customFormat="1" ht="17.25" customHeight="1" x14ac:dyDescent="0.15">
      <c r="B34" s="444"/>
      <c r="C34" s="450" t="s">
        <v>761</v>
      </c>
      <c r="D34" s="449" t="s">
        <v>762</v>
      </c>
      <c r="G34" s="446"/>
      <c r="H34" s="446"/>
      <c r="J34" s="446"/>
      <c r="K34" s="446"/>
      <c r="L34" s="446"/>
      <c r="M34" s="446"/>
      <c r="N34" s="446"/>
      <c r="O34" s="446"/>
      <c r="R34" s="446"/>
      <c r="S34" s="446"/>
      <c r="T34" s="446"/>
      <c r="W34" s="446"/>
      <c r="X34" s="446"/>
      <c r="Y34" s="446"/>
    </row>
    <row r="35" spans="2:51" s="437" customFormat="1" ht="17.25" customHeight="1" x14ac:dyDescent="0.15">
      <c r="B35" s="444"/>
      <c r="C35" s="450" t="s">
        <v>763</v>
      </c>
      <c r="D35" s="449" t="s">
        <v>764</v>
      </c>
      <c r="G35" s="446"/>
      <c r="H35" s="446"/>
      <c r="J35" s="446"/>
      <c r="K35" s="446"/>
      <c r="L35" s="446"/>
      <c r="M35" s="446"/>
      <c r="N35" s="446"/>
      <c r="O35" s="446"/>
      <c r="R35" s="446"/>
      <c r="S35" s="446"/>
      <c r="T35" s="446"/>
      <c r="W35" s="446"/>
      <c r="X35" s="446"/>
      <c r="Y35" s="446"/>
    </row>
    <row r="36" spans="2:51" s="437" customFormat="1" ht="17.25" customHeight="1" x14ac:dyDescent="0.15">
      <c r="B36" s="444"/>
      <c r="C36" s="450" t="s">
        <v>765</v>
      </c>
      <c r="D36" s="449" t="s">
        <v>766</v>
      </c>
      <c r="G36" s="446"/>
      <c r="H36" s="446"/>
      <c r="J36" s="446"/>
      <c r="K36" s="446"/>
      <c r="L36" s="446"/>
      <c r="M36" s="446"/>
      <c r="N36" s="446"/>
      <c r="O36" s="446"/>
      <c r="R36" s="446"/>
      <c r="S36" s="446"/>
      <c r="T36" s="446"/>
      <c r="W36" s="446"/>
      <c r="X36" s="446"/>
      <c r="Y36" s="446"/>
    </row>
    <row r="37" spans="2:51" s="437" customFormat="1" ht="17.25" customHeight="1" x14ac:dyDescent="0.15">
      <c r="B37" s="444"/>
      <c r="C37" s="450" t="s">
        <v>767</v>
      </c>
      <c r="D37" s="449" t="s">
        <v>768</v>
      </c>
      <c r="G37" s="446"/>
      <c r="H37" s="446"/>
      <c r="J37" s="446"/>
      <c r="K37" s="446"/>
      <c r="L37" s="446"/>
      <c r="M37" s="446"/>
      <c r="N37" s="446"/>
      <c r="O37" s="446"/>
      <c r="R37" s="446"/>
      <c r="S37" s="446"/>
      <c r="T37" s="446"/>
      <c r="W37" s="446"/>
      <c r="X37" s="446"/>
      <c r="Y37" s="446"/>
    </row>
    <row r="38" spans="2:51" s="437" customFormat="1" ht="17.25" customHeight="1" x14ac:dyDescent="0.15">
      <c r="B38" s="444"/>
      <c r="C38" s="444"/>
      <c r="D38" s="444"/>
      <c r="G38" s="446"/>
      <c r="H38" s="446"/>
      <c r="J38" s="446"/>
      <c r="K38" s="446"/>
      <c r="L38" s="446"/>
      <c r="M38" s="446"/>
      <c r="N38" s="446"/>
      <c r="O38" s="446"/>
      <c r="R38" s="446"/>
      <c r="S38" s="446"/>
      <c r="T38" s="446"/>
      <c r="W38" s="446"/>
      <c r="X38" s="446"/>
      <c r="Y38" s="446"/>
    </row>
    <row r="39" spans="2:51" s="437" customFormat="1" ht="17.25" customHeight="1" x14ac:dyDescent="0.15">
      <c r="B39" s="444"/>
      <c r="C39" s="448" t="s">
        <v>769</v>
      </c>
      <c r="D39" s="444"/>
      <c r="G39" s="446"/>
      <c r="H39" s="446"/>
      <c r="J39" s="446"/>
      <c r="K39" s="446"/>
      <c r="L39" s="446"/>
      <c r="M39" s="446"/>
      <c r="N39" s="446"/>
      <c r="O39" s="446"/>
      <c r="R39" s="446"/>
      <c r="S39" s="446"/>
      <c r="T39" s="446"/>
      <c r="W39" s="446"/>
      <c r="X39" s="446"/>
      <c r="Y39" s="446"/>
    </row>
    <row r="40" spans="2:51" s="437" customFormat="1" ht="17.25" customHeight="1" x14ac:dyDescent="0.15">
      <c r="C40" s="444" t="s">
        <v>770</v>
      </c>
      <c r="F40" s="448"/>
      <c r="G40" s="446"/>
      <c r="H40" s="446"/>
      <c r="J40" s="446"/>
      <c r="K40" s="446"/>
      <c r="L40" s="446"/>
      <c r="M40" s="446"/>
      <c r="N40" s="446"/>
      <c r="O40" s="446"/>
      <c r="R40" s="446"/>
      <c r="S40" s="446"/>
      <c r="T40" s="446"/>
      <c r="W40" s="446"/>
      <c r="X40" s="446"/>
      <c r="Y40" s="446"/>
    </row>
    <row r="41" spans="2:51" s="437" customFormat="1" ht="17.25" customHeight="1" x14ac:dyDescent="0.15">
      <c r="C41" s="444" t="s">
        <v>771</v>
      </c>
      <c r="F41" s="444"/>
      <c r="G41" s="446"/>
      <c r="H41" s="446"/>
      <c r="J41" s="446"/>
      <c r="K41" s="446"/>
      <c r="L41" s="446"/>
      <c r="M41" s="446"/>
      <c r="N41" s="446"/>
      <c r="O41" s="446"/>
      <c r="R41" s="446"/>
      <c r="S41" s="446"/>
      <c r="T41" s="446"/>
      <c r="W41" s="446"/>
      <c r="X41" s="446"/>
      <c r="Y41" s="446"/>
    </row>
    <row r="42" spans="2:51" s="437" customFormat="1" ht="17.25" customHeight="1" x14ac:dyDescent="0.15">
      <c r="B42" s="444"/>
      <c r="C42" s="444"/>
      <c r="D42" s="444"/>
      <c r="E42" s="448"/>
      <c r="F42" s="446"/>
      <c r="G42" s="446"/>
      <c r="H42" s="446"/>
      <c r="J42" s="446"/>
      <c r="K42" s="446"/>
      <c r="L42" s="446"/>
      <c r="M42" s="446"/>
      <c r="N42" s="446"/>
      <c r="O42" s="446"/>
      <c r="R42" s="446"/>
      <c r="S42" s="446"/>
      <c r="T42" s="446"/>
      <c r="W42" s="446"/>
      <c r="X42" s="446"/>
      <c r="Y42" s="446"/>
    </row>
    <row r="43" spans="2:51" s="437" customFormat="1" ht="17.25" customHeight="1" x14ac:dyDescent="0.15">
      <c r="B43" s="444" t="s">
        <v>772</v>
      </c>
      <c r="C43" s="444"/>
      <c r="D43" s="444"/>
    </row>
    <row r="44" spans="2:51" s="437" customFormat="1" ht="17.25" customHeight="1" x14ac:dyDescent="0.15">
      <c r="B44" s="444" t="s">
        <v>773</v>
      </c>
      <c r="C44" s="444"/>
      <c r="D44" s="444"/>
    </row>
    <row r="45" spans="2:51" s="437" customFormat="1" ht="17.25" customHeight="1" x14ac:dyDescent="0.15">
      <c r="B45" s="447" t="s">
        <v>774</v>
      </c>
      <c r="E45" s="446"/>
      <c r="F45" s="446"/>
      <c r="G45" s="446"/>
      <c r="H45" s="446"/>
      <c r="I45" s="446"/>
      <c r="J45" s="446"/>
      <c r="K45" s="446"/>
      <c r="L45" s="446"/>
      <c r="M45" s="446"/>
      <c r="N45" s="446"/>
      <c r="O45" s="446"/>
      <c r="P45" s="446"/>
      <c r="Q45" s="446"/>
      <c r="R45" s="446"/>
      <c r="S45" s="446"/>
      <c r="T45" s="446"/>
      <c r="U45" s="446"/>
      <c r="Y45" s="446"/>
      <c r="Z45" s="446"/>
      <c r="AA45" s="446"/>
      <c r="AB45" s="446"/>
      <c r="AD45" s="446"/>
      <c r="AE45" s="446"/>
      <c r="AF45" s="446"/>
      <c r="AG45" s="446"/>
      <c r="AH45" s="446"/>
      <c r="AI45" s="445"/>
      <c r="AJ45" s="446"/>
      <c r="AK45" s="446"/>
      <c r="AL45" s="446"/>
      <c r="AM45" s="446"/>
      <c r="AN45" s="446"/>
      <c r="AO45" s="446"/>
      <c r="AP45" s="446"/>
      <c r="AQ45" s="446"/>
      <c r="AR45" s="446"/>
      <c r="AS45" s="446"/>
      <c r="AT45" s="446"/>
      <c r="AU45" s="446"/>
      <c r="AV45" s="446"/>
      <c r="AW45" s="446"/>
      <c r="AX45" s="446"/>
      <c r="AY45" s="445"/>
    </row>
    <row r="46" spans="2:51" s="437" customFormat="1" ht="17.25" customHeight="1" x14ac:dyDescent="0.15"/>
    <row r="47" spans="2:51" s="437" customFormat="1" ht="17.25" customHeight="1" x14ac:dyDescent="0.15">
      <c r="B47" s="444" t="s">
        <v>775</v>
      </c>
      <c r="C47" s="444"/>
    </row>
    <row r="48" spans="2:51" s="437" customFormat="1" ht="17.25" customHeight="1" x14ac:dyDescent="0.15">
      <c r="B48" s="444"/>
      <c r="C48" s="444"/>
    </row>
    <row r="49" spans="2:54" s="437" customFormat="1" ht="17.25" customHeight="1" x14ac:dyDescent="0.15">
      <c r="B49" s="444" t="s">
        <v>776</v>
      </c>
      <c r="C49" s="444"/>
    </row>
    <row r="50" spans="2:54" s="437" customFormat="1" ht="17.25" customHeight="1" x14ac:dyDescent="0.15">
      <c r="B50" s="444" t="s">
        <v>777</v>
      </c>
      <c r="C50" s="444"/>
    </row>
    <row r="51" spans="2:54" s="437" customFormat="1" ht="17.25" customHeight="1" x14ac:dyDescent="0.15">
      <c r="B51" s="444"/>
      <c r="C51" s="444"/>
    </row>
    <row r="52" spans="2:54" s="437" customFormat="1" ht="17.25" customHeight="1" x14ac:dyDescent="0.15">
      <c r="B52" s="444" t="s">
        <v>778</v>
      </c>
      <c r="C52" s="444"/>
    </row>
    <row r="53" spans="2:54" s="437" customFormat="1" ht="17.25" customHeight="1" x14ac:dyDescent="0.15">
      <c r="B53" s="444" t="s">
        <v>779</v>
      </c>
      <c r="C53" s="444"/>
    </row>
    <row r="54" spans="2:54" s="437" customFormat="1" ht="17.25" customHeight="1" x14ac:dyDescent="0.15">
      <c r="B54" s="444"/>
      <c r="C54" s="444"/>
    </row>
    <row r="55" spans="2:54" s="437" customFormat="1" ht="17.25" customHeight="1" x14ac:dyDescent="0.15">
      <c r="B55" s="444" t="s">
        <v>780</v>
      </c>
      <c r="C55" s="444"/>
      <c r="D55" s="444"/>
    </row>
    <row r="56" spans="2:54" s="437" customFormat="1" ht="17.25" customHeight="1" x14ac:dyDescent="0.15">
      <c r="B56" s="444"/>
      <c r="C56" s="444"/>
      <c r="D56" s="444"/>
    </row>
    <row r="57" spans="2:54" s="437" customFormat="1" ht="17.25" customHeight="1" x14ac:dyDescent="0.15">
      <c r="B57" s="437" t="s">
        <v>781</v>
      </c>
      <c r="D57" s="444"/>
    </row>
    <row r="58" spans="2:54" s="437" customFormat="1" ht="17.25" customHeight="1" x14ac:dyDescent="0.15">
      <c r="B58" s="437" t="s">
        <v>782</v>
      </c>
      <c r="D58" s="444"/>
    </row>
    <row r="59" spans="2:54" s="437" customFormat="1" ht="17.25" customHeight="1" x14ac:dyDescent="0.15">
      <c r="B59" s="437" t="s">
        <v>783</v>
      </c>
    </row>
    <row r="60" spans="2:54" s="437" customFormat="1" ht="17.25" customHeight="1" x14ac:dyDescent="0.15"/>
    <row r="61" spans="2:54" s="437" customFormat="1" ht="17.25" customHeight="1" x14ac:dyDescent="0.15">
      <c r="B61" s="437" t="s">
        <v>784</v>
      </c>
      <c r="E61" s="438"/>
      <c r="F61" s="438"/>
      <c r="G61" s="438"/>
      <c r="H61" s="438"/>
      <c r="I61" s="438"/>
      <c r="J61" s="438"/>
      <c r="K61" s="438"/>
      <c r="L61" s="443"/>
      <c r="M61" s="437" t="s">
        <v>785</v>
      </c>
      <c r="N61" s="438"/>
      <c r="O61" s="438"/>
      <c r="P61" s="438"/>
      <c r="Q61" s="438"/>
      <c r="R61" s="438"/>
      <c r="S61" s="438"/>
      <c r="T61" s="438"/>
      <c r="U61" s="438"/>
      <c r="V61" s="438"/>
      <c r="W61" s="438"/>
      <c r="X61" s="438"/>
      <c r="Y61" s="438"/>
      <c r="Z61" s="438"/>
      <c r="AA61" s="438"/>
      <c r="AB61" s="438"/>
      <c r="AC61" s="438"/>
      <c r="AD61" s="438"/>
      <c r="AE61" s="438"/>
      <c r="AF61" s="438"/>
      <c r="AG61" s="438"/>
      <c r="AH61" s="438"/>
      <c r="AI61" s="438"/>
      <c r="AJ61" s="438"/>
      <c r="AK61" s="438"/>
      <c r="AL61" s="438"/>
      <c r="AM61" s="438"/>
      <c r="AN61" s="438"/>
      <c r="AO61" s="438"/>
      <c r="AP61" s="438"/>
      <c r="AQ61" s="438"/>
      <c r="AR61" s="438"/>
      <c r="AS61" s="438"/>
      <c r="AT61" s="438"/>
      <c r="AU61" s="438"/>
      <c r="AV61" s="438"/>
      <c r="AW61" s="438"/>
      <c r="AX61" s="438"/>
    </row>
    <row r="62" spans="2:54" s="437" customFormat="1" ht="17.25" customHeight="1" x14ac:dyDescent="0.15">
      <c r="E62" s="438"/>
      <c r="F62" s="438"/>
      <c r="G62" s="438"/>
      <c r="H62" s="438"/>
      <c r="I62" s="438"/>
      <c r="J62" s="438"/>
      <c r="K62" s="438"/>
      <c r="L62" s="438"/>
      <c r="M62" s="438"/>
      <c r="N62" s="438"/>
      <c r="O62" s="438"/>
      <c r="P62" s="438"/>
      <c r="Q62" s="438"/>
      <c r="R62" s="438"/>
      <c r="S62" s="438"/>
      <c r="T62" s="438"/>
      <c r="U62" s="438"/>
      <c r="V62" s="438"/>
      <c r="W62" s="438"/>
      <c r="X62" s="438"/>
      <c r="Y62" s="438"/>
      <c r="Z62" s="438"/>
      <c r="AA62" s="438"/>
      <c r="AB62" s="438"/>
      <c r="AC62" s="438"/>
      <c r="AD62" s="438"/>
      <c r="AE62" s="438"/>
      <c r="AF62" s="438"/>
      <c r="AG62" s="438"/>
      <c r="AH62" s="438"/>
      <c r="AI62" s="438"/>
      <c r="AJ62" s="438"/>
      <c r="AK62" s="438"/>
      <c r="AL62" s="438"/>
      <c r="AM62" s="438"/>
      <c r="AN62" s="438"/>
      <c r="AO62" s="438"/>
      <c r="AP62" s="438"/>
      <c r="AQ62" s="438"/>
      <c r="AR62" s="438"/>
      <c r="AS62" s="438"/>
      <c r="AT62" s="438"/>
      <c r="AU62" s="438"/>
      <c r="AV62" s="438"/>
      <c r="AW62" s="438"/>
      <c r="AX62" s="438"/>
    </row>
    <row r="63" spans="2:54" s="437" customFormat="1" ht="17.25" customHeight="1" x14ac:dyDescent="0.15">
      <c r="B63" s="437" t="s">
        <v>786</v>
      </c>
      <c r="E63" s="438"/>
      <c r="F63" s="438"/>
      <c r="G63" s="438"/>
      <c r="H63" s="438"/>
      <c r="I63" s="438"/>
      <c r="J63" s="438"/>
      <c r="K63" s="438"/>
      <c r="L63" s="438"/>
      <c r="M63" s="438"/>
      <c r="N63" s="438"/>
      <c r="O63" s="438"/>
      <c r="P63" s="438"/>
      <c r="Q63" s="438"/>
      <c r="R63" s="438"/>
      <c r="S63" s="438"/>
      <c r="T63" s="438"/>
      <c r="U63" s="438"/>
      <c r="V63" s="438"/>
      <c r="W63" s="438"/>
      <c r="X63" s="438"/>
      <c r="Y63" s="438"/>
      <c r="Z63" s="438"/>
      <c r="AA63" s="438"/>
      <c r="AB63" s="438"/>
      <c r="AC63" s="438"/>
      <c r="AD63" s="438"/>
      <c r="AE63" s="438"/>
      <c r="AF63" s="438"/>
      <c r="AG63" s="438"/>
      <c r="AH63" s="438"/>
      <c r="AI63" s="438"/>
      <c r="AJ63" s="438"/>
      <c r="AK63" s="438"/>
      <c r="AL63" s="438"/>
      <c r="AM63" s="438"/>
      <c r="AN63" s="438"/>
      <c r="AO63" s="438"/>
      <c r="AP63" s="438"/>
      <c r="AQ63" s="438"/>
      <c r="AR63" s="438"/>
      <c r="AS63" s="438"/>
      <c r="AT63" s="438"/>
      <c r="AU63" s="438"/>
      <c r="AV63" s="438"/>
      <c r="AW63" s="438"/>
      <c r="AX63" s="438"/>
    </row>
    <row r="64" spans="2:54" s="437" customFormat="1" ht="17.25" customHeight="1" x14ac:dyDescent="0.15">
      <c r="E64" s="438"/>
      <c r="F64" s="438"/>
      <c r="G64" s="438"/>
      <c r="H64" s="438"/>
      <c r="I64" s="438"/>
      <c r="J64" s="438"/>
      <c r="K64" s="438"/>
      <c r="L64" s="438"/>
      <c r="M64" s="438"/>
      <c r="N64" s="438"/>
      <c r="O64" s="438"/>
      <c r="P64" s="438"/>
      <c r="Q64" s="438"/>
      <c r="R64" s="438"/>
      <c r="S64" s="438"/>
      <c r="T64" s="438"/>
      <c r="U64" s="438"/>
      <c r="V64" s="438"/>
      <c r="W64" s="438"/>
      <c r="X64" s="438"/>
      <c r="Y64" s="438"/>
      <c r="Z64" s="438"/>
      <c r="AA64" s="438"/>
      <c r="AB64" s="438"/>
      <c r="AC64" s="438"/>
      <c r="AD64" s="438"/>
      <c r="AE64" s="438"/>
      <c r="AF64" s="438"/>
      <c r="AG64" s="438"/>
      <c r="AH64" s="438"/>
      <c r="AI64" s="438"/>
      <c r="AJ64" s="438"/>
      <c r="AK64" s="438"/>
      <c r="AL64" s="438"/>
      <c r="AM64" s="438"/>
      <c r="AN64" s="438"/>
      <c r="AO64" s="438"/>
      <c r="AP64" s="438"/>
      <c r="AQ64" s="438"/>
      <c r="AR64" s="438"/>
      <c r="AS64" s="438"/>
      <c r="AT64" s="438"/>
      <c r="AU64" s="438"/>
      <c r="AV64" s="438"/>
      <c r="AW64" s="438"/>
      <c r="AX64" s="438"/>
      <c r="AY64" s="438"/>
      <c r="AZ64" s="438"/>
      <c r="BA64" s="438"/>
      <c r="BB64" s="438"/>
    </row>
    <row r="65" spans="2:71" s="437" customFormat="1" ht="17.25" customHeight="1" x14ac:dyDescent="0.15">
      <c r="B65" s="437" t="s">
        <v>787</v>
      </c>
      <c r="E65" s="438"/>
      <c r="F65" s="438"/>
      <c r="G65" s="438"/>
      <c r="H65" s="438"/>
      <c r="I65" s="438"/>
      <c r="J65" s="438"/>
      <c r="K65" s="438"/>
      <c r="L65" s="438"/>
      <c r="M65" s="438"/>
      <c r="N65" s="438"/>
      <c r="O65" s="438"/>
      <c r="P65" s="438"/>
      <c r="Q65" s="438"/>
      <c r="R65" s="438"/>
      <c r="S65" s="438"/>
      <c r="T65" s="438"/>
      <c r="U65" s="438"/>
      <c r="V65" s="438"/>
      <c r="W65" s="438"/>
      <c r="X65" s="438"/>
      <c r="Y65" s="438"/>
      <c r="Z65" s="438"/>
      <c r="AA65" s="438"/>
      <c r="AB65" s="438"/>
      <c r="AC65" s="438"/>
      <c r="AD65" s="438"/>
      <c r="AE65" s="438"/>
      <c r="AF65" s="438"/>
      <c r="AG65" s="438"/>
      <c r="AH65" s="438"/>
      <c r="AI65" s="438"/>
      <c r="AJ65" s="438"/>
      <c r="AK65" s="438"/>
      <c r="AL65" s="438"/>
      <c r="AM65" s="438"/>
      <c r="AN65" s="438"/>
      <c r="AO65" s="438"/>
      <c r="AP65" s="438"/>
      <c r="AQ65" s="438"/>
      <c r="AR65" s="438"/>
      <c r="AS65" s="438"/>
      <c r="AT65" s="438"/>
      <c r="AU65" s="438"/>
      <c r="AV65" s="438"/>
      <c r="AW65" s="438"/>
      <c r="AX65" s="438"/>
      <c r="AY65" s="438"/>
      <c r="AZ65" s="438"/>
      <c r="BA65" s="438"/>
      <c r="BB65" s="438"/>
    </row>
    <row r="66" spans="2:71" s="437" customFormat="1" ht="17.25" customHeight="1" x14ac:dyDescent="0.15">
      <c r="E66" s="438"/>
      <c r="F66" s="438"/>
      <c r="G66" s="438"/>
      <c r="H66" s="438"/>
      <c r="I66" s="438"/>
      <c r="J66" s="438"/>
      <c r="K66" s="438"/>
      <c r="L66" s="438"/>
      <c r="M66" s="438"/>
      <c r="N66" s="438"/>
      <c r="O66" s="438"/>
      <c r="P66" s="438"/>
      <c r="Q66" s="438"/>
      <c r="R66" s="438"/>
      <c r="S66" s="438"/>
      <c r="T66" s="438"/>
      <c r="U66" s="438"/>
      <c r="V66" s="438"/>
      <c r="W66" s="438"/>
      <c r="X66" s="438"/>
      <c r="Y66" s="438"/>
      <c r="Z66" s="438"/>
      <c r="AA66" s="438"/>
      <c r="AB66" s="438"/>
      <c r="AC66" s="438"/>
      <c r="AD66" s="438"/>
      <c r="AE66" s="438"/>
      <c r="AF66" s="438"/>
      <c r="AG66" s="438"/>
      <c r="AH66" s="438"/>
      <c r="AI66" s="438"/>
      <c r="AJ66" s="438"/>
      <c r="AK66" s="438"/>
      <c r="AL66" s="438"/>
      <c r="AM66" s="438"/>
      <c r="AN66" s="438"/>
      <c r="AO66" s="438"/>
      <c r="AP66" s="438"/>
      <c r="AQ66" s="438"/>
      <c r="AR66" s="438"/>
      <c r="AS66" s="438"/>
      <c r="AT66" s="438"/>
      <c r="AU66" s="438"/>
      <c r="AV66" s="438"/>
      <c r="AW66" s="438"/>
      <c r="AX66" s="438"/>
      <c r="AY66" s="438"/>
      <c r="AZ66" s="438"/>
      <c r="BA66" s="438"/>
      <c r="BB66" s="438"/>
    </row>
    <row r="67" spans="2:71" s="437" customFormat="1" ht="17.25" customHeight="1" x14ac:dyDescent="0.2">
      <c r="B67" s="437" t="s">
        <v>788</v>
      </c>
      <c r="BL67" s="441"/>
      <c r="BM67" s="442"/>
      <c r="BN67" s="441"/>
      <c r="BO67" s="441"/>
      <c r="BP67" s="441"/>
      <c r="BQ67" s="440"/>
      <c r="BR67" s="439"/>
      <c r="BS67" s="439"/>
    </row>
    <row r="68" spans="2:71" s="437" customFormat="1" ht="17.25" customHeight="1" x14ac:dyDescent="0.15">
      <c r="E68" s="438"/>
      <c r="F68" s="438"/>
      <c r="G68" s="438"/>
      <c r="H68" s="438"/>
      <c r="I68" s="438"/>
      <c r="J68" s="438"/>
      <c r="K68" s="438"/>
      <c r="L68" s="438"/>
      <c r="M68" s="438"/>
      <c r="N68" s="438"/>
      <c r="O68" s="438"/>
      <c r="P68" s="438"/>
      <c r="Q68" s="438"/>
      <c r="R68" s="438"/>
      <c r="S68" s="438"/>
      <c r="T68" s="438"/>
      <c r="U68" s="438"/>
      <c r="V68" s="438"/>
      <c r="W68" s="438"/>
      <c r="X68" s="438"/>
      <c r="Y68" s="438"/>
      <c r="Z68" s="438"/>
      <c r="AA68" s="438"/>
      <c r="AB68" s="438"/>
      <c r="AC68" s="438"/>
      <c r="AD68" s="438"/>
      <c r="AE68" s="438"/>
      <c r="AF68" s="438"/>
      <c r="AG68" s="438"/>
      <c r="AH68" s="438"/>
      <c r="AI68" s="438"/>
      <c r="AJ68" s="438"/>
      <c r="AK68" s="438"/>
      <c r="AL68" s="438"/>
      <c r="AM68" s="438"/>
      <c r="AN68" s="438"/>
      <c r="AO68" s="438"/>
      <c r="AP68" s="438"/>
      <c r="AQ68" s="438"/>
      <c r="AR68" s="438"/>
      <c r="AS68" s="438"/>
      <c r="AT68" s="438"/>
      <c r="AU68" s="438"/>
      <c r="AV68" s="438"/>
      <c r="AW68" s="438"/>
      <c r="AX68" s="438"/>
    </row>
    <row r="69" spans="2:71" ht="17.25" customHeight="1" x14ac:dyDescent="0.15">
      <c r="B69" s="437" t="s">
        <v>789</v>
      </c>
    </row>
    <row r="70" spans="2:71" ht="18.75" customHeight="1" x14ac:dyDescent="0.15"/>
    <row r="71" spans="2:71" ht="18.75" customHeight="1" x14ac:dyDescent="0.15"/>
    <row r="72" spans="2:71" ht="18.75" customHeight="1" x14ac:dyDescent="0.15"/>
    <row r="73" spans="2:71" ht="18.75" customHeight="1" x14ac:dyDescent="0.15"/>
    <row r="74" spans="2:71" ht="18.75" customHeight="1" x14ac:dyDescent="0.15"/>
    <row r="75" spans="2:71" ht="18.75" customHeight="1" x14ac:dyDescent="0.15"/>
    <row r="76" spans="2:71" ht="18.75" customHeight="1" x14ac:dyDescent="0.15"/>
    <row r="77" spans="2:71" ht="18.75" customHeight="1" x14ac:dyDescent="0.15"/>
    <row r="78" spans="2:71" ht="18.75" customHeight="1" x14ac:dyDescent="0.15"/>
    <row r="79" spans="2:71" ht="18.75" customHeight="1" x14ac:dyDescent="0.15"/>
    <row r="80" spans="2:71"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sheetData>
  <sheetProtection algorithmName="SHA-512" hashValue="vZqaPuJYS31Bq4npmXfNEe02Mni3etcQtW2ulFNq4Zugk3+OYcPcnB/RqaF5UzZlUS5+nxbY95rod8TbZ95LAg==" saltValue="PrOHPXHpOug+uPwXJ0iuNg==" spinCount="100000" sheet="1" selectLockedCells="1" selectUnlockedCells="1"/>
  <mergeCells count="1">
    <mergeCell ref="F4:K5"/>
  </mergeCells>
  <phoneticPr fontId="2"/>
  <pageMargins left="0.70866141732283472" right="0.70866141732283472" top="0.74803149606299213" bottom="0.35433070866141736" header="0.31496062992125984" footer="0.31496062992125984"/>
  <pageSetup paperSize="9" scale="5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L44"/>
  <sheetViews>
    <sheetView view="pageBreakPreview" zoomScale="60" zoomScaleNormal="100" workbookViewId="0"/>
  </sheetViews>
  <sheetFormatPr defaultColWidth="10" defaultRowHeight="18.75" x14ac:dyDescent="0.15"/>
  <cols>
    <col min="1" max="1" width="2.125" style="456" customWidth="1"/>
    <col min="2" max="2" width="12.75" style="456" customWidth="1"/>
    <col min="3" max="12" width="45.125" style="456" customWidth="1"/>
    <col min="13" max="16384" width="10" style="456"/>
  </cols>
  <sheetData>
    <row r="1" spans="2:12" x14ac:dyDescent="0.15">
      <c r="B1" s="402" t="s">
        <v>790</v>
      </c>
      <c r="C1" s="402"/>
      <c r="D1" s="402"/>
    </row>
    <row r="2" spans="2:12" x14ac:dyDescent="0.15">
      <c r="B2" s="402"/>
      <c r="C2" s="402"/>
      <c r="D2" s="402"/>
    </row>
    <row r="3" spans="2:12" x14ac:dyDescent="0.15">
      <c r="B3" s="471" t="s">
        <v>617</v>
      </c>
      <c r="C3" s="471" t="s">
        <v>791</v>
      </c>
      <c r="D3" s="402"/>
    </row>
    <row r="4" spans="2:12" x14ac:dyDescent="0.15">
      <c r="B4" s="470">
        <v>1</v>
      </c>
      <c r="C4" s="469" t="s">
        <v>592</v>
      </c>
      <c r="D4" s="402"/>
    </row>
    <row r="5" spans="2:12" x14ac:dyDescent="0.15">
      <c r="B5" s="470">
        <v>2</v>
      </c>
      <c r="C5" s="469" t="s">
        <v>792</v>
      </c>
    </row>
    <row r="6" spans="2:12" x14ac:dyDescent="0.15">
      <c r="B6" s="470">
        <v>3</v>
      </c>
      <c r="C6" s="469" t="s">
        <v>793</v>
      </c>
      <c r="D6" s="402"/>
    </row>
    <row r="7" spans="2:12" x14ac:dyDescent="0.15">
      <c r="B7" s="470">
        <v>4</v>
      </c>
      <c r="C7" s="469" t="s">
        <v>794</v>
      </c>
      <c r="D7" s="402"/>
    </row>
    <row r="8" spans="2:12" x14ac:dyDescent="0.15">
      <c r="B8" s="470">
        <v>5</v>
      </c>
      <c r="C8" s="469" t="s">
        <v>795</v>
      </c>
      <c r="D8" s="402"/>
    </row>
    <row r="9" spans="2:12" x14ac:dyDescent="0.15">
      <c r="B9" s="470">
        <v>6</v>
      </c>
      <c r="C9" s="469" t="s">
        <v>796</v>
      </c>
      <c r="D9" s="402"/>
    </row>
    <row r="10" spans="2:12" x14ac:dyDescent="0.15">
      <c r="B10" s="470">
        <v>7</v>
      </c>
      <c r="C10" s="469" t="s">
        <v>797</v>
      </c>
      <c r="D10" s="402"/>
    </row>
    <row r="12" spans="2:12" x14ac:dyDescent="0.15">
      <c r="B12" s="402" t="s">
        <v>798</v>
      </c>
    </row>
    <row r="13" spans="2:12" ht="19.5" thickBot="1" x14ac:dyDescent="0.2"/>
    <row r="14" spans="2:12" ht="19.5" thickBot="1" x14ac:dyDescent="0.2">
      <c r="B14" s="468" t="s">
        <v>754</v>
      </c>
      <c r="C14" s="467" t="s">
        <v>702</v>
      </c>
      <c r="D14" s="466" t="s">
        <v>709</v>
      </c>
      <c r="E14" s="466" t="s">
        <v>707</v>
      </c>
      <c r="F14" s="466" t="s">
        <v>756</v>
      </c>
      <c r="G14" s="466" t="s">
        <v>797</v>
      </c>
      <c r="H14" s="466" t="s">
        <v>797</v>
      </c>
      <c r="I14" s="466" t="s">
        <v>797</v>
      </c>
      <c r="J14" s="466" t="s">
        <v>797</v>
      </c>
      <c r="K14" s="466" t="s">
        <v>797</v>
      </c>
      <c r="L14" s="465" t="s">
        <v>797</v>
      </c>
    </row>
    <row r="15" spans="2:12" x14ac:dyDescent="0.15">
      <c r="B15" s="1526" t="s">
        <v>799</v>
      </c>
      <c r="C15" s="464" t="s">
        <v>704</v>
      </c>
      <c r="D15" s="463" t="s">
        <v>722</v>
      </c>
      <c r="E15" s="463" t="s">
        <v>707</v>
      </c>
      <c r="F15" s="463" t="s">
        <v>800</v>
      </c>
      <c r="G15" s="461" t="s">
        <v>797</v>
      </c>
      <c r="H15" s="461" t="s">
        <v>797</v>
      </c>
      <c r="I15" s="461" t="s">
        <v>797</v>
      </c>
      <c r="J15" s="461" t="s">
        <v>797</v>
      </c>
      <c r="K15" s="461" t="s">
        <v>797</v>
      </c>
      <c r="L15" s="460" t="s">
        <v>797</v>
      </c>
    </row>
    <row r="16" spans="2:12" x14ac:dyDescent="0.15">
      <c r="B16" s="1527"/>
      <c r="C16" s="462" t="s">
        <v>801</v>
      </c>
      <c r="D16" s="461" t="s">
        <v>802</v>
      </c>
      <c r="E16" s="461" t="s">
        <v>803</v>
      </c>
      <c r="F16" s="461" t="s">
        <v>797</v>
      </c>
      <c r="G16" s="461" t="s">
        <v>797</v>
      </c>
      <c r="H16" s="461" t="s">
        <v>797</v>
      </c>
      <c r="I16" s="461" t="s">
        <v>797</v>
      </c>
      <c r="J16" s="461" t="s">
        <v>797</v>
      </c>
      <c r="K16" s="461" t="s">
        <v>797</v>
      </c>
      <c r="L16" s="460" t="s">
        <v>797</v>
      </c>
    </row>
    <row r="17" spans="2:12" x14ac:dyDescent="0.15">
      <c r="B17" s="1527"/>
      <c r="C17" s="462" t="s">
        <v>797</v>
      </c>
      <c r="D17" s="461" t="s">
        <v>710</v>
      </c>
      <c r="E17" s="461"/>
      <c r="F17" s="461" t="s">
        <v>797</v>
      </c>
      <c r="G17" s="461" t="s">
        <v>797</v>
      </c>
      <c r="H17" s="461" t="s">
        <v>797</v>
      </c>
      <c r="I17" s="461" t="s">
        <v>797</v>
      </c>
      <c r="J17" s="461" t="s">
        <v>797</v>
      </c>
      <c r="K17" s="461" t="s">
        <v>797</v>
      </c>
      <c r="L17" s="460" t="s">
        <v>797</v>
      </c>
    </row>
    <row r="18" spans="2:12" x14ac:dyDescent="0.15">
      <c r="B18" s="1527"/>
      <c r="C18" s="462" t="s">
        <v>797</v>
      </c>
      <c r="D18" s="461" t="s">
        <v>797</v>
      </c>
      <c r="E18" s="461" t="s">
        <v>797</v>
      </c>
      <c r="F18" s="461" t="s">
        <v>797</v>
      </c>
      <c r="G18" s="461" t="s">
        <v>797</v>
      </c>
      <c r="H18" s="461" t="s">
        <v>797</v>
      </c>
      <c r="I18" s="461" t="s">
        <v>797</v>
      </c>
      <c r="J18" s="461" t="s">
        <v>797</v>
      </c>
      <c r="K18" s="461" t="s">
        <v>797</v>
      </c>
      <c r="L18" s="460" t="s">
        <v>797</v>
      </c>
    </row>
    <row r="19" spans="2:12" x14ac:dyDescent="0.15">
      <c r="B19" s="1527"/>
      <c r="C19" s="462" t="s">
        <v>797</v>
      </c>
      <c r="D19" s="461" t="s">
        <v>797</v>
      </c>
      <c r="E19" s="461" t="s">
        <v>797</v>
      </c>
      <c r="F19" s="461" t="s">
        <v>797</v>
      </c>
      <c r="G19" s="461" t="s">
        <v>797</v>
      </c>
      <c r="H19" s="461" t="s">
        <v>797</v>
      </c>
      <c r="I19" s="461" t="s">
        <v>797</v>
      </c>
      <c r="J19" s="461" t="s">
        <v>797</v>
      </c>
      <c r="K19" s="461" t="s">
        <v>797</v>
      </c>
      <c r="L19" s="460" t="s">
        <v>797</v>
      </c>
    </row>
    <row r="20" spans="2:12" x14ac:dyDescent="0.15">
      <c r="B20" s="1527"/>
      <c r="C20" s="462" t="s">
        <v>797</v>
      </c>
      <c r="D20" s="461" t="s">
        <v>797</v>
      </c>
      <c r="E20" s="461" t="s">
        <v>797</v>
      </c>
      <c r="F20" s="461" t="s">
        <v>797</v>
      </c>
      <c r="G20" s="461" t="s">
        <v>797</v>
      </c>
      <c r="H20" s="461" t="s">
        <v>797</v>
      </c>
      <c r="I20" s="461" t="s">
        <v>797</v>
      </c>
      <c r="J20" s="461" t="s">
        <v>797</v>
      </c>
      <c r="K20" s="461" t="s">
        <v>797</v>
      </c>
      <c r="L20" s="460" t="s">
        <v>797</v>
      </c>
    </row>
    <row r="21" spans="2:12" x14ac:dyDescent="0.15">
      <c r="B21" s="1527"/>
      <c r="C21" s="462" t="s">
        <v>797</v>
      </c>
      <c r="D21" s="461" t="s">
        <v>797</v>
      </c>
      <c r="E21" s="461" t="s">
        <v>797</v>
      </c>
      <c r="F21" s="461" t="s">
        <v>797</v>
      </c>
      <c r="G21" s="461" t="s">
        <v>797</v>
      </c>
      <c r="H21" s="461" t="s">
        <v>797</v>
      </c>
      <c r="I21" s="461" t="s">
        <v>797</v>
      </c>
      <c r="J21" s="461" t="s">
        <v>797</v>
      </c>
      <c r="K21" s="461" t="s">
        <v>797</v>
      </c>
      <c r="L21" s="460" t="s">
        <v>797</v>
      </c>
    </row>
    <row r="22" spans="2:12" x14ac:dyDescent="0.15">
      <c r="B22" s="1527"/>
      <c r="C22" s="462" t="s">
        <v>797</v>
      </c>
      <c r="D22" s="461" t="s">
        <v>797</v>
      </c>
      <c r="E22" s="461" t="s">
        <v>797</v>
      </c>
      <c r="F22" s="461" t="s">
        <v>797</v>
      </c>
      <c r="G22" s="461" t="s">
        <v>797</v>
      </c>
      <c r="H22" s="461" t="s">
        <v>797</v>
      </c>
      <c r="I22" s="461" t="s">
        <v>797</v>
      </c>
      <c r="J22" s="461" t="s">
        <v>797</v>
      </c>
      <c r="K22" s="461" t="s">
        <v>797</v>
      </c>
      <c r="L22" s="460" t="s">
        <v>797</v>
      </c>
    </row>
    <row r="23" spans="2:12" ht="19.5" thickBot="1" x14ac:dyDescent="0.2">
      <c r="B23" s="1528"/>
      <c r="C23" s="459" t="s">
        <v>797</v>
      </c>
      <c r="D23" s="458" t="s">
        <v>797</v>
      </c>
      <c r="E23" s="458" t="s">
        <v>797</v>
      </c>
      <c r="F23" s="458" t="s">
        <v>797</v>
      </c>
      <c r="G23" s="458" t="s">
        <v>797</v>
      </c>
      <c r="H23" s="458" t="s">
        <v>797</v>
      </c>
      <c r="I23" s="458" t="s">
        <v>797</v>
      </c>
      <c r="J23" s="458" t="s">
        <v>797</v>
      </c>
      <c r="K23" s="458" t="s">
        <v>797</v>
      </c>
      <c r="L23" s="457" t="s">
        <v>797</v>
      </c>
    </row>
    <row r="25" spans="2:12" x14ac:dyDescent="0.15">
      <c r="C25" s="456" t="s">
        <v>804</v>
      </c>
    </row>
    <row r="26" spans="2:12" x14ac:dyDescent="0.15">
      <c r="C26" s="456" t="s">
        <v>805</v>
      </c>
    </row>
    <row r="28" spans="2:12" x14ac:dyDescent="0.15">
      <c r="C28" s="456" t="s">
        <v>806</v>
      </c>
    </row>
    <row r="29" spans="2:12" x14ac:dyDescent="0.15">
      <c r="C29" s="456" t="s">
        <v>807</v>
      </c>
    </row>
    <row r="30" spans="2:12" x14ac:dyDescent="0.15">
      <c r="C30" s="456" t="s">
        <v>808</v>
      </c>
    </row>
    <row r="31" spans="2:12" x14ac:dyDescent="0.15">
      <c r="C31" s="456" t="s">
        <v>809</v>
      </c>
    </row>
    <row r="32" spans="2:12" x14ac:dyDescent="0.15">
      <c r="C32" s="456" t="s">
        <v>810</v>
      </c>
    </row>
    <row r="33" spans="3:3" x14ac:dyDescent="0.15">
      <c r="C33" s="456" t="s">
        <v>811</v>
      </c>
    </row>
    <row r="34" spans="3:3" x14ac:dyDescent="0.15">
      <c r="C34" s="456" t="s">
        <v>812</v>
      </c>
    </row>
    <row r="36" spans="3:3" x14ac:dyDescent="0.15">
      <c r="C36" s="456" t="s">
        <v>813</v>
      </c>
    </row>
    <row r="37" spans="3:3" x14ac:dyDescent="0.15">
      <c r="C37" s="456" t="s">
        <v>814</v>
      </c>
    </row>
    <row r="39" spans="3:3" x14ac:dyDescent="0.15">
      <c r="C39" s="456" t="s">
        <v>815</v>
      </c>
    </row>
    <row r="40" spans="3:3" x14ac:dyDescent="0.15">
      <c r="C40" s="456" t="s">
        <v>816</v>
      </c>
    </row>
    <row r="41" spans="3:3" x14ac:dyDescent="0.15">
      <c r="C41" s="456" t="s">
        <v>817</v>
      </c>
    </row>
    <row r="42" spans="3:3" x14ac:dyDescent="0.15">
      <c r="C42" s="456" t="s">
        <v>818</v>
      </c>
    </row>
    <row r="43" spans="3:3" x14ac:dyDescent="0.15">
      <c r="C43" s="456" t="s">
        <v>819</v>
      </c>
    </row>
    <row r="44" spans="3:3" x14ac:dyDescent="0.15">
      <c r="C44" s="456" t="s">
        <v>820</v>
      </c>
    </row>
  </sheetData>
  <sheetProtection algorithmName="SHA-512" hashValue="xNNrshit4pe3mBczunNw8GZEgeMIgTKMqpKcDeA9Mhn4msKrbnWTBy5tO39wXML/jDxqqlTxjEKGjK75NVlyDQ==" saltValue="58t0qxxLm2Dwu7ht7A5tbg==" spinCount="100000" sheet="1" selectLockedCells="1" selectUnlockedCells="1"/>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821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795" t="s">
        <v>822</v>
      </c>
      <c r="AA3" s="796"/>
      <c r="AB3" s="796"/>
      <c r="AC3" s="796"/>
      <c r="AD3" s="797"/>
      <c r="AE3" s="850"/>
      <c r="AF3" s="851"/>
      <c r="AG3" s="851"/>
      <c r="AH3" s="851"/>
      <c r="AI3" s="851"/>
      <c r="AJ3" s="851"/>
      <c r="AK3" s="851"/>
      <c r="AL3" s="852"/>
      <c r="AM3" s="20"/>
      <c r="AN3" s="1"/>
    </row>
    <row r="4" spans="2:40" s="2" customFormat="1" x14ac:dyDescent="0.15">
      <c r="AN4" s="21"/>
    </row>
    <row r="5" spans="2:40" s="2" customFormat="1" x14ac:dyDescent="0.15">
      <c r="B5" s="900" t="s">
        <v>823</v>
      </c>
      <c r="C5" s="900"/>
      <c r="D5" s="900"/>
      <c r="E5" s="900"/>
      <c r="F5" s="900"/>
      <c r="G5" s="900"/>
      <c r="H5" s="900"/>
      <c r="I5" s="900"/>
      <c r="J5" s="900"/>
      <c r="K5" s="900"/>
      <c r="L5" s="900"/>
      <c r="M5" s="900"/>
      <c r="N5" s="900"/>
      <c r="O5" s="900"/>
      <c r="P5" s="900"/>
      <c r="Q5" s="900"/>
      <c r="R5" s="900"/>
      <c r="S5" s="900"/>
      <c r="T5" s="900"/>
      <c r="U5" s="900"/>
      <c r="V5" s="900"/>
      <c r="W5" s="900"/>
      <c r="X5" s="900"/>
      <c r="Y5" s="900"/>
      <c r="Z5" s="900"/>
      <c r="AA5" s="900"/>
      <c r="AB5" s="900"/>
      <c r="AC5" s="900"/>
      <c r="AD5" s="900"/>
      <c r="AE5" s="900"/>
      <c r="AF5" s="900"/>
      <c r="AG5" s="900"/>
      <c r="AH5" s="900"/>
      <c r="AI5" s="900"/>
      <c r="AJ5" s="900"/>
      <c r="AK5" s="900"/>
      <c r="AL5" s="900"/>
    </row>
    <row r="6" spans="2:40" s="2" customFormat="1" ht="13.5" customHeight="1" x14ac:dyDescent="0.15">
      <c r="AC6" s="1"/>
      <c r="AD6" s="45"/>
      <c r="AE6" s="45" t="s">
        <v>824</v>
      </c>
      <c r="AH6" s="2" t="s">
        <v>225</v>
      </c>
      <c r="AJ6" s="2" t="s">
        <v>454</v>
      </c>
      <c r="AL6" s="2" t="s">
        <v>825</v>
      </c>
    </row>
    <row r="7" spans="2:40" s="2" customFormat="1" x14ac:dyDescent="0.15">
      <c r="B7" s="900" t="s">
        <v>826</v>
      </c>
      <c r="C7" s="900"/>
      <c r="D7" s="900"/>
      <c r="E7" s="900"/>
      <c r="F7" s="900"/>
      <c r="G7" s="900"/>
      <c r="H7" s="900"/>
      <c r="I7" s="900"/>
      <c r="J7" s="900"/>
      <c r="K7" s="12"/>
      <c r="L7" s="12"/>
      <c r="M7" s="12"/>
      <c r="N7" s="12"/>
      <c r="O7" s="12"/>
      <c r="P7" s="12"/>
      <c r="Q7" s="12"/>
      <c r="R7" s="12"/>
      <c r="S7" s="12"/>
      <c r="T7" s="12"/>
    </row>
    <row r="8" spans="2:40" s="2" customFormat="1" x14ac:dyDescent="0.15">
      <c r="AC8" s="1" t="s">
        <v>827</v>
      </c>
    </row>
    <row r="9" spans="2:40" s="2" customFormat="1" x14ac:dyDescent="0.15">
      <c r="C9" s="1" t="s">
        <v>828</v>
      </c>
      <c r="D9" s="1"/>
    </row>
    <row r="10" spans="2:40" s="2" customFormat="1" ht="6.75" customHeight="1" x14ac:dyDescent="0.15">
      <c r="C10" s="1"/>
      <c r="D10" s="1"/>
    </row>
    <row r="11" spans="2:40" s="2" customFormat="1" ht="14.25" customHeight="1" x14ac:dyDescent="0.15">
      <c r="B11" s="780" t="s">
        <v>829</v>
      </c>
      <c r="C11" s="856" t="s">
        <v>830</v>
      </c>
      <c r="D11" s="857"/>
      <c r="E11" s="857"/>
      <c r="F11" s="857"/>
      <c r="G11" s="857"/>
      <c r="H11" s="857"/>
      <c r="I11" s="857"/>
      <c r="J11" s="857"/>
      <c r="K11" s="89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781"/>
      <c r="C12" s="859" t="s">
        <v>831</v>
      </c>
      <c r="D12" s="860"/>
      <c r="E12" s="860"/>
      <c r="F12" s="860"/>
      <c r="G12" s="860"/>
      <c r="H12" s="860"/>
      <c r="I12" s="860"/>
      <c r="J12" s="860"/>
      <c r="K12" s="86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781"/>
      <c r="C13" s="856" t="s">
        <v>832</v>
      </c>
      <c r="D13" s="857"/>
      <c r="E13" s="857"/>
      <c r="F13" s="857"/>
      <c r="G13" s="857"/>
      <c r="H13" s="857"/>
      <c r="I13" s="857"/>
      <c r="J13" s="857"/>
      <c r="K13" s="858"/>
      <c r="L13" s="1553" t="s">
        <v>833</v>
      </c>
      <c r="M13" s="1554"/>
      <c r="N13" s="1554"/>
      <c r="O13" s="1554"/>
      <c r="P13" s="1554"/>
      <c r="Q13" s="1554"/>
      <c r="R13" s="1554"/>
      <c r="S13" s="1554"/>
      <c r="T13" s="1554"/>
      <c r="U13" s="1554"/>
      <c r="V13" s="1554"/>
      <c r="W13" s="1554"/>
      <c r="X13" s="1554"/>
      <c r="Y13" s="1554"/>
      <c r="Z13" s="1554"/>
      <c r="AA13" s="1554"/>
      <c r="AB13" s="1554"/>
      <c r="AC13" s="1554"/>
      <c r="AD13" s="1554"/>
      <c r="AE13" s="1554"/>
      <c r="AF13" s="1554"/>
      <c r="AG13" s="1554"/>
      <c r="AH13" s="1554"/>
      <c r="AI13" s="1554"/>
      <c r="AJ13" s="1554"/>
      <c r="AK13" s="1554"/>
      <c r="AL13" s="1555"/>
    </row>
    <row r="14" spans="2:40" s="2" customFormat="1" x14ac:dyDescent="0.15">
      <c r="B14" s="781"/>
      <c r="C14" s="859"/>
      <c r="D14" s="860"/>
      <c r="E14" s="860"/>
      <c r="F14" s="860"/>
      <c r="G14" s="860"/>
      <c r="H14" s="860"/>
      <c r="I14" s="860"/>
      <c r="J14" s="860"/>
      <c r="K14" s="861"/>
      <c r="L14" s="1556" t="s">
        <v>834</v>
      </c>
      <c r="M14" s="891"/>
      <c r="N14" s="891"/>
      <c r="O14" s="891"/>
      <c r="P14" s="891"/>
      <c r="Q14" s="891"/>
      <c r="R14" s="891"/>
      <c r="S14" s="891"/>
      <c r="T14" s="891"/>
      <c r="U14" s="891"/>
      <c r="V14" s="891"/>
      <c r="W14" s="891"/>
      <c r="X14" s="891"/>
      <c r="Y14" s="891"/>
      <c r="Z14" s="891"/>
      <c r="AA14" s="891"/>
      <c r="AB14" s="891"/>
      <c r="AC14" s="891"/>
      <c r="AD14" s="891"/>
      <c r="AE14" s="891"/>
      <c r="AF14" s="891"/>
      <c r="AG14" s="891"/>
      <c r="AH14" s="891"/>
      <c r="AI14" s="891"/>
      <c r="AJ14" s="891"/>
      <c r="AK14" s="891"/>
      <c r="AL14" s="1557"/>
    </row>
    <row r="15" spans="2:40" s="2" customFormat="1" x14ac:dyDescent="0.15">
      <c r="B15" s="781"/>
      <c r="C15" s="862"/>
      <c r="D15" s="863"/>
      <c r="E15" s="863"/>
      <c r="F15" s="863"/>
      <c r="G15" s="863"/>
      <c r="H15" s="863"/>
      <c r="I15" s="863"/>
      <c r="J15" s="863"/>
      <c r="K15" s="864"/>
      <c r="L15" s="1568" t="s">
        <v>835</v>
      </c>
      <c r="M15" s="1560"/>
      <c r="N15" s="1560"/>
      <c r="O15" s="1560"/>
      <c r="P15" s="1560"/>
      <c r="Q15" s="1560"/>
      <c r="R15" s="1560"/>
      <c r="S15" s="1560"/>
      <c r="T15" s="1560"/>
      <c r="U15" s="1560"/>
      <c r="V15" s="1560"/>
      <c r="W15" s="1560"/>
      <c r="X15" s="1560"/>
      <c r="Y15" s="1560"/>
      <c r="Z15" s="1560"/>
      <c r="AA15" s="1560"/>
      <c r="AB15" s="1560"/>
      <c r="AC15" s="1560"/>
      <c r="AD15" s="1560"/>
      <c r="AE15" s="1560"/>
      <c r="AF15" s="1560"/>
      <c r="AG15" s="1560"/>
      <c r="AH15" s="1560"/>
      <c r="AI15" s="1560"/>
      <c r="AJ15" s="1560"/>
      <c r="AK15" s="1560"/>
      <c r="AL15" s="1561"/>
    </row>
    <row r="16" spans="2:40" s="2" customFormat="1" ht="14.25" customHeight="1" x14ac:dyDescent="0.15">
      <c r="B16" s="781"/>
      <c r="C16" s="871" t="s">
        <v>836</v>
      </c>
      <c r="D16" s="872"/>
      <c r="E16" s="872"/>
      <c r="F16" s="872"/>
      <c r="G16" s="872"/>
      <c r="H16" s="872"/>
      <c r="I16" s="872"/>
      <c r="J16" s="872"/>
      <c r="K16" s="873"/>
      <c r="L16" s="795" t="s">
        <v>0</v>
      </c>
      <c r="M16" s="796"/>
      <c r="N16" s="796"/>
      <c r="O16" s="796"/>
      <c r="P16" s="797"/>
      <c r="Q16" s="24"/>
      <c r="R16" s="25"/>
      <c r="S16" s="25"/>
      <c r="T16" s="25"/>
      <c r="U16" s="25"/>
      <c r="V16" s="25"/>
      <c r="W16" s="25"/>
      <c r="X16" s="25"/>
      <c r="Y16" s="26"/>
      <c r="Z16" s="890" t="s">
        <v>1</v>
      </c>
      <c r="AA16" s="865"/>
      <c r="AB16" s="865"/>
      <c r="AC16" s="865"/>
      <c r="AD16" s="866"/>
      <c r="AE16" s="28"/>
      <c r="AF16" s="32"/>
      <c r="AG16" s="22"/>
      <c r="AH16" s="22"/>
      <c r="AI16" s="22"/>
      <c r="AJ16" s="1554"/>
      <c r="AK16" s="1554"/>
      <c r="AL16" s="1555"/>
    </row>
    <row r="17" spans="2:40" ht="14.25" customHeight="1" x14ac:dyDescent="0.15">
      <c r="B17" s="781"/>
      <c r="C17" s="897" t="s">
        <v>837</v>
      </c>
      <c r="D17" s="898"/>
      <c r="E17" s="898"/>
      <c r="F17" s="898"/>
      <c r="G17" s="898"/>
      <c r="H17" s="898"/>
      <c r="I17" s="898"/>
      <c r="J17" s="898"/>
      <c r="K17" s="899"/>
      <c r="L17" s="27"/>
      <c r="M17" s="27"/>
      <c r="N17" s="27"/>
      <c r="O17" s="27"/>
      <c r="P17" s="27"/>
      <c r="Q17" s="27"/>
      <c r="R17" s="27"/>
      <c r="S17" s="27"/>
      <c r="U17" s="795" t="s">
        <v>838</v>
      </c>
      <c r="V17" s="796"/>
      <c r="W17" s="796"/>
      <c r="X17" s="796"/>
      <c r="Y17" s="797"/>
      <c r="Z17" s="18"/>
      <c r="AA17" s="19"/>
      <c r="AB17" s="19"/>
      <c r="AC17" s="19"/>
      <c r="AD17" s="19"/>
      <c r="AE17" s="1567"/>
      <c r="AF17" s="1567"/>
      <c r="AG17" s="1567"/>
      <c r="AH17" s="1567"/>
      <c r="AI17" s="1567"/>
      <c r="AJ17" s="1567"/>
      <c r="AK17" s="1567"/>
      <c r="AL17" s="17"/>
      <c r="AN17" s="3"/>
    </row>
    <row r="18" spans="2:40" ht="14.25" customHeight="1" x14ac:dyDescent="0.15">
      <c r="B18" s="781"/>
      <c r="C18" s="798" t="s">
        <v>2</v>
      </c>
      <c r="D18" s="798"/>
      <c r="E18" s="798"/>
      <c r="F18" s="798"/>
      <c r="G18" s="798"/>
      <c r="H18" s="1569"/>
      <c r="I18" s="1569"/>
      <c r="J18" s="1569"/>
      <c r="K18" s="1570"/>
      <c r="L18" s="795" t="s">
        <v>3</v>
      </c>
      <c r="M18" s="796"/>
      <c r="N18" s="796"/>
      <c r="O18" s="796"/>
      <c r="P18" s="797"/>
      <c r="Q18" s="29"/>
      <c r="R18" s="30"/>
      <c r="S18" s="30"/>
      <c r="T18" s="30"/>
      <c r="U18" s="30"/>
      <c r="V18" s="30"/>
      <c r="W18" s="30"/>
      <c r="X18" s="30"/>
      <c r="Y18" s="31"/>
      <c r="Z18" s="784" t="s">
        <v>4</v>
      </c>
      <c r="AA18" s="784"/>
      <c r="AB18" s="784"/>
      <c r="AC18" s="784"/>
      <c r="AD18" s="785"/>
      <c r="AE18" s="15"/>
      <c r="AF18" s="16"/>
      <c r="AG18" s="16"/>
      <c r="AH18" s="16"/>
      <c r="AI18" s="16"/>
      <c r="AJ18" s="16"/>
      <c r="AK18" s="16"/>
      <c r="AL18" s="17"/>
      <c r="AN18" s="3"/>
    </row>
    <row r="19" spans="2:40" ht="13.5" customHeight="1" x14ac:dyDescent="0.15">
      <c r="B19" s="781"/>
      <c r="C19" s="972" t="s">
        <v>5</v>
      </c>
      <c r="D19" s="972"/>
      <c r="E19" s="972"/>
      <c r="F19" s="972"/>
      <c r="G19" s="972"/>
      <c r="H19" s="1562"/>
      <c r="I19" s="1562"/>
      <c r="J19" s="1562"/>
      <c r="K19" s="1562"/>
      <c r="L19" s="1553" t="s">
        <v>833</v>
      </c>
      <c r="M19" s="1554"/>
      <c r="N19" s="1554"/>
      <c r="O19" s="1554"/>
      <c r="P19" s="1554"/>
      <c r="Q19" s="1554"/>
      <c r="R19" s="1554"/>
      <c r="S19" s="1554"/>
      <c r="T19" s="1554"/>
      <c r="U19" s="1554"/>
      <c r="V19" s="1554"/>
      <c r="W19" s="1554"/>
      <c r="X19" s="1554"/>
      <c r="Y19" s="1554"/>
      <c r="Z19" s="1554"/>
      <c r="AA19" s="1554"/>
      <c r="AB19" s="1554"/>
      <c r="AC19" s="1554"/>
      <c r="AD19" s="1554"/>
      <c r="AE19" s="1554"/>
      <c r="AF19" s="1554"/>
      <c r="AG19" s="1554"/>
      <c r="AH19" s="1554"/>
      <c r="AI19" s="1554"/>
      <c r="AJ19" s="1554"/>
      <c r="AK19" s="1554"/>
      <c r="AL19" s="1555"/>
      <c r="AN19" s="3"/>
    </row>
    <row r="20" spans="2:40" ht="14.25" customHeight="1" x14ac:dyDescent="0.15">
      <c r="B20" s="781"/>
      <c r="C20" s="972"/>
      <c r="D20" s="972"/>
      <c r="E20" s="972"/>
      <c r="F20" s="972"/>
      <c r="G20" s="972"/>
      <c r="H20" s="1562"/>
      <c r="I20" s="1562"/>
      <c r="J20" s="1562"/>
      <c r="K20" s="1562"/>
      <c r="L20" s="1556" t="s">
        <v>834</v>
      </c>
      <c r="M20" s="891"/>
      <c r="N20" s="891"/>
      <c r="O20" s="891"/>
      <c r="P20" s="891"/>
      <c r="Q20" s="891"/>
      <c r="R20" s="891"/>
      <c r="S20" s="891"/>
      <c r="T20" s="891"/>
      <c r="U20" s="891"/>
      <c r="V20" s="891"/>
      <c r="W20" s="891"/>
      <c r="X20" s="891"/>
      <c r="Y20" s="891"/>
      <c r="Z20" s="891"/>
      <c r="AA20" s="891"/>
      <c r="AB20" s="891"/>
      <c r="AC20" s="891"/>
      <c r="AD20" s="891"/>
      <c r="AE20" s="891"/>
      <c r="AF20" s="891"/>
      <c r="AG20" s="891"/>
      <c r="AH20" s="891"/>
      <c r="AI20" s="891"/>
      <c r="AJ20" s="891"/>
      <c r="AK20" s="891"/>
      <c r="AL20" s="1557"/>
      <c r="AN20" s="3"/>
    </row>
    <row r="21" spans="2:40" x14ac:dyDescent="0.15">
      <c r="B21" s="782"/>
      <c r="C21" s="1563"/>
      <c r="D21" s="1563"/>
      <c r="E21" s="1563"/>
      <c r="F21" s="1563"/>
      <c r="G21" s="1563"/>
      <c r="H21" s="1564"/>
      <c r="I21" s="1564"/>
      <c r="J21" s="1564"/>
      <c r="K21" s="1564"/>
      <c r="L21" s="1558"/>
      <c r="M21" s="1559"/>
      <c r="N21" s="1559"/>
      <c r="O21" s="1559"/>
      <c r="P21" s="1559"/>
      <c r="Q21" s="1559"/>
      <c r="R21" s="1559"/>
      <c r="S21" s="1559"/>
      <c r="T21" s="1559"/>
      <c r="U21" s="1559"/>
      <c r="V21" s="1559"/>
      <c r="W21" s="1559"/>
      <c r="X21" s="1559"/>
      <c r="Y21" s="1559"/>
      <c r="Z21" s="1559"/>
      <c r="AA21" s="1559"/>
      <c r="AB21" s="1559"/>
      <c r="AC21" s="1559"/>
      <c r="AD21" s="1559"/>
      <c r="AE21" s="1559"/>
      <c r="AF21" s="1559"/>
      <c r="AG21" s="1559"/>
      <c r="AH21" s="1559"/>
      <c r="AI21" s="1559"/>
      <c r="AJ21" s="1559"/>
      <c r="AK21" s="1559"/>
      <c r="AL21" s="1565"/>
      <c r="AN21" s="3"/>
    </row>
    <row r="22" spans="2:40" ht="13.5" customHeight="1" x14ac:dyDescent="0.15">
      <c r="B22" s="884" t="s">
        <v>839</v>
      </c>
      <c r="C22" s="856" t="s">
        <v>840</v>
      </c>
      <c r="D22" s="857"/>
      <c r="E22" s="857"/>
      <c r="F22" s="857"/>
      <c r="G22" s="857"/>
      <c r="H22" s="857"/>
      <c r="I22" s="857"/>
      <c r="J22" s="857"/>
      <c r="K22" s="858"/>
      <c r="L22" s="1553" t="s">
        <v>833</v>
      </c>
      <c r="M22" s="1554"/>
      <c r="N22" s="1554"/>
      <c r="O22" s="1554"/>
      <c r="P22" s="1554"/>
      <c r="Q22" s="1554"/>
      <c r="R22" s="1554"/>
      <c r="S22" s="1554"/>
      <c r="T22" s="1554"/>
      <c r="U22" s="1554"/>
      <c r="V22" s="1554"/>
      <c r="W22" s="1554"/>
      <c r="X22" s="1554"/>
      <c r="Y22" s="1554"/>
      <c r="Z22" s="1554"/>
      <c r="AA22" s="1554"/>
      <c r="AB22" s="1554"/>
      <c r="AC22" s="1554"/>
      <c r="AD22" s="1554"/>
      <c r="AE22" s="1554"/>
      <c r="AF22" s="1554"/>
      <c r="AG22" s="1554"/>
      <c r="AH22" s="1554"/>
      <c r="AI22" s="1554"/>
      <c r="AJ22" s="1554"/>
      <c r="AK22" s="1554"/>
      <c r="AL22" s="1555"/>
      <c r="AN22" s="3"/>
    </row>
    <row r="23" spans="2:40" ht="14.25" customHeight="1" x14ac:dyDescent="0.15">
      <c r="B23" s="845"/>
      <c r="C23" s="859"/>
      <c r="D23" s="860"/>
      <c r="E23" s="860"/>
      <c r="F23" s="860"/>
      <c r="G23" s="860"/>
      <c r="H23" s="860"/>
      <c r="I23" s="860"/>
      <c r="J23" s="860"/>
      <c r="K23" s="861"/>
      <c r="L23" s="1556" t="s">
        <v>834</v>
      </c>
      <c r="M23" s="891"/>
      <c r="N23" s="891"/>
      <c r="O23" s="891"/>
      <c r="P23" s="891"/>
      <c r="Q23" s="891"/>
      <c r="R23" s="891"/>
      <c r="S23" s="891"/>
      <c r="T23" s="891"/>
      <c r="U23" s="891"/>
      <c r="V23" s="891"/>
      <c r="W23" s="891"/>
      <c r="X23" s="891"/>
      <c r="Y23" s="891"/>
      <c r="Z23" s="891"/>
      <c r="AA23" s="891"/>
      <c r="AB23" s="891"/>
      <c r="AC23" s="891"/>
      <c r="AD23" s="891"/>
      <c r="AE23" s="891"/>
      <c r="AF23" s="891"/>
      <c r="AG23" s="891"/>
      <c r="AH23" s="891"/>
      <c r="AI23" s="891"/>
      <c r="AJ23" s="891"/>
      <c r="AK23" s="891"/>
      <c r="AL23" s="1557"/>
      <c r="AN23" s="3"/>
    </row>
    <row r="24" spans="2:40" x14ac:dyDescent="0.15">
      <c r="B24" s="845"/>
      <c r="C24" s="862"/>
      <c r="D24" s="863"/>
      <c r="E24" s="863"/>
      <c r="F24" s="863"/>
      <c r="G24" s="863"/>
      <c r="H24" s="863"/>
      <c r="I24" s="863"/>
      <c r="J24" s="863"/>
      <c r="K24" s="864"/>
      <c r="L24" s="1558"/>
      <c r="M24" s="1559"/>
      <c r="N24" s="1559"/>
      <c r="O24" s="1559"/>
      <c r="P24" s="1559"/>
      <c r="Q24" s="1559"/>
      <c r="R24" s="1559"/>
      <c r="S24" s="1559"/>
      <c r="T24" s="1559"/>
      <c r="U24" s="1559"/>
      <c r="V24" s="1559"/>
      <c r="W24" s="1559"/>
      <c r="X24" s="1559"/>
      <c r="Y24" s="1559"/>
      <c r="Z24" s="1559"/>
      <c r="AA24" s="1559"/>
      <c r="AB24" s="1559"/>
      <c r="AC24" s="1559"/>
      <c r="AD24" s="1559"/>
      <c r="AE24" s="1559"/>
      <c r="AF24" s="1559"/>
      <c r="AG24" s="1559"/>
      <c r="AH24" s="1559"/>
      <c r="AI24" s="1559"/>
      <c r="AJ24" s="1559"/>
      <c r="AK24" s="1559"/>
      <c r="AL24" s="1565"/>
      <c r="AN24" s="3"/>
    </row>
    <row r="25" spans="2:40" ht="14.25" customHeight="1" x14ac:dyDescent="0.15">
      <c r="B25" s="845"/>
      <c r="C25" s="972" t="s">
        <v>836</v>
      </c>
      <c r="D25" s="972"/>
      <c r="E25" s="972"/>
      <c r="F25" s="972"/>
      <c r="G25" s="972"/>
      <c r="H25" s="972"/>
      <c r="I25" s="972"/>
      <c r="J25" s="972"/>
      <c r="K25" s="972"/>
      <c r="L25" s="795" t="s">
        <v>0</v>
      </c>
      <c r="M25" s="796"/>
      <c r="N25" s="796"/>
      <c r="O25" s="796"/>
      <c r="P25" s="797"/>
      <c r="Q25" s="24"/>
      <c r="R25" s="25"/>
      <c r="S25" s="25"/>
      <c r="T25" s="25"/>
      <c r="U25" s="25"/>
      <c r="V25" s="25"/>
      <c r="W25" s="25"/>
      <c r="X25" s="25"/>
      <c r="Y25" s="26"/>
      <c r="Z25" s="890" t="s">
        <v>1</v>
      </c>
      <c r="AA25" s="865"/>
      <c r="AB25" s="865"/>
      <c r="AC25" s="865"/>
      <c r="AD25" s="866"/>
      <c r="AE25" s="28"/>
      <c r="AF25" s="32"/>
      <c r="AG25" s="22"/>
      <c r="AH25" s="22"/>
      <c r="AI25" s="22"/>
      <c r="AJ25" s="1554"/>
      <c r="AK25" s="1554"/>
      <c r="AL25" s="1555"/>
      <c r="AN25" s="3"/>
    </row>
    <row r="26" spans="2:40" ht="13.5" customHeight="1" x14ac:dyDescent="0.15">
      <c r="B26" s="845"/>
      <c r="C26" s="1566" t="s">
        <v>841</v>
      </c>
      <c r="D26" s="1566"/>
      <c r="E26" s="1566"/>
      <c r="F26" s="1566"/>
      <c r="G26" s="1566"/>
      <c r="H26" s="1566"/>
      <c r="I26" s="1566"/>
      <c r="J26" s="1566"/>
      <c r="K26" s="1566"/>
      <c r="L26" s="1553" t="s">
        <v>833</v>
      </c>
      <c r="M26" s="1554"/>
      <c r="N26" s="1554"/>
      <c r="O26" s="1554"/>
      <c r="P26" s="1554"/>
      <c r="Q26" s="1554"/>
      <c r="R26" s="1554"/>
      <c r="S26" s="1554"/>
      <c r="T26" s="1554"/>
      <c r="U26" s="1554"/>
      <c r="V26" s="1554"/>
      <c r="W26" s="1554"/>
      <c r="X26" s="1554"/>
      <c r="Y26" s="1554"/>
      <c r="Z26" s="1554"/>
      <c r="AA26" s="1554"/>
      <c r="AB26" s="1554"/>
      <c r="AC26" s="1554"/>
      <c r="AD26" s="1554"/>
      <c r="AE26" s="1554"/>
      <c r="AF26" s="1554"/>
      <c r="AG26" s="1554"/>
      <c r="AH26" s="1554"/>
      <c r="AI26" s="1554"/>
      <c r="AJ26" s="1554"/>
      <c r="AK26" s="1554"/>
      <c r="AL26" s="1555"/>
      <c r="AN26" s="3"/>
    </row>
    <row r="27" spans="2:40" ht="14.25" customHeight="1" x14ac:dyDescent="0.15">
      <c r="B27" s="845"/>
      <c r="C27" s="1566"/>
      <c r="D27" s="1566"/>
      <c r="E27" s="1566"/>
      <c r="F27" s="1566"/>
      <c r="G27" s="1566"/>
      <c r="H27" s="1566"/>
      <c r="I27" s="1566"/>
      <c r="J27" s="1566"/>
      <c r="K27" s="1566"/>
      <c r="L27" s="1556" t="s">
        <v>834</v>
      </c>
      <c r="M27" s="891"/>
      <c r="N27" s="891"/>
      <c r="O27" s="891"/>
      <c r="P27" s="891"/>
      <c r="Q27" s="891"/>
      <c r="R27" s="891"/>
      <c r="S27" s="891"/>
      <c r="T27" s="891"/>
      <c r="U27" s="891"/>
      <c r="V27" s="891"/>
      <c r="W27" s="891"/>
      <c r="X27" s="891"/>
      <c r="Y27" s="891"/>
      <c r="Z27" s="891"/>
      <c r="AA27" s="891"/>
      <c r="AB27" s="891"/>
      <c r="AC27" s="891"/>
      <c r="AD27" s="891"/>
      <c r="AE27" s="891"/>
      <c r="AF27" s="891"/>
      <c r="AG27" s="891"/>
      <c r="AH27" s="891"/>
      <c r="AI27" s="891"/>
      <c r="AJ27" s="891"/>
      <c r="AK27" s="891"/>
      <c r="AL27" s="1557"/>
      <c r="AN27" s="3"/>
    </row>
    <row r="28" spans="2:40" x14ac:dyDescent="0.15">
      <c r="B28" s="845"/>
      <c r="C28" s="1566"/>
      <c r="D28" s="1566"/>
      <c r="E28" s="1566"/>
      <c r="F28" s="1566"/>
      <c r="G28" s="1566"/>
      <c r="H28" s="1566"/>
      <c r="I28" s="1566"/>
      <c r="J28" s="1566"/>
      <c r="K28" s="1566"/>
      <c r="L28" s="1558"/>
      <c r="M28" s="1559"/>
      <c r="N28" s="1559"/>
      <c r="O28" s="1559"/>
      <c r="P28" s="1559"/>
      <c r="Q28" s="1559"/>
      <c r="R28" s="1559"/>
      <c r="S28" s="1559"/>
      <c r="T28" s="1559"/>
      <c r="U28" s="1559"/>
      <c r="V28" s="1559"/>
      <c r="W28" s="1559"/>
      <c r="X28" s="1559"/>
      <c r="Y28" s="1559"/>
      <c r="Z28" s="1559"/>
      <c r="AA28" s="1559"/>
      <c r="AB28" s="1559"/>
      <c r="AC28" s="1559"/>
      <c r="AD28" s="1559"/>
      <c r="AE28" s="1559"/>
      <c r="AF28" s="1559"/>
      <c r="AG28" s="1559"/>
      <c r="AH28" s="1559"/>
      <c r="AI28" s="1559"/>
      <c r="AJ28" s="1559"/>
      <c r="AK28" s="1559"/>
      <c r="AL28" s="1565"/>
      <c r="AN28" s="3"/>
    </row>
    <row r="29" spans="2:40" ht="14.25" customHeight="1" x14ac:dyDescent="0.15">
      <c r="B29" s="845"/>
      <c r="C29" s="972" t="s">
        <v>836</v>
      </c>
      <c r="D29" s="972"/>
      <c r="E29" s="972"/>
      <c r="F29" s="972"/>
      <c r="G29" s="972"/>
      <c r="H29" s="972"/>
      <c r="I29" s="972"/>
      <c r="J29" s="972"/>
      <c r="K29" s="972"/>
      <c r="L29" s="795" t="s">
        <v>0</v>
      </c>
      <c r="M29" s="796"/>
      <c r="N29" s="796"/>
      <c r="O29" s="796"/>
      <c r="P29" s="797"/>
      <c r="Q29" s="28"/>
      <c r="R29" s="32"/>
      <c r="S29" s="32"/>
      <c r="T29" s="32"/>
      <c r="U29" s="32"/>
      <c r="V29" s="32"/>
      <c r="W29" s="32"/>
      <c r="X29" s="32"/>
      <c r="Y29" s="33"/>
      <c r="Z29" s="890" t="s">
        <v>1</v>
      </c>
      <c r="AA29" s="865"/>
      <c r="AB29" s="865"/>
      <c r="AC29" s="865"/>
      <c r="AD29" s="866"/>
      <c r="AE29" s="28"/>
      <c r="AF29" s="32"/>
      <c r="AG29" s="22"/>
      <c r="AH29" s="22"/>
      <c r="AI29" s="22"/>
      <c r="AJ29" s="1554"/>
      <c r="AK29" s="1554"/>
      <c r="AL29" s="1555"/>
      <c r="AN29" s="3"/>
    </row>
    <row r="30" spans="2:40" ht="14.25" customHeight="1" x14ac:dyDescent="0.15">
      <c r="B30" s="845"/>
      <c r="C30" s="972" t="s">
        <v>6</v>
      </c>
      <c r="D30" s="972"/>
      <c r="E30" s="972"/>
      <c r="F30" s="972"/>
      <c r="G30" s="972"/>
      <c r="H30" s="972"/>
      <c r="I30" s="972"/>
      <c r="J30" s="972"/>
      <c r="K30" s="972"/>
      <c r="L30" s="1552"/>
      <c r="M30" s="1552"/>
      <c r="N30" s="1552"/>
      <c r="O30" s="1552"/>
      <c r="P30" s="1552"/>
      <c r="Q30" s="1552"/>
      <c r="R30" s="1552"/>
      <c r="S30" s="1552"/>
      <c r="T30" s="1552"/>
      <c r="U30" s="1552"/>
      <c r="V30" s="1552"/>
      <c r="W30" s="1552"/>
      <c r="X30" s="1552"/>
      <c r="Y30" s="1552"/>
      <c r="Z30" s="1552"/>
      <c r="AA30" s="1552"/>
      <c r="AB30" s="1552"/>
      <c r="AC30" s="1552"/>
      <c r="AD30" s="1552"/>
      <c r="AE30" s="1552"/>
      <c r="AF30" s="1552"/>
      <c r="AG30" s="1552"/>
      <c r="AH30" s="1552"/>
      <c r="AI30" s="1552"/>
      <c r="AJ30" s="1552"/>
      <c r="AK30" s="1552"/>
      <c r="AL30" s="1552"/>
      <c r="AN30" s="3"/>
    </row>
    <row r="31" spans="2:40" ht="13.5" customHeight="1" x14ac:dyDescent="0.15">
      <c r="B31" s="845"/>
      <c r="C31" s="972" t="s">
        <v>7</v>
      </c>
      <c r="D31" s="972"/>
      <c r="E31" s="972"/>
      <c r="F31" s="972"/>
      <c r="G31" s="972"/>
      <c r="H31" s="972"/>
      <c r="I31" s="972"/>
      <c r="J31" s="972"/>
      <c r="K31" s="972"/>
      <c r="L31" s="1553" t="s">
        <v>833</v>
      </c>
      <c r="M31" s="1554"/>
      <c r="N31" s="1554"/>
      <c r="O31" s="1554"/>
      <c r="P31" s="1554"/>
      <c r="Q31" s="1554"/>
      <c r="R31" s="1554"/>
      <c r="S31" s="1554"/>
      <c r="T31" s="1554"/>
      <c r="U31" s="1554"/>
      <c r="V31" s="1554"/>
      <c r="W31" s="1554"/>
      <c r="X31" s="1554"/>
      <c r="Y31" s="1554"/>
      <c r="Z31" s="1554"/>
      <c r="AA31" s="1554"/>
      <c r="AB31" s="1554"/>
      <c r="AC31" s="1554"/>
      <c r="AD31" s="1554"/>
      <c r="AE31" s="1554"/>
      <c r="AF31" s="1554"/>
      <c r="AG31" s="1554"/>
      <c r="AH31" s="1554"/>
      <c r="AI31" s="1554"/>
      <c r="AJ31" s="1554"/>
      <c r="AK31" s="1554"/>
      <c r="AL31" s="1555"/>
      <c r="AN31" s="3"/>
    </row>
    <row r="32" spans="2:40" ht="14.25" customHeight="1" x14ac:dyDescent="0.15">
      <c r="B32" s="845"/>
      <c r="C32" s="972"/>
      <c r="D32" s="972"/>
      <c r="E32" s="972"/>
      <c r="F32" s="972"/>
      <c r="G32" s="972"/>
      <c r="H32" s="972"/>
      <c r="I32" s="972"/>
      <c r="J32" s="972"/>
      <c r="K32" s="972"/>
      <c r="L32" s="1556" t="s">
        <v>834</v>
      </c>
      <c r="M32" s="891"/>
      <c r="N32" s="891"/>
      <c r="O32" s="891"/>
      <c r="P32" s="891"/>
      <c r="Q32" s="891"/>
      <c r="R32" s="891"/>
      <c r="S32" s="891"/>
      <c r="T32" s="891"/>
      <c r="U32" s="891"/>
      <c r="V32" s="891"/>
      <c r="W32" s="891"/>
      <c r="X32" s="891"/>
      <c r="Y32" s="891"/>
      <c r="Z32" s="891"/>
      <c r="AA32" s="891"/>
      <c r="AB32" s="891"/>
      <c r="AC32" s="891"/>
      <c r="AD32" s="891"/>
      <c r="AE32" s="891"/>
      <c r="AF32" s="891"/>
      <c r="AG32" s="891"/>
      <c r="AH32" s="891"/>
      <c r="AI32" s="891"/>
      <c r="AJ32" s="891"/>
      <c r="AK32" s="891"/>
      <c r="AL32" s="1557"/>
      <c r="AN32" s="3"/>
    </row>
    <row r="33" spans="2:40" x14ac:dyDescent="0.15">
      <c r="B33" s="885"/>
      <c r="C33" s="972"/>
      <c r="D33" s="972"/>
      <c r="E33" s="972"/>
      <c r="F33" s="972"/>
      <c r="G33" s="972"/>
      <c r="H33" s="972"/>
      <c r="I33" s="972"/>
      <c r="J33" s="972"/>
      <c r="K33" s="972"/>
      <c r="L33" s="1558"/>
      <c r="M33" s="1559"/>
      <c r="N33" s="1560"/>
      <c r="O33" s="1560"/>
      <c r="P33" s="1560"/>
      <c r="Q33" s="1560"/>
      <c r="R33" s="1560"/>
      <c r="S33" s="1560"/>
      <c r="T33" s="1560"/>
      <c r="U33" s="1560"/>
      <c r="V33" s="1560"/>
      <c r="W33" s="1560"/>
      <c r="X33" s="1560"/>
      <c r="Y33" s="1560"/>
      <c r="Z33" s="1560"/>
      <c r="AA33" s="1560"/>
      <c r="AB33" s="1560"/>
      <c r="AC33" s="1559"/>
      <c r="AD33" s="1559"/>
      <c r="AE33" s="1559"/>
      <c r="AF33" s="1559"/>
      <c r="AG33" s="1559"/>
      <c r="AH33" s="1560"/>
      <c r="AI33" s="1560"/>
      <c r="AJ33" s="1560"/>
      <c r="AK33" s="1560"/>
      <c r="AL33" s="1561"/>
      <c r="AN33" s="3"/>
    </row>
    <row r="34" spans="2:40" ht="13.5" customHeight="1" x14ac:dyDescent="0.15">
      <c r="B34" s="884" t="s">
        <v>842</v>
      </c>
      <c r="C34" s="786" t="s">
        <v>843</v>
      </c>
      <c r="D34" s="787"/>
      <c r="E34" s="787"/>
      <c r="F34" s="787"/>
      <c r="G34" s="787"/>
      <c r="H34" s="787"/>
      <c r="I34" s="787"/>
      <c r="J34" s="787"/>
      <c r="K34" s="787"/>
      <c r="L34" s="787"/>
      <c r="M34" s="1548" t="s">
        <v>844</v>
      </c>
      <c r="N34" s="1534"/>
      <c r="O34" s="53" t="s">
        <v>845</v>
      </c>
      <c r="P34" s="49"/>
      <c r="Q34" s="50"/>
      <c r="R34" s="980" t="s">
        <v>846</v>
      </c>
      <c r="S34" s="981"/>
      <c r="T34" s="981"/>
      <c r="U34" s="981"/>
      <c r="V34" s="981"/>
      <c r="W34" s="981"/>
      <c r="X34" s="982"/>
      <c r="Y34" s="1549" t="s">
        <v>847</v>
      </c>
      <c r="Z34" s="1550"/>
      <c r="AA34" s="1550"/>
      <c r="AB34" s="1551"/>
      <c r="AC34" s="835" t="s">
        <v>848</v>
      </c>
      <c r="AD34" s="836"/>
      <c r="AE34" s="836"/>
      <c r="AF34" s="836"/>
      <c r="AG34" s="837"/>
      <c r="AH34" s="1541" t="s">
        <v>849</v>
      </c>
      <c r="AI34" s="1542"/>
      <c r="AJ34" s="1542"/>
      <c r="AK34" s="1542"/>
      <c r="AL34" s="1543"/>
      <c r="AN34" s="3"/>
    </row>
    <row r="35" spans="2:40" ht="14.25" customHeight="1" x14ac:dyDescent="0.15">
      <c r="B35" s="845"/>
      <c r="C35" s="788"/>
      <c r="D35" s="789"/>
      <c r="E35" s="789"/>
      <c r="F35" s="789"/>
      <c r="G35" s="789"/>
      <c r="H35" s="789"/>
      <c r="I35" s="789"/>
      <c r="J35" s="789"/>
      <c r="K35" s="789"/>
      <c r="L35" s="789"/>
      <c r="M35" s="848"/>
      <c r="N35" s="849"/>
      <c r="O35" s="54" t="s">
        <v>850</v>
      </c>
      <c r="P35" s="51"/>
      <c r="Q35" s="52"/>
      <c r="R35" s="853"/>
      <c r="S35" s="854"/>
      <c r="T35" s="854"/>
      <c r="U35" s="854"/>
      <c r="V35" s="854"/>
      <c r="W35" s="854"/>
      <c r="X35" s="855"/>
      <c r="Y35" s="55" t="s">
        <v>851</v>
      </c>
      <c r="Z35" s="14"/>
      <c r="AA35" s="14"/>
      <c r="AB35" s="14"/>
      <c r="AC35" s="838" t="s">
        <v>852</v>
      </c>
      <c r="AD35" s="839"/>
      <c r="AE35" s="839"/>
      <c r="AF35" s="839"/>
      <c r="AG35" s="840"/>
      <c r="AH35" s="841" t="s">
        <v>853</v>
      </c>
      <c r="AI35" s="842"/>
      <c r="AJ35" s="842"/>
      <c r="AK35" s="842"/>
      <c r="AL35" s="843"/>
      <c r="AN35" s="3"/>
    </row>
    <row r="36" spans="2:40" ht="14.25" customHeight="1" x14ac:dyDescent="0.15">
      <c r="B36" s="845"/>
      <c r="C36" s="781"/>
      <c r="D36" s="68"/>
      <c r="E36" s="833" t="s">
        <v>854</v>
      </c>
      <c r="F36" s="833"/>
      <c r="G36" s="833"/>
      <c r="H36" s="833"/>
      <c r="I36" s="833"/>
      <c r="J36" s="833"/>
      <c r="K36" s="833"/>
      <c r="L36" s="1544"/>
      <c r="M36" s="37"/>
      <c r="N36" s="36"/>
      <c r="O36" s="18"/>
      <c r="P36" s="19"/>
      <c r="Q36" s="36"/>
      <c r="R36" s="11" t="s">
        <v>855</v>
      </c>
      <c r="S36" s="5"/>
      <c r="T36" s="5"/>
      <c r="U36" s="5"/>
      <c r="V36" s="5"/>
      <c r="W36" s="5"/>
      <c r="X36" s="5"/>
      <c r="Y36" s="9"/>
      <c r="Z36" s="30"/>
      <c r="AA36" s="30"/>
      <c r="AB36" s="30"/>
      <c r="AC36" s="15"/>
      <c r="AD36" s="16"/>
      <c r="AE36" s="16"/>
      <c r="AF36" s="16"/>
      <c r="AG36" s="17"/>
      <c r="AH36" s="15"/>
      <c r="AI36" s="16"/>
      <c r="AJ36" s="16"/>
      <c r="AK36" s="16"/>
      <c r="AL36" s="17" t="s">
        <v>469</v>
      </c>
      <c r="AN36" s="3"/>
    </row>
    <row r="37" spans="2:40" ht="14.25" customHeight="1" x14ac:dyDescent="0.15">
      <c r="B37" s="845"/>
      <c r="C37" s="781"/>
      <c r="D37" s="68"/>
      <c r="E37" s="833" t="s">
        <v>856</v>
      </c>
      <c r="F37" s="834"/>
      <c r="G37" s="834"/>
      <c r="H37" s="834"/>
      <c r="I37" s="834"/>
      <c r="J37" s="834"/>
      <c r="K37" s="834"/>
      <c r="L37" s="1538"/>
      <c r="M37" s="37"/>
      <c r="N37" s="36"/>
      <c r="O37" s="18"/>
      <c r="P37" s="19"/>
      <c r="Q37" s="36"/>
      <c r="R37" s="11" t="s">
        <v>855</v>
      </c>
      <c r="S37" s="5"/>
      <c r="T37" s="5"/>
      <c r="U37" s="5"/>
      <c r="V37" s="5"/>
      <c r="W37" s="5"/>
      <c r="X37" s="5"/>
      <c r="Y37" s="9"/>
      <c r="Z37" s="30"/>
      <c r="AA37" s="30"/>
      <c r="AB37" s="30"/>
      <c r="AC37" s="15"/>
      <c r="AD37" s="16"/>
      <c r="AE37" s="16"/>
      <c r="AF37" s="16"/>
      <c r="AG37" s="17"/>
      <c r="AH37" s="15"/>
      <c r="AI37" s="16"/>
      <c r="AJ37" s="16"/>
      <c r="AK37" s="16"/>
      <c r="AL37" s="17" t="s">
        <v>469</v>
      </c>
      <c r="AN37" s="3"/>
    </row>
    <row r="38" spans="2:40" ht="14.25" customHeight="1" x14ac:dyDescent="0.15">
      <c r="B38" s="845"/>
      <c r="C38" s="781"/>
      <c r="D38" s="68"/>
      <c r="E38" s="833" t="s">
        <v>857</v>
      </c>
      <c r="F38" s="834"/>
      <c r="G38" s="834"/>
      <c r="H38" s="834"/>
      <c r="I38" s="834"/>
      <c r="J38" s="834"/>
      <c r="K38" s="834"/>
      <c r="L38" s="1538"/>
      <c r="M38" s="37"/>
      <c r="N38" s="36"/>
      <c r="O38" s="18"/>
      <c r="P38" s="19"/>
      <c r="Q38" s="36"/>
      <c r="R38" s="11" t="s">
        <v>855</v>
      </c>
      <c r="S38" s="5"/>
      <c r="T38" s="5"/>
      <c r="U38" s="5"/>
      <c r="V38" s="5"/>
      <c r="W38" s="5"/>
      <c r="X38" s="5"/>
      <c r="Y38" s="9"/>
      <c r="Z38" s="30"/>
      <c r="AA38" s="30"/>
      <c r="AB38" s="30"/>
      <c r="AC38" s="15"/>
      <c r="AD38" s="16"/>
      <c r="AE38" s="16"/>
      <c r="AF38" s="16"/>
      <c r="AG38" s="17"/>
      <c r="AH38" s="15"/>
      <c r="AI38" s="16"/>
      <c r="AJ38" s="16"/>
      <c r="AK38" s="16"/>
      <c r="AL38" s="17" t="s">
        <v>469</v>
      </c>
      <c r="AN38" s="3"/>
    </row>
    <row r="39" spans="2:40" ht="14.25" customHeight="1" x14ac:dyDescent="0.15">
      <c r="B39" s="845"/>
      <c r="C39" s="781"/>
      <c r="D39" s="68"/>
      <c r="E39" s="833" t="s">
        <v>858</v>
      </c>
      <c r="F39" s="834"/>
      <c r="G39" s="834"/>
      <c r="H39" s="834"/>
      <c r="I39" s="834"/>
      <c r="J39" s="834"/>
      <c r="K39" s="834"/>
      <c r="L39" s="1538"/>
      <c r="M39" s="37"/>
      <c r="N39" s="36"/>
      <c r="O39" s="18"/>
      <c r="P39" s="19"/>
      <c r="Q39" s="36"/>
      <c r="R39" s="11" t="s">
        <v>855</v>
      </c>
      <c r="S39" s="5"/>
      <c r="T39" s="5"/>
      <c r="U39" s="5"/>
      <c r="V39" s="5"/>
      <c r="W39" s="5"/>
      <c r="X39" s="5"/>
      <c r="Y39" s="9"/>
      <c r="Z39" s="30"/>
      <c r="AA39" s="30"/>
      <c r="AB39" s="30"/>
      <c r="AC39" s="15"/>
      <c r="AD39" s="16"/>
      <c r="AE39" s="16"/>
      <c r="AF39" s="16"/>
      <c r="AG39" s="17"/>
      <c r="AH39" s="15"/>
      <c r="AI39" s="16"/>
      <c r="AJ39" s="16"/>
      <c r="AK39" s="16"/>
      <c r="AL39" s="17" t="s">
        <v>469</v>
      </c>
      <c r="AN39" s="3"/>
    </row>
    <row r="40" spans="2:40" ht="14.25" customHeight="1" x14ac:dyDescent="0.15">
      <c r="B40" s="845"/>
      <c r="C40" s="781"/>
      <c r="D40" s="68"/>
      <c r="E40" s="833" t="s">
        <v>859</v>
      </c>
      <c r="F40" s="834"/>
      <c r="G40" s="834"/>
      <c r="H40" s="834"/>
      <c r="I40" s="834"/>
      <c r="J40" s="834"/>
      <c r="K40" s="834"/>
      <c r="L40" s="1538"/>
      <c r="M40" s="37"/>
      <c r="N40" s="36"/>
      <c r="O40" s="18"/>
      <c r="P40" s="19"/>
      <c r="Q40" s="36"/>
      <c r="R40" s="11" t="s">
        <v>855</v>
      </c>
      <c r="S40" s="5"/>
      <c r="T40" s="5"/>
      <c r="U40" s="5"/>
      <c r="V40" s="5"/>
      <c r="W40" s="5"/>
      <c r="X40" s="5"/>
      <c r="Y40" s="9"/>
      <c r="Z40" s="30"/>
      <c r="AA40" s="30"/>
      <c r="AB40" s="30"/>
      <c r="AC40" s="15"/>
      <c r="AD40" s="16"/>
      <c r="AE40" s="16"/>
      <c r="AF40" s="16"/>
      <c r="AG40" s="17"/>
      <c r="AH40" s="15"/>
      <c r="AI40" s="16"/>
      <c r="AJ40" s="16"/>
      <c r="AK40" s="16"/>
      <c r="AL40" s="17" t="s">
        <v>469</v>
      </c>
      <c r="AN40" s="3"/>
    </row>
    <row r="41" spans="2:40" ht="14.25" customHeight="1" thickBot="1" x14ac:dyDescent="0.2">
      <c r="B41" s="845"/>
      <c r="C41" s="781"/>
      <c r="D41" s="69"/>
      <c r="E41" s="1545" t="s">
        <v>860</v>
      </c>
      <c r="F41" s="1546"/>
      <c r="G41" s="1546"/>
      <c r="H41" s="1546"/>
      <c r="I41" s="1546"/>
      <c r="J41" s="1546"/>
      <c r="K41" s="1546"/>
      <c r="L41" s="1547"/>
      <c r="M41" s="70"/>
      <c r="N41" s="35"/>
      <c r="O41" s="79"/>
      <c r="P41" s="34"/>
      <c r="Q41" s="35"/>
      <c r="R41" s="4" t="s">
        <v>855</v>
      </c>
      <c r="S41" s="80"/>
      <c r="T41" s="80"/>
      <c r="U41" s="80"/>
      <c r="V41" s="80"/>
      <c r="W41" s="80"/>
      <c r="X41" s="80"/>
      <c r="Y41" s="6"/>
      <c r="Z41" s="66"/>
      <c r="AA41" s="66"/>
      <c r="AB41" s="66"/>
      <c r="AC41" s="56"/>
      <c r="AD41" s="57"/>
      <c r="AE41" s="57"/>
      <c r="AF41" s="57"/>
      <c r="AG41" s="58"/>
      <c r="AH41" s="56"/>
      <c r="AI41" s="57"/>
      <c r="AJ41" s="57"/>
      <c r="AK41" s="57"/>
      <c r="AL41" s="58" t="s">
        <v>469</v>
      </c>
      <c r="AN41" s="3"/>
    </row>
    <row r="42" spans="2:40" ht="14.25" customHeight="1" thickTop="1" x14ac:dyDescent="0.15">
      <c r="B42" s="845"/>
      <c r="C42" s="781"/>
      <c r="D42" s="71"/>
      <c r="E42" s="1539" t="s">
        <v>861</v>
      </c>
      <c r="F42" s="1539"/>
      <c r="G42" s="1539"/>
      <c r="H42" s="1539"/>
      <c r="I42" s="1539"/>
      <c r="J42" s="1539"/>
      <c r="K42" s="1539"/>
      <c r="L42" s="1540"/>
      <c r="M42" s="72"/>
      <c r="N42" s="74"/>
      <c r="O42" s="81"/>
      <c r="P42" s="73"/>
      <c r="Q42" s="74"/>
      <c r="R42" s="82" t="s">
        <v>855</v>
      </c>
      <c r="S42" s="83"/>
      <c r="T42" s="83"/>
      <c r="U42" s="83"/>
      <c r="V42" s="83"/>
      <c r="W42" s="83"/>
      <c r="X42" s="83"/>
      <c r="Y42" s="75"/>
      <c r="Z42" s="76"/>
      <c r="AA42" s="76"/>
      <c r="AB42" s="76"/>
      <c r="AC42" s="84"/>
      <c r="AD42" s="77"/>
      <c r="AE42" s="77"/>
      <c r="AF42" s="77"/>
      <c r="AG42" s="78"/>
      <c r="AH42" s="84"/>
      <c r="AI42" s="77"/>
      <c r="AJ42" s="77"/>
      <c r="AK42" s="77"/>
      <c r="AL42" s="78" t="s">
        <v>469</v>
      </c>
      <c r="AN42" s="3"/>
    </row>
    <row r="43" spans="2:40" ht="14.25" customHeight="1" x14ac:dyDescent="0.15">
      <c r="B43" s="845"/>
      <c r="C43" s="781"/>
      <c r="D43" s="68"/>
      <c r="E43" s="833" t="s">
        <v>862</v>
      </c>
      <c r="F43" s="834"/>
      <c r="G43" s="834"/>
      <c r="H43" s="834"/>
      <c r="I43" s="834"/>
      <c r="J43" s="834"/>
      <c r="K43" s="834"/>
      <c r="L43" s="1538"/>
      <c r="M43" s="37"/>
      <c r="N43" s="36"/>
      <c r="O43" s="18"/>
      <c r="P43" s="19"/>
      <c r="Q43" s="36"/>
      <c r="R43" s="11" t="s">
        <v>855</v>
      </c>
      <c r="S43" s="5"/>
      <c r="T43" s="5"/>
      <c r="U43" s="5"/>
      <c r="V43" s="5"/>
      <c r="W43" s="5"/>
      <c r="X43" s="5"/>
      <c r="Y43" s="9"/>
      <c r="Z43" s="30"/>
      <c r="AA43" s="30"/>
      <c r="AB43" s="30"/>
      <c r="AC43" s="15"/>
      <c r="AD43" s="16"/>
      <c r="AE43" s="16"/>
      <c r="AF43" s="16"/>
      <c r="AG43" s="17"/>
      <c r="AH43" s="15"/>
      <c r="AI43" s="16"/>
      <c r="AJ43" s="16"/>
      <c r="AK43" s="16"/>
      <c r="AL43" s="17" t="s">
        <v>469</v>
      </c>
      <c r="AN43" s="3"/>
    </row>
    <row r="44" spans="2:40" ht="14.25" customHeight="1" x14ac:dyDescent="0.15">
      <c r="B44" s="845"/>
      <c r="C44" s="781"/>
      <c r="D44" s="68"/>
      <c r="E44" s="833" t="s">
        <v>863</v>
      </c>
      <c r="F44" s="834"/>
      <c r="G44" s="834"/>
      <c r="H44" s="834"/>
      <c r="I44" s="834"/>
      <c r="J44" s="834"/>
      <c r="K44" s="834"/>
      <c r="L44" s="1538"/>
      <c r="M44" s="37"/>
      <c r="N44" s="36"/>
      <c r="O44" s="18"/>
      <c r="P44" s="19"/>
      <c r="Q44" s="36"/>
      <c r="R44" s="11" t="s">
        <v>855</v>
      </c>
      <c r="S44" s="5"/>
      <c r="T44" s="5"/>
      <c r="U44" s="5"/>
      <c r="V44" s="5"/>
      <c r="W44" s="5"/>
      <c r="X44" s="5"/>
      <c r="Y44" s="9"/>
      <c r="Z44" s="30"/>
      <c r="AA44" s="30"/>
      <c r="AB44" s="30"/>
      <c r="AC44" s="15"/>
      <c r="AD44" s="16"/>
      <c r="AE44" s="16"/>
      <c r="AF44" s="16"/>
      <c r="AG44" s="17"/>
      <c r="AH44" s="15"/>
      <c r="AI44" s="16"/>
      <c r="AJ44" s="16"/>
      <c r="AK44" s="16"/>
      <c r="AL44" s="17" t="s">
        <v>469</v>
      </c>
      <c r="AN44" s="3"/>
    </row>
    <row r="45" spans="2:40" ht="14.25" customHeight="1" x14ac:dyDescent="0.15">
      <c r="B45" s="845"/>
      <c r="C45" s="781"/>
      <c r="D45" s="68"/>
      <c r="E45" s="833" t="s">
        <v>864</v>
      </c>
      <c r="F45" s="834"/>
      <c r="G45" s="834"/>
      <c r="H45" s="834"/>
      <c r="I45" s="834"/>
      <c r="J45" s="834"/>
      <c r="K45" s="834"/>
      <c r="L45" s="1538"/>
      <c r="M45" s="37"/>
      <c r="N45" s="36"/>
      <c r="O45" s="18"/>
      <c r="P45" s="19"/>
      <c r="Q45" s="36"/>
      <c r="R45" s="11" t="s">
        <v>855</v>
      </c>
      <c r="S45" s="5"/>
      <c r="T45" s="5"/>
      <c r="U45" s="5"/>
      <c r="V45" s="5"/>
      <c r="W45" s="5"/>
      <c r="X45" s="5"/>
      <c r="Y45" s="9"/>
      <c r="Z45" s="30"/>
      <c r="AA45" s="30"/>
      <c r="AB45" s="30"/>
      <c r="AC45" s="15"/>
      <c r="AD45" s="16"/>
      <c r="AE45" s="16"/>
      <c r="AF45" s="16"/>
      <c r="AG45" s="17"/>
      <c r="AH45" s="15"/>
      <c r="AI45" s="16"/>
      <c r="AJ45" s="16"/>
      <c r="AK45" s="16"/>
      <c r="AL45" s="17" t="s">
        <v>469</v>
      </c>
      <c r="AN45" s="3"/>
    </row>
    <row r="46" spans="2:40" ht="14.25" customHeight="1" x14ac:dyDescent="0.15">
      <c r="B46" s="845"/>
      <c r="C46" s="781"/>
      <c r="D46" s="68"/>
      <c r="E46" s="833" t="s">
        <v>865</v>
      </c>
      <c r="F46" s="834"/>
      <c r="G46" s="834"/>
      <c r="H46" s="834"/>
      <c r="I46" s="834"/>
      <c r="J46" s="834"/>
      <c r="K46" s="834"/>
      <c r="L46" s="1538"/>
      <c r="M46" s="37"/>
      <c r="N46" s="36"/>
      <c r="O46" s="18"/>
      <c r="P46" s="19"/>
      <c r="Q46" s="36"/>
      <c r="R46" s="11" t="s">
        <v>855</v>
      </c>
      <c r="S46" s="5"/>
      <c r="T46" s="5"/>
      <c r="U46" s="5"/>
      <c r="V46" s="5"/>
      <c r="W46" s="5"/>
      <c r="X46" s="5"/>
      <c r="Y46" s="9"/>
      <c r="Z46" s="30"/>
      <c r="AA46" s="30"/>
      <c r="AB46" s="30"/>
      <c r="AC46" s="15"/>
      <c r="AD46" s="16"/>
      <c r="AE46" s="16"/>
      <c r="AF46" s="16"/>
      <c r="AG46" s="17"/>
      <c r="AH46" s="15"/>
      <c r="AI46" s="16"/>
      <c r="AJ46" s="16"/>
      <c r="AK46" s="16"/>
      <c r="AL46" s="17" t="s">
        <v>469</v>
      </c>
      <c r="AN46" s="3"/>
    </row>
    <row r="47" spans="2:40" ht="14.25" customHeight="1" x14ac:dyDescent="0.15">
      <c r="B47" s="885"/>
      <c r="C47" s="781"/>
      <c r="D47" s="68"/>
      <c r="E47" s="833" t="s">
        <v>866</v>
      </c>
      <c r="F47" s="834"/>
      <c r="G47" s="834"/>
      <c r="H47" s="834"/>
      <c r="I47" s="834"/>
      <c r="J47" s="834"/>
      <c r="K47" s="834"/>
      <c r="L47" s="1538"/>
      <c r="M47" s="37"/>
      <c r="N47" s="36"/>
      <c r="O47" s="18"/>
      <c r="P47" s="19"/>
      <c r="Q47" s="36"/>
      <c r="R47" s="11" t="s">
        <v>855</v>
      </c>
      <c r="S47" s="5"/>
      <c r="T47" s="5"/>
      <c r="U47" s="5"/>
      <c r="V47" s="5"/>
      <c r="W47" s="5"/>
      <c r="X47" s="5"/>
      <c r="Y47" s="9"/>
      <c r="Z47" s="30"/>
      <c r="AA47" s="30"/>
      <c r="AB47" s="30"/>
      <c r="AC47" s="15"/>
      <c r="AD47" s="16"/>
      <c r="AE47" s="16"/>
      <c r="AF47" s="16"/>
      <c r="AG47" s="17"/>
      <c r="AH47" s="15"/>
      <c r="AI47" s="16"/>
      <c r="AJ47" s="16"/>
      <c r="AK47" s="16"/>
      <c r="AL47" s="17" t="s">
        <v>469</v>
      </c>
      <c r="AN47" s="3"/>
    </row>
    <row r="48" spans="2:40" ht="14.25" customHeight="1" x14ac:dyDescent="0.15">
      <c r="B48" s="979" t="s">
        <v>867</v>
      </c>
      <c r="C48" s="979"/>
      <c r="D48" s="979"/>
      <c r="E48" s="979"/>
      <c r="F48" s="979"/>
      <c r="G48" s="979"/>
      <c r="H48" s="979"/>
      <c r="I48" s="979"/>
      <c r="J48" s="979"/>
      <c r="K48" s="979"/>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979" t="s">
        <v>868</v>
      </c>
      <c r="C49" s="979"/>
      <c r="D49" s="979"/>
      <c r="E49" s="979"/>
      <c r="F49" s="979"/>
      <c r="G49" s="979"/>
      <c r="H49" s="979"/>
      <c r="I49" s="979"/>
      <c r="J49" s="979"/>
      <c r="K49" s="98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798" t="s">
        <v>8</v>
      </c>
      <c r="C50" s="798"/>
      <c r="D50" s="798"/>
      <c r="E50" s="798"/>
      <c r="F50" s="798"/>
      <c r="G50" s="798"/>
      <c r="H50" s="798"/>
      <c r="I50" s="798"/>
      <c r="J50" s="798"/>
      <c r="K50" s="798"/>
      <c r="L50" s="61"/>
      <c r="M50" s="62"/>
      <c r="N50" s="62"/>
      <c r="O50" s="62"/>
      <c r="P50" s="62"/>
      <c r="Q50" s="62"/>
      <c r="R50" s="63"/>
      <c r="S50" s="63"/>
      <c r="T50" s="63"/>
      <c r="U50" s="64"/>
      <c r="V50" s="9" t="s">
        <v>869</v>
      </c>
      <c r="W50" s="10"/>
      <c r="X50" s="10"/>
      <c r="Y50" s="10"/>
      <c r="Z50" s="30"/>
      <c r="AA50" s="30"/>
      <c r="AB50" s="30"/>
      <c r="AC50" s="16"/>
      <c r="AD50" s="16"/>
      <c r="AE50" s="16"/>
      <c r="AF50" s="16"/>
      <c r="AG50" s="16"/>
      <c r="AH50" s="47"/>
      <c r="AI50" s="16"/>
      <c r="AJ50" s="16"/>
      <c r="AK50" s="16"/>
      <c r="AL50" s="17"/>
      <c r="AN50" s="3"/>
    </row>
    <row r="51" spans="2:40" ht="14.25" customHeight="1" x14ac:dyDescent="0.15">
      <c r="B51" s="1529" t="s">
        <v>870</v>
      </c>
      <c r="C51" s="1529"/>
      <c r="D51" s="1529"/>
      <c r="E51" s="1529"/>
      <c r="F51" s="1529"/>
      <c r="G51" s="1529"/>
      <c r="H51" s="1529"/>
      <c r="I51" s="1529"/>
      <c r="J51" s="1529"/>
      <c r="K51" s="152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806" t="s">
        <v>871</v>
      </c>
      <c r="C52" s="807"/>
      <c r="D52" s="807"/>
      <c r="E52" s="807"/>
      <c r="F52" s="807"/>
      <c r="G52" s="807"/>
      <c r="H52" s="807"/>
      <c r="I52" s="807"/>
      <c r="J52" s="807"/>
      <c r="K52" s="807"/>
      <c r="L52" s="807"/>
      <c r="M52" s="807"/>
      <c r="N52" s="80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780" t="s">
        <v>872</v>
      </c>
      <c r="C53" s="783" t="s">
        <v>873</v>
      </c>
      <c r="D53" s="784"/>
      <c r="E53" s="784"/>
      <c r="F53" s="784"/>
      <c r="G53" s="784"/>
      <c r="H53" s="784"/>
      <c r="I53" s="784"/>
      <c r="J53" s="784"/>
      <c r="K53" s="784"/>
      <c r="L53" s="784"/>
      <c r="M53" s="784"/>
      <c r="N53" s="784"/>
      <c r="O53" s="784"/>
      <c r="P53" s="784"/>
      <c r="Q53" s="784"/>
      <c r="R53" s="784"/>
      <c r="S53" s="784"/>
      <c r="T53" s="785"/>
      <c r="U53" s="783" t="s">
        <v>874</v>
      </c>
      <c r="V53" s="1530"/>
      <c r="W53" s="1530"/>
      <c r="X53" s="1530"/>
      <c r="Y53" s="1530"/>
      <c r="Z53" s="1530"/>
      <c r="AA53" s="1530"/>
      <c r="AB53" s="1530"/>
      <c r="AC53" s="1530"/>
      <c r="AD53" s="1530"/>
      <c r="AE53" s="1530"/>
      <c r="AF53" s="1530"/>
      <c r="AG53" s="1530"/>
      <c r="AH53" s="1530"/>
      <c r="AI53" s="1530"/>
      <c r="AJ53" s="1530"/>
      <c r="AK53" s="1530"/>
      <c r="AL53" s="1531"/>
      <c r="AN53" s="3"/>
    </row>
    <row r="54" spans="2:40" x14ac:dyDescent="0.15">
      <c r="B54" s="781"/>
      <c r="C54" s="1532"/>
      <c r="D54" s="1533"/>
      <c r="E54" s="1533"/>
      <c r="F54" s="1533"/>
      <c r="G54" s="1533"/>
      <c r="H54" s="1533"/>
      <c r="I54" s="1533"/>
      <c r="J54" s="1533"/>
      <c r="K54" s="1533"/>
      <c r="L54" s="1533"/>
      <c r="M54" s="1533"/>
      <c r="N54" s="1533"/>
      <c r="O54" s="1533"/>
      <c r="P54" s="1533"/>
      <c r="Q54" s="1533"/>
      <c r="R54" s="1533"/>
      <c r="S54" s="1533"/>
      <c r="T54" s="1534"/>
      <c r="U54" s="1532"/>
      <c r="V54" s="1533"/>
      <c r="W54" s="1533"/>
      <c r="X54" s="1533"/>
      <c r="Y54" s="1533"/>
      <c r="Z54" s="1533"/>
      <c r="AA54" s="1533"/>
      <c r="AB54" s="1533"/>
      <c r="AC54" s="1533"/>
      <c r="AD54" s="1533"/>
      <c r="AE54" s="1533"/>
      <c r="AF54" s="1533"/>
      <c r="AG54" s="1533"/>
      <c r="AH54" s="1533"/>
      <c r="AI54" s="1533"/>
      <c r="AJ54" s="1533"/>
      <c r="AK54" s="1533"/>
      <c r="AL54" s="1534"/>
      <c r="AN54" s="3"/>
    </row>
    <row r="55" spans="2:40" x14ac:dyDescent="0.15">
      <c r="B55" s="781"/>
      <c r="C55" s="1535"/>
      <c r="D55" s="1536"/>
      <c r="E55" s="1536"/>
      <c r="F55" s="1536"/>
      <c r="G55" s="1536"/>
      <c r="H55" s="1536"/>
      <c r="I55" s="1536"/>
      <c r="J55" s="1536"/>
      <c r="K55" s="1536"/>
      <c r="L55" s="1536"/>
      <c r="M55" s="1536"/>
      <c r="N55" s="1536"/>
      <c r="O55" s="1536"/>
      <c r="P55" s="1536"/>
      <c r="Q55" s="1536"/>
      <c r="R55" s="1536"/>
      <c r="S55" s="1536"/>
      <c r="T55" s="849"/>
      <c r="U55" s="1535"/>
      <c r="V55" s="1536"/>
      <c r="W55" s="1536"/>
      <c r="X55" s="1536"/>
      <c r="Y55" s="1536"/>
      <c r="Z55" s="1536"/>
      <c r="AA55" s="1536"/>
      <c r="AB55" s="1536"/>
      <c r="AC55" s="1536"/>
      <c r="AD55" s="1536"/>
      <c r="AE55" s="1536"/>
      <c r="AF55" s="1536"/>
      <c r="AG55" s="1536"/>
      <c r="AH55" s="1536"/>
      <c r="AI55" s="1536"/>
      <c r="AJ55" s="1536"/>
      <c r="AK55" s="1536"/>
      <c r="AL55" s="849"/>
      <c r="AN55" s="3"/>
    </row>
    <row r="56" spans="2:40" x14ac:dyDescent="0.15">
      <c r="B56" s="781"/>
      <c r="C56" s="1535"/>
      <c r="D56" s="1536"/>
      <c r="E56" s="1536"/>
      <c r="F56" s="1536"/>
      <c r="G56" s="1536"/>
      <c r="H56" s="1536"/>
      <c r="I56" s="1536"/>
      <c r="J56" s="1536"/>
      <c r="K56" s="1536"/>
      <c r="L56" s="1536"/>
      <c r="M56" s="1536"/>
      <c r="N56" s="1536"/>
      <c r="O56" s="1536"/>
      <c r="P56" s="1536"/>
      <c r="Q56" s="1536"/>
      <c r="R56" s="1536"/>
      <c r="S56" s="1536"/>
      <c r="T56" s="849"/>
      <c r="U56" s="1535"/>
      <c r="V56" s="1536"/>
      <c r="W56" s="1536"/>
      <c r="X56" s="1536"/>
      <c r="Y56" s="1536"/>
      <c r="Z56" s="1536"/>
      <c r="AA56" s="1536"/>
      <c r="AB56" s="1536"/>
      <c r="AC56" s="1536"/>
      <c r="AD56" s="1536"/>
      <c r="AE56" s="1536"/>
      <c r="AF56" s="1536"/>
      <c r="AG56" s="1536"/>
      <c r="AH56" s="1536"/>
      <c r="AI56" s="1536"/>
      <c r="AJ56" s="1536"/>
      <c r="AK56" s="1536"/>
      <c r="AL56" s="849"/>
      <c r="AN56" s="3"/>
    </row>
    <row r="57" spans="2:40" x14ac:dyDescent="0.15">
      <c r="B57" s="782"/>
      <c r="C57" s="1537"/>
      <c r="D57" s="1530"/>
      <c r="E57" s="1530"/>
      <c r="F57" s="1530"/>
      <c r="G57" s="1530"/>
      <c r="H57" s="1530"/>
      <c r="I57" s="1530"/>
      <c r="J57" s="1530"/>
      <c r="K57" s="1530"/>
      <c r="L57" s="1530"/>
      <c r="M57" s="1530"/>
      <c r="N57" s="1530"/>
      <c r="O57" s="1530"/>
      <c r="P57" s="1530"/>
      <c r="Q57" s="1530"/>
      <c r="R57" s="1530"/>
      <c r="S57" s="1530"/>
      <c r="T57" s="1531"/>
      <c r="U57" s="1537"/>
      <c r="V57" s="1530"/>
      <c r="W57" s="1530"/>
      <c r="X57" s="1530"/>
      <c r="Y57" s="1530"/>
      <c r="Z57" s="1530"/>
      <c r="AA57" s="1530"/>
      <c r="AB57" s="1530"/>
      <c r="AC57" s="1530"/>
      <c r="AD57" s="1530"/>
      <c r="AE57" s="1530"/>
      <c r="AF57" s="1530"/>
      <c r="AG57" s="1530"/>
      <c r="AH57" s="1530"/>
      <c r="AI57" s="1530"/>
      <c r="AJ57" s="1530"/>
      <c r="AK57" s="1530"/>
      <c r="AL57" s="1531"/>
      <c r="AN57" s="3"/>
    </row>
    <row r="58" spans="2:40" ht="14.25" customHeight="1" x14ac:dyDescent="0.15">
      <c r="B58" s="795" t="s">
        <v>875</v>
      </c>
      <c r="C58" s="796"/>
      <c r="D58" s="796"/>
      <c r="E58" s="796"/>
      <c r="F58" s="797"/>
      <c r="G58" s="798" t="s">
        <v>9</v>
      </c>
      <c r="H58" s="798"/>
      <c r="I58" s="798"/>
      <c r="J58" s="798"/>
      <c r="K58" s="798"/>
      <c r="L58" s="798"/>
      <c r="M58" s="798"/>
      <c r="N58" s="798"/>
      <c r="O58" s="798"/>
      <c r="P58" s="798"/>
      <c r="Q58" s="798"/>
      <c r="R58" s="798"/>
      <c r="S58" s="798"/>
      <c r="T58" s="798"/>
      <c r="U58" s="798"/>
      <c r="V58" s="798"/>
      <c r="W58" s="798"/>
      <c r="X58" s="798"/>
      <c r="Y58" s="798"/>
      <c r="Z58" s="798"/>
      <c r="AA58" s="798"/>
      <c r="AB58" s="798"/>
      <c r="AC58" s="798"/>
      <c r="AD58" s="798"/>
      <c r="AE58" s="798"/>
      <c r="AF58" s="798"/>
      <c r="AG58" s="798"/>
      <c r="AH58" s="798"/>
      <c r="AI58" s="798"/>
      <c r="AJ58" s="798"/>
      <c r="AK58" s="798"/>
      <c r="AL58" s="798"/>
      <c r="AN58" s="3"/>
    </row>
    <row r="60" spans="2:40" x14ac:dyDescent="0.15">
      <c r="B60" s="14" t="s">
        <v>876</v>
      </c>
    </row>
    <row r="61" spans="2:40" x14ac:dyDescent="0.15">
      <c r="B61" s="14" t="s">
        <v>877</v>
      </c>
    </row>
    <row r="62" spans="2:40" x14ac:dyDescent="0.15">
      <c r="B62" s="14" t="s">
        <v>878</v>
      </c>
    </row>
    <row r="63" spans="2:40" x14ac:dyDescent="0.15">
      <c r="B63" s="14" t="s">
        <v>879</v>
      </c>
    </row>
    <row r="64" spans="2:40" x14ac:dyDescent="0.15">
      <c r="B64" s="14" t="s">
        <v>880</v>
      </c>
    </row>
    <row r="65" spans="2:41" x14ac:dyDescent="0.15">
      <c r="B65" s="14" t="s">
        <v>881</v>
      </c>
    </row>
    <row r="66" spans="2:41" x14ac:dyDescent="0.15">
      <c r="B66" s="14" t="s">
        <v>882</v>
      </c>
      <c r="AN66" s="3"/>
      <c r="AO66" s="14"/>
    </row>
    <row r="67" spans="2:41" x14ac:dyDescent="0.15">
      <c r="B67" s="14" t="s">
        <v>883</v>
      </c>
    </row>
    <row r="68" spans="2:41" x14ac:dyDescent="0.15">
      <c r="B68" s="14" t="s">
        <v>884</v>
      </c>
    </row>
    <row r="69" spans="2:41" x14ac:dyDescent="0.15">
      <c r="B69" s="14" t="s">
        <v>885</v>
      </c>
    </row>
    <row r="70" spans="2:41" x14ac:dyDescent="0.15">
      <c r="B70" s="14" t="s">
        <v>886</v>
      </c>
    </row>
    <row r="84" spans="2:2" ht="12.75" customHeight="1" x14ac:dyDescent="0.15">
      <c r="B84" s="46"/>
    </row>
    <row r="85" spans="2:2" ht="12.75" customHeight="1" x14ac:dyDescent="0.15">
      <c r="B85" s="46" t="s">
        <v>887</v>
      </c>
    </row>
    <row r="86" spans="2:2" ht="12.75" customHeight="1" x14ac:dyDescent="0.15">
      <c r="B86" s="46" t="s">
        <v>888</v>
      </c>
    </row>
    <row r="87" spans="2:2" ht="12.75" customHeight="1" x14ac:dyDescent="0.15">
      <c r="B87" s="46" t="s">
        <v>889</v>
      </c>
    </row>
    <row r="88" spans="2:2" ht="12.75" customHeight="1" x14ac:dyDescent="0.15">
      <c r="B88" s="46" t="s">
        <v>890</v>
      </c>
    </row>
    <row r="89" spans="2:2" ht="12.75" customHeight="1" x14ac:dyDescent="0.15">
      <c r="B89" s="46" t="s">
        <v>891</v>
      </c>
    </row>
    <row r="90" spans="2:2" ht="12.75" customHeight="1" x14ac:dyDescent="0.15">
      <c r="B90" s="46" t="s">
        <v>892</v>
      </c>
    </row>
    <row r="91" spans="2:2" ht="12.75" customHeight="1" x14ac:dyDescent="0.15">
      <c r="B91" s="46" t="s">
        <v>893</v>
      </c>
    </row>
    <row r="92" spans="2:2" ht="12.75" customHeight="1" x14ac:dyDescent="0.15">
      <c r="B92" s="46" t="s">
        <v>894</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93"/>
  <sheetViews>
    <sheetView showGridLines="0" view="pageBreakPreview" topLeftCell="B1" zoomScale="55" zoomScaleNormal="100" zoomScaleSheetLayoutView="55" workbookViewId="0">
      <selection activeCell="X5" sqref="X5:AF5"/>
    </sheetView>
  </sheetViews>
  <sheetFormatPr defaultColWidth="9" defaultRowHeight="13.5" x14ac:dyDescent="0.15"/>
  <cols>
    <col min="1" max="2" width="4.25" style="198" customWidth="1"/>
    <col min="3" max="3" width="25" style="120" customWidth="1"/>
    <col min="4" max="4" width="4.875" style="120" customWidth="1"/>
    <col min="5" max="5" width="41.625" style="120" customWidth="1"/>
    <col min="6" max="6" width="4.875" style="120" customWidth="1"/>
    <col min="7" max="7" width="19.625" style="174" customWidth="1"/>
    <col min="8" max="8" width="36.25" style="120" customWidth="1"/>
    <col min="9" max="23" width="4.875" style="120" customWidth="1"/>
    <col min="24" max="24" width="5" style="120" customWidth="1"/>
    <col min="25" max="32" width="4.875" style="120" customWidth="1"/>
    <col min="33" max="16384" width="9" style="120"/>
  </cols>
  <sheetData>
    <row r="1" spans="1:33" s="1" customFormat="1" x14ac:dyDescent="0.15">
      <c r="A1" s="198"/>
      <c r="B1" s="198"/>
      <c r="C1" s="120"/>
      <c r="D1" s="120"/>
      <c r="E1" s="120"/>
      <c r="F1" s="120"/>
      <c r="G1" s="174"/>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row>
    <row r="2" spans="1:33" s="1" customFormat="1" ht="20.25" customHeight="1" x14ac:dyDescent="0.15">
      <c r="A2" s="221" t="s">
        <v>959</v>
      </c>
      <c r="B2" s="221"/>
      <c r="C2" s="120"/>
      <c r="D2" s="120"/>
      <c r="E2" s="120"/>
      <c r="F2" s="120"/>
      <c r="G2" s="174"/>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row>
    <row r="3" spans="1:33" s="1" customFormat="1" ht="20.25" customHeight="1" x14ac:dyDescent="0.15">
      <c r="A3" s="932" t="s">
        <v>947</v>
      </c>
      <c r="B3" s="932"/>
      <c r="C3" s="932"/>
      <c r="D3" s="932"/>
      <c r="E3" s="932"/>
      <c r="F3" s="932"/>
      <c r="G3" s="932"/>
      <c r="H3" s="932"/>
      <c r="I3" s="932"/>
      <c r="J3" s="932"/>
      <c r="K3" s="932"/>
      <c r="L3" s="932"/>
      <c r="M3" s="932"/>
      <c r="N3" s="932"/>
      <c r="O3" s="932"/>
      <c r="P3" s="932"/>
      <c r="Q3" s="932"/>
      <c r="R3" s="932"/>
      <c r="S3" s="932"/>
      <c r="T3" s="932"/>
      <c r="U3" s="932"/>
      <c r="V3" s="932"/>
      <c r="W3" s="932"/>
      <c r="X3" s="932"/>
      <c r="Y3" s="932"/>
      <c r="Z3" s="932"/>
      <c r="AA3" s="932"/>
      <c r="AB3" s="932"/>
      <c r="AC3" s="932"/>
      <c r="AD3" s="932"/>
      <c r="AE3" s="932"/>
      <c r="AF3" s="932"/>
    </row>
    <row r="4" spans="1:33" s="1" customFormat="1" ht="20.25" customHeight="1" x14ac:dyDescent="0.15">
      <c r="A4" s="198"/>
      <c r="B4" s="198"/>
      <c r="C4" s="120"/>
      <c r="D4" s="120"/>
      <c r="E4" s="120"/>
      <c r="F4" s="120"/>
      <c r="G4" s="174"/>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row>
    <row r="5" spans="1:33" s="1" customFormat="1" ht="30" customHeight="1" x14ac:dyDescent="0.15">
      <c r="A5" s="198"/>
      <c r="B5" s="198"/>
      <c r="C5" s="120"/>
      <c r="D5" s="120"/>
      <c r="E5" s="120"/>
      <c r="F5" s="120"/>
      <c r="G5" s="174"/>
      <c r="H5" s="120"/>
      <c r="I5" s="120"/>
      <c r="J5" s="198"/>
      <c r="K5" s="198"/>
      <c r="L5" s="198"/>
      <c r="M5" s="198"/>
      <c r="N5" s="198"/>
      <c r="O5" s="198"/>
      <c r="P5" s="198"/>
      <c r="Q5" s="198"/>
      <c r="R5" s="198"/>
      <c r="S5" s="907" t="s">
        <v>10</v>
      </c>
      <c r="T5" s="907"/>
      <c r="U5" s="907"/>
      <c r="V5" s="907"/>
      <c r="W5" s="643"/>
      <c r="X5" s="937"/>
      <c r="Y5" s="908"/>
      <c r="Z5" s="908"/>
      <c r="AA5" s="908"/>
      <c r="AB5" s="908"/>
      <c r="AC5" s="908"/>
      <c r="AD5" s="908"/>
      <c r="AE5" s="908"/>
      <c r="AF5" s="909"/>
    </row>
    <row r="6" spans="1:33" ht="12.75" customHeight="1" x14ac:dyDescent="0.15"/>
    <row r="7" spans="1:33" ht="18" customHeight="1" x14ac:dyDescent="0.15">
      <c r="A7" s="907" t="s">
        <v>11</v>
      </c>
      <c r="B7" s="908"/>
      <c r="C7" s="909"/>
      <c r="D7" s="907" t="s">
        <v>12</v>
      </c>
      <c r="E7" s="909"/>
      <c r="F7" s="910" t="s">
        <v>13</v>
      </c>
      <c r="G7" s="911"/>
      <c r="H7" s="907" t="s">
        <v>14</v>
      </c>
      <c r="I7" s="908"/>
      <c r="J7" s="908"/>
      <c r="K7" s="908"/>
      <c r="L7" s="908"/>
      <c r="M7" s="908"/>
      <c r="N7" s="908"/>
      <c r="O7" s="908"/>
      <c r="P7" s="908"/>
      <c r="Q7" s="908"/>
      <c r="R7" s="908"/>
      <c r="S7" s="908"/>
      <c r="T7" s="908"/>
      <c r="U7" s="908"/>
      <c r="V7" s="908"/>
      <c r="W7" s="908"/>
      <c r="X7" s="909"/>
      <c r="Y7" s="907" t="s">
        <v>15</v>
      </c>
      <c r="Z7" s="908"/>
      <c r="AA7" s="908"/>
      <c r="AB7" s="909"/>
      <c r="AC7" s="907" t="s">
        <v>16</v>
      </c>
      <c r="AD7" s="908"/>
      <c r="AE7" s="908"/>
      <c r="AF7" s="909"/>
    </row>
    <row r="8" spans="1:33" ht="18.75" customHeight="1" x14ac:dyDescent="0.15">
      <c r="A8" s="912" t="s">
        <v>17</v>
      </c>
      <c r="B8" s="913"/>
      <c r="C8" s="914"/>
      <c r="D8" s="199"/>
      <c r="E8" s="162"/>
      <c r="F8" s="134"/>
      <c r="G8" s="207"/>
      <c r="H8" s="918" t="s">
        <v>18</v>
      </c>
      <c r="I8" s="170" t="s">
        <v>19</v>
      </c>
      <c r="J8" s="127" t="s">
        <v>20</v>
      </c>
      <c r="K8" s="128"/>
      <c r="L8" s="128"/>
      <c r="M8" s="170" t="s">
        <v>19</v>
      </c>
      <c r="N8" s="127" t="s">
        <v>21</v>
      </c>
      <c r="O8" s="128"/>
      <c r="P8" s="128"/>
      <c r="Q8" s="170" t="s">
        <v>19</v>
      </c>
      <c r="R8" s="127" t="s">
        <v>22</v>
      </c>
      <c r="S8" s="128"/>
      <c r="T8" s="128"/>
      <c r="U8" s="170" t="s">
        <v>19</v>
      </c>
      <c r="V8" s="127" t="s">
        <v>23</v>
      </c>
      <c r="W8" s="128"/>
      <c r="X8" s="129"/>
      <c r="Y8" s="920"/>
      <c r="Z8" s="921"/>
      <c r="AA8" s="921"/>
      <c r="AB8" s="922"/>
      <c r="AC8" s="920"/>
      <c r="AD8" s="921"/>
      <c r="AE8" s="921"/>
      <c r="AF8" s="922"/>
    </row>
    <row r="9" spans="1:33" ht="18.75" customHeight="1" x14ac:dyDescent="0.15">
      <c r="A9" s="915"/>
      <c r="B9" s="916"/>
      <c r="C9" s="917"/>
      <c r="D9" s="200"/>
      <c r="E9" s="163"/>
      <c r="F9" s="153"/>
      <c r="G9" s="192"/>
      <c r="H9" s="919"/>
      <c r="I9" s="206" t="s">
        <v>19</v>
      </c>
      <c r="J9" s="201" t="s">
        <v>24</v>
      </c>
      <c r="K9" s="202"/>
      <c r="L9" s="202"/>
      <c r="M9" s="190" t="s">
        <v>19</v>
      </c>
      <c r="N9" s="201" t="s">
        <v>25</v>
      </c>
      <c r="O9" s="202"/>
      <c r="P9" s="202"/>
      <c r="Q9" s="190" t="s">
        <v>19</v>
      </c>
      <c r="R9" s="201" t="s">
        <v>26</v>
      </c>
      <c r="S9" s="202"/>
      <c r="T9" s="202"/>
      <c r="U9" s="190" t="s">
        <v>19</v>
      </c>
      <c r="V9" s="201" t="s">
        <v>27</v>
      </c>
      <c r="W9" s="202"/>
      <c r="X9" s="154"/>
      <c r="Y9" s="923"/>
      <c r="Z9" s="924"/>
      <c r="AA9" s="924"/>
      <c r="AB9" s="925"/>
      <c r="AC9" s="923"/>
      <c r="AD9" s="924"/>
      <c r="AE9" s="924"/>
      <c r="AF9" s="925"/>
    </row>
    <row r="10" spans="1:33" s="1" customFormat="1" ht="18.75" customHeight="1" x14ac:dyDescent="0.15">
      <c r="A10" s="91"/>
      <c r="B10" s="224"/>
      <c r="C10" s="653"/>
      <c r="D10" s="646"/>
      <c r="E10" s="252"/>
      <c r="F10" s="646"/>
      <c r="G10" s="654"/>
      <c r="H10" s="655" t="s">
        <v>28</v>
      </c>
      <c r="I10" s="656" t="s">
        <v>19</v>
      </c>
      <c r="J10" s="657" t="s">
        <v>29</v>
      </c>
      <c r="K10" s="657"/>
      <c r="L10" s="658"/>
      <c r="M10" s="659" t="s">
        <v>19</v>
      </c>
      <c r="N10" s="657" t="s">
        <v>30</v>
      </c>
      <c r="O10" s="657"/>
      <c r="P10" s="658"/>
      <c r="Q10" s="659" t="s">
        <v>19</v>
      </c>
      <c r="R10" s="650" t="s">
        <v>31</v>
      </c>
      <c r="S10" s="650"/>
      <c r="T10" s="650"/>
      <c r="U10" s="650"/>
      <c r="V10" s="650"/>
      <c r="W10" s="650"/>
      <c r="X10" s="651"/>
      <c r="Y10" s="660" t="s">
        <v>19</v>
      </c>
      <c r="Z10" s="22" t="s">
        <v>32</v>
      </c>
      <c r="AA10" s="22"/>
      <c r="AB10" s="661"/>
      <c r="AC10" s="660" t="s">
        <v>19</v>
      </c>
      <c r="AD10" s="22" t="s">
        <v>32</v>
      </c>
      <c r="AE10" s="22"/>
      <c r="AF10" s="661"/>
      <c r="AG10" s="662"/>
    </row>
    <row r="11" spans="1:33" s="1" customFormat="1" ht="19.5" customHeight="1" x14ac:dyDescent="0.15">
      <c r="A11" s="91"/>
      <c r="B11" s="224"/>
      <c r="C11" s="663"/>
      <c r="D11" s="240"/>
      <c r="E11" s="252"/>
      <c r="F11" s="646"/>
      <c r="G11" s="89"/>
      <c r="H11" s="670" t="s">
        <v>960</v>
      </c>
      <c r="I11" s="671" t="s">
        <v>19</v>
      </c>
      <c r="J11" s="672" t="s">
        <v>34</v>
      </c>
      <c r="K11" s="673"/>
      <c r="L11" s="674"/>
      <c r="M11" s="675" t="s">
        <v>19</v>
      </c>
      <c r="N11" s="672" t="s">
        <v>35</v>
      </c>
      <c r="O11" s="675"/>
      <c r="P11" s="672"/>
      <c r="Q11" s="676"/>
      <c r="R11" s="676"/>
      <c r="S11" s="676"/>
      <c r="T11" s="676"/>
      <c r="U11" s="676"/>
      <c r="V11" s="676"/>
      <c r="W11" s="676"/>
      <c r="X11" s="677"/>
      <c r="Y11" s="664" t="s">
        <v>19</v>
      </c>
      <c r="Z11" s="2" t="s">
        <v>36</v>
      </c>
      <c r="AA11" s="87"/>
      <c r="AB11" s="665"/>
      <c r="AC11" s="664" t="s">
        <v>19</v>
      </c>
      <c r="AD11" s="2" t="s">
        <v>36</v>
      </c>
      <c r="AE11" s="87"/>
      <c r="AF11" s="665"/>
    </row>
    <row r="12" spans="1:33" s="1" customFormat="1" ht="19.5" customHeight="1" x14ac:dyDescent="0.15">
      <c r="A12" s="91"/>
      <c r="B12" s="224"/>
      <c r="C12" s="663"/>
      <c r="D12" s="240"/>
      <c r="E12" s="252"/>
      <c r="F12" s="646"/>
      <c r="G12" s="89"/>
      <c r="H12" s="666" t="s">
        <v>33</v>
      </c>
      <c r="I12" s="656" t="s">
        <v>19</v>
      </c>
      <c r="J12" s="657" t="s">
        <v>34</v>
      </c>
      <c r="K12" s="667"/>
      <c r="L12" s="658"/>
      <c r="M12" s="659" t="s">
        <v>19</v>
      </c>
      <c r="N12" s="657" t="s">
        <v>35</v>
      </c>
      <c r="O12" s="659"/>
      <c r="P12" s="657"/>
      <c r="Q12" s="668"/>
      <c r="R12" s="668"/>
      <c r="S12" s="668"/>
      <c r="T12" s="668"/>
      <c r="U12" s="668"/>
      <c r="V12" s="668"/>
      <c r="W12" s="668"/>
      <c r="X12" s="669"/>
      <c r="Y12" s="664"/>
      <c r="Z12" s="2"/>
      <c r="AA12" s="87"/>
      <c r="AB12" s="665"/>
      <c r="AC12" s="664"/>
      <c r="AD12" s="2"/>
      <c r="AE12" s="87"/>
      <c r="AF12" s="665"/>
    </row>
    <row r="13" spans="1:33" s="1" customFormat="1" ht="19.5" customHeight="1" x14ac:dyDescent="0.15">
      <c r="A13" s="91"/>
      <c r="B13" s="224"/>
      <c r="C13" s="663"/>
      <c r="D13" s="240"/>
      <c r="E13" s="252"/>
      <c r="F13" s="646"/>
      <c r="G13" s="89"/>
      <c r="H13" s="670" t="s">
        <v>37</v>
      </c>
      <c r="I13" s="671" t="s">
        <v>19</v>
      </c>
      <c r="J13" s="672" t="s">
        <v>34</v>
      </c>
      <c r="K13" s="673"/>
      <c r="L13" s="674"/>
      <c r="M13" s="675" t="s">
        <v>19</v>
      </c>
      <c r="N13" s="672" t="s">
        <v>35</v>
      </c>
      <c r="O13" s="675"/>
      <c r="P13" s="672"/>
      <c r="Q13" s="676"/>
      <c r="R13" s="676"/>
      <c r="S13" s="676"/>
      <c r="T13" s="676"/>
      <c r="U13" s="676"/>
      <c r="V13" s="676"/>
      <c r="W13" s="676"/>
      <c r="X13" s="677"/>
      <c r="Y13" s="678"/>
      <c r="Z13" s="87"/>
      <c r="AA13" s="87"/>
      <c r="AB13" s="665"/>
      <c r="AC13" s="678"/>
      <c r="AD13" s="87"/>
      <c r="AE13" s="87"/>
      <c r="AF13" s="665"/>
    </row>
    <row r="14" spans="1:33" s="1" customFormat="1" ht="18.75" customHeight="1" x14ac:dyDescent="0.15">
      <c r="A14" s="91"/>
      <c r="B14" s="224"/>
      <c r="C14" s="653"/>
      <c r="D14" s="646"/>
      <c r="E14" s="252"/>
      <c r="F14" s="646"/>
      <c r="G14" s="654"/>
      <c r="H14" s="679" t="s">
        <v>38</v>
      </c>
      <c r="I14" s="680" t="s">
        <v>19</v>
      </c>
      <c r="J14" s="672" t="s">
        <v>29</v>
      </c>
      <c r="K14" s="673"/>
      <c r="L14" s="664" t="s">
        <v>19</v>
      </c>
      <c r="M14" s="672" t="s">
        <v>39</v>
      </c>
      <c r="N14" s="681"/>
      <c r="O14" s="681"/>
      <c r="P14" s="681"/>
      <c r="Q14" s="681"/>
      <c r="R14" s="681"/>
      <c r="S14" s="681"/>
      <c r="T14" s="681"/>
      <c r="U14" s="681"/>
      <c r="V14" s="681"/>
      <c r="W14" s="681"/>
      <c r="X14" s="682"/>
      <c r="Y14" s="678"/>
      <c r="Z14" s="87"/>
      <c r="AA14" s="87"/>
      <c r="AB14" s="665"/>
      <c r="AC14" s="678"/>
      <c r="AD14" s="87"/>
      <c r="AE14" s="87"/>
      <c r="AF14" s="665"/>
      <c r="AG14" s="662"/>
    </row>
    <row r="15" spans="1:33" s="1" customFormat="1" ht="18.75" customHeight="1" x14ac:dyDescent="0.15">
      <c r="A15" s="91"/>
      <c r="B15" s="224"/>
      <c r="C15" s="653"/>
      <c r="D15" s="646"/>
      <c r="E15" s="252"/>
      <c r="F15" s="646"/>
      <c r="G15" s="654"/>
      <c r="H15" s="904" t="s">
        <v>40</v>
      </c>
      <c r="I15" s="906" t="s">
        <v>19</v>
      </c>
      <c r="J15" s="903" t="s">
        <v>41</v>
      </c>
      <c r="K15" s="903"/>
      <c r="L15" s="903"/>
      <c r="M15" s="906" t="s">
        <v>19</v>
      </c>
      <c r="N15" s="903" t="s">
        <v>42</v>
      </c>
      <c r="O15" s="903"/>
      <c r="P15" s="903"/>
      <c r="Q15" s="683"/>
      <c r="R15" s="683"/>
      <c r="S15" s="683"/>
      <c r="T15" s="683"/>
      <c r="U15" s="683"/>
      <c r="V15" s="683"/>
      <c r="W15" s="683"/>
      <c r="X15" s="684"/>
      <c r="Y15" s="678"/>
      <c r="Z15" s="87"/>
      <c r="AA15" s="87"/>
      <c r="AB15" s="665"/>
      <c r="AC15" s="678"/>
      <c r="AD15" s="87"/>
      <c r="AE15" s="87"/>
      <c r="AF15" s="665"/>
      <c r="AG15" s="662"/>
    </row>
    <row r="16" spans="1:33" s="1" customFormat="1" ht="20.25" customHeight="1" x14ac:dyDescent="0.15">
      <c r="A16" s="91"/>
      <c r="B16" s="224"/>
      <c r="C16" s="653"/>
      <c r="D16" s="646"/>
      <c r="E16" s="252"/>
      <c r="F16" s="646"/>
      <c r="G16" s="654"/>
      <c r="H16" s="905"/>
      <c r="I16" s="867"/>
      <c r="J16" s="895"/>
      <c r="K16" s="895"/>
      <c r="L16" s="895"/>
      <c r="M16" s="867"/>
      <c r="N16" s="895"/>
      <c r="O16" s="895"/>
      <c r="P16" s="895"/>
      <c r="Q16" s="668"/>
      <c r="R16" s="668"/>
      <c r="S16" s="668"/>
      <c r="T16" s="668"/>
      <c r="U16" s="668"/>
      <c r="V16" s="668"/>
      <c r="W16" s="668"/>
      <c r="X16" s="669"/>
      <c r="Y16" s="678"/>
      <c r="Z16" s="87"/>
      <c r="AA16" s="87"/>
      <c r="AB16" s="665"/>
      <c r="AC16" s="678"/>
      <c r="AD16" s="87"/>
      <c r="AE16" s="87"/>
      <c r="AF16" s="665"/>
      <c r="AG16" s="662"/>
    </row>
    <row r="17" spans="1:33" s="1" customFormat="1" ht="18.75" customHeight="1" x14ac:dyDescent="0.15">
      <c r="A17" s="688" t="s">
        <v>19</v>
      </c>
      <c r="B17" s="224">
        <v>73</v>
      </c>
      <c r="C17" s="653" t="s">
        <v>49</v>
      </c>
      <c r="D17" s="688" t="s">
        <v>19</v>
      </c>
      <c r="E17" s="252" t="s">
        <v>50</v>
      </c>
      <c r="F17" s="646"/>
      <c r="G17" s="654"/>
      <c r="H17" s="685" t="s">
        <v>43</v>
      </c>
      <c r="I17" s="680" t="s">
        <v>19</v>
      </c>
      <c r="J17" s="672" t="s">
        <v>29</v>
      </c>
      <c r="K17" s="672"/>
      <c r="L17" s="675" t="s">
        <v>19</v>
      </c>
      <c r="M17" s="672" t="s">
        <v>44</v>
      </c>
      <c r="N17" s="672"/>
      <c r="O17" s="686" t="s">
        <v>19</v>
      </c>
      <c r="P17" s="672" t="s">
        <v>45</v>
      </c>
      <c r="Q17" s="681"/>
      <c r="R17" s="686"/>
      <c r="S17" s="672"/>
      <c r="T17" s="681"/>
      <c r="U17" s="686"/>
      <c r="V17" s="672"/>
      <c r="W17" s="681"/>
      <c r="X17" s="669"/>
      <c r="Y17" s="678"/>
      <c r="Z17" s="87"/>
      <c r="AA17" s="87"/>
      <c r="AB17" s="665"/>
      <c r="AC17" s="678"/>
      <c r="AD17" s="87"/>
      <c r="AE17" s="87"/>
      <c r="AF17" s="665"/>
      <c r="AG17" s="662"/>
    </row>
    <row r="18" spans="1:33" s="1" customFormat="1" ht="18.75" customHeight="1" x14ac:dyDescent="0.15">
      <c r="A18" s="91"/>
      <c r="B18" s="224"/>
      <c r="C18" s="653"/>
      <c r="D18" s="688" t="s">
        <v>19</v>
      </c>
      <c r="E18" s="252" t="s">
        <v>52</v>
      </c>
      <c r="F18" s="646"/>
      <c r="G18" s="654"/>
      <c r="H18" s="687" t="s">
        <v>46</v>
      </c>
      <c r="I18" s="680" t="s">
        <v>19</v>
      </c>
      <c r="J18" s="672" t="s">
        <v>29</v>
      </c>
      <c r="K18" s="673"/>
      <c r="L18" s="664" t="s">
        <v>19</v>
      </c>
      <c r="M18" s="672" t="s">
        <v>39</v>
      </c>
      <c r="N18" s="681"/>
      <c r="O18" s="681"/>
      <c r="P18" s="681"/>
      <c r="Q18" s="681"/>
      <c r="R18" s="681"/>
      <c r="S18" s="681"/>
      <c r="T18" s="681"/>
      <c r="U18" s="681"/>
      <c r="V18" s="681"/>
      <c r="W18" s="681"/>
      <c r="X18" s="682"/>
      <c r="Y18" s="678"/>
      <c r="Z18" s="87"/>
      <c r="AA18" s="87"/>
      <c r="AB18" s="665"/>
      <c r="AC18" s="678"/>
      <c r="AD18" s="87"/>
      <c r="AE18" s="87"/>
      <c r="AF18" s="665"/>
    </row>
    <row r="19" spans="1:33" s="1" customFormat="1" ht="18.75" customHeight="1" x14ac:dyDescent="0.15">
      <c r="A19" s="91"/>
      <c r="B19" s="224"/>
      <c r="C19" s="653"/>
      <c r="D19" s="646"/>
      <c r="E19" s="252" t="s">
        <v>54</v>
      </c>
      <c r="F19" s="646"/>
      <c r="G19" s="654"/>
      <c r="H19" s="687" t="s">
        <v>47</v>
      </c>
      <c r="I19" s="680" t="s">
        <v>19</v>
      </c>
      <c r="J19" s="672" t="s">
        <v>29</v>
      </c>
      <c r="K19" s="672"/>
      <c r="L19" s="675" t="s">
        <v>19</v>
      </c>
      <c r="M19" s="672" t="s">
        <v>44</v>
      </c>
      <c r="N19" s="672"/>
      <c r="O19" s="686" t="s">
        <v>19</v>
      </c>
      <c r="P19" s="672" t="s">
        <v>45</v>
      </c>
      <c r="Q19" s="681"/>
      <c r="R19" s="686" t="s">
        <v>19</v>
      </c>
      <c r="S19" s="672" t="s">
        <v>48</v>
      </c>
      <c r="T19" s="681"/>
      <c r="U19" s="681"/>
      <c r="V19" s="681"/>
      <c r="W19" s="681"/>
      <c r="X19" s="682"/>
      <c r="Y19" s="678"/>
      <c r="Z19" s="87"/>
      <c r="AA19" s="87"/>
      <c r="AB19" s="665"/>
      <c r="AC19" s="678"/>
      <c r="AD19" s="87"/>
      <c r="AE19" s="87"/>
      <c r="AF19" s="665"/>
    </row>
    <row r="20" spans="1:33" s="1" customFormat="1" ht="18.75" customHeight="1" x14ac:dyDescent="0.15">
      <c r="A20" s="688"/>
      <c r="B20" s="224"/>
      <c r="C20" s="653"/>
      <c r="D20" s="688"/>
      <c r="E20" s="252"/>
      <c r="F20" s="646"/>
      <c r="G20" s="654"/>
      <c r="H20" s="687" t="s">
        <v>51</v>
      </c>
      <c r="I20" s="671" t="s">
        <v>19</v>
      </c>
      <c r="J20" s="672" t="s">
        <v>29</v>
      </c>
      <c r="K20" s="673"/>
      <c r="L20" s="675" t="s">
        <v>19</v>
      </c>
      <c r="M20" s="672" t="s">
        <v>39</v>
      </c>
      <c r="N20" s="681"/>
      <c r="O20" s="681"/>
      <c r="P20" s="681"/>
      <c r="Q20" s="681"/>
      <c r="R20" s="681"/>
      <c r="S20" s="681"/>
      <c r="T20" s="681"/>
      <c r="U20" s="681"/>
      <c r="V20" s="681"/>
      <c r="W20" s="681"/>
      <c r="X20" s="682"/>
      <c r="Y20" s="678"/>
      <c r="Z20" s="87"/>
      <c r="AA20" s="87"/>
      <c r="AB20" s="665"/>
      <c r="AC20" s="678"/>
      <c r="AD20" s="87"/>
      <c r="AE20" s="87"/>
      <c r="AF20" s="665"/>
    </row>
    <row r="21" spans="1:33" s="1" customFormat="1" ht="18.75" customHeight="1" x14ac:dyDescent="0.15">
      <c r="A21" s="91"/>
      <c r="B21" s="224"/>
      <c r="C21" s="653"/>
      <c r="D21" s="688"/>
      <c r="E21" s="252"/>
      <c r="F21" s="646"/>
      <c r="G21" s="654"/>
      <c r="H21" s="687" t="s">
        <v>53</v>
      </c>
      <c r="I21" s="671" t="s">
        <v>19</v>
      </c>
      <c r="J21" s="672" t="s">
        <v>29</v>
      </c>
      <c r="K21" s="673"/>
      <c r="L21" s="675" t="s">
        <v>19</v>
      </c>
      <c r="M21" s="672" t="s">
        <v>39</v>
      </c>
      <c r="N21" s="681"/>
      <c r="O21" s="681"/>
      <c r="P21" s="681"/>
      <c r="Q21" s="681"/>
      <c r="R21" s="681"/>
      <c r="S21" s="681"/>
      <c r="T21" s="681"/>
      <c r="U21" s="681"/>
      <c r="V21" s="681"/>
      <c r="W21" s="681"/>
      <c r="X21" s="682"/>
      <c r="Y21" s="678"/>
      <c r="Z21" s="87"/>
      <c r="AA21" s="87"/>
      <c r="AB21" s="665"/>
      <c r="AC21" s="678"/>
      <c r="AD21" s="87"/>
      <c r="AE21" s="87"/>
      <c r="AF21" s="665"/>
    </row>
    <row r="22" spans="1:33" s="1" customFormat="1" ht="18.75" customHeight="1" x14ac:dyDescent="0.15">
      <c r="A22" s="91"/>
      <c r="B22" s="224"/>
      <c r="C22" s="653"/>
      <c r="D22" s="646"/>
      <c r="E22" s="252"/>
      <c r="F22" s="646"/>
      <c r="G22" s="654"/>
      <c r="H22" s="687" t="s">
        <v>55</v>
      </c>
      <c r="I22" s="671" t="s">
        <v>19</v>
      </c>
      <c r="J22" s="672" t="s">
        <v>29</v>
      </c>
      <c r="K22" s="673"/>
      <c r="L22" s="675" t="s">
        <v>19</v>
      </c>
      <c r="M22" s="672" t="s">
        <v>56</v>
      </c>
      <c r="N22" s="672"/>
      <c r="O22" s="686" t="s">
        <v>19</v>
      </c>
      <c r="P22" s="689" t="s">
        <v>57</v>
      </c>
      <c r="Q22" s="672"/>
      <c r="R22" s="672"/>
      <c r="S22" s="673"/>
      <c r="T22" s="672"/>
      <c r="U22" s="673"/>
      <c r="V22" s="673"/>
      <c r="W22" s="673"/>
      <c r="X22" s="690"/>
      <c r="Y22" s="678"/>
      <c r="Z22" s="87"/>
      <c r="AA22" s="87"/>
      <c r="AB22" s="665"/>
      <c r="AC22" s="678"/>
      <c r="AD22" s="87"/>
      <c r="AE22" s="87"/>
      <c r="AF22" s="665"/>
    </row>
    <row r="23" spans="1:33" s="1" customFormat="1" ht="18.75" customHeight="1" x14ac:dyDescent="0.15">
      <c r="A23" s="91"/>
      <c r="B23" s="224"/>
      <c r="C23" s="653"/>
      <c r="D23" s="646"/>
      <c r="E23" s="252"/>
      <c r="F23" s="646"/>
      <c r="G23" s="654"/>
      <c r="H23" s="679" t="s">
        <v>58</v>
      </c>
      <c r="I23" s="671" t="s">
        <v>19</v>
      </c>
      <c r="J23" s="672" t="s">
        <v>29</v>
      </c>
      <c r="K23" s="673"/>
      <c r="L23" s="675" t="s">
        <v>19</v>
      </c>
      <c r="M23" s="672" t="s">
        <v>39</v>
      </c>
      <c r="N23" s="681"/>
      <c r="O23" s="681"/>
      <c r="P23" s="681"/>
      <c r="Q23" s="681"/>
      <c r="R23" s="681"/>
      <c r="S23" s="681"/>
      <c r="T23" s="681"/>
      <c r="U23" s="681"/>
      <c r="V23" s="681"/>
      <c r="W23" s="681"/>
      <c r="X23" s="682"/>
      <c r="Y23" s="678"/>
      <c r="Z23" s="87"/>
      <c r="AA23" s="87"/>
      <c r="AB23" s="665"/>
      <c r="AC23" s="678"/>
      <c r="AD23" s="87"/>
      <c r="AE23" s="87"/>
      <c r="AF23" s="665"/>
    </row>
    <row r="24" spans="1:33" s="1" customFormat="1" ht="18.75" customHeight="1" x14ac:dyDescent="0.15">
      <c r="A24" s="91"/>
      <c r="B24" s="224"/>
      <c r="C24" s="653"/>
      <c r="D24" s="646"/>
      <c r="E24" s="252"/>
      <c r="F24" s="646"/>
      <c r="G24" s="654"/>
      <c r="H24" s="691" t="s">
        <v>59</v>
      </c>
      <c r="I24" s="671" t="s">
        <v>19</v>
      </c>
      <c r="J24" s="672" t="s">
        <v>29</v>
      </c>
      <c r="K24" s="672"/>
      <c r="L24" s="675" t="s">
        <v>19</v>
      </c>
      <c r="M24" s="672" t="s">
        <v>44</v>
      </c>
      <c r="N24" s="672"/>
      <c r="O24" s="675" t="s">
        <v>19</v>
      </c>
      <c r="P24" s="672" t="s">
        <v>45</v>
      </c>
      <c r="Q24" s="676"/>
      <c r="R24" s="676"/>
      <c r="S24" s="676"/>
      <c r="T24" s="676"/>
      <c r="U24" s="692"/>
      <c r="V24" s="692"/>
      <c r="W24" s="692"/>
      <c r="X24" s="693"/>
      <c r="Y24" s="678"/>
      <c r="Z24" s="87"/>
      <c r="AA24" s="87"/>
      <c r="AB24" s="665"/>
      <c r="AC24" s="678"/>
      <c r="AD24" s="87"/>
      <c r="AE24" s="87"/>
      <c r="AF24" s="665"/>
    </row>
    <row r="25" spans="1:33" s="1" customFormat="1" ht="18.75" customHeight="1" x14ac:dyDescent="0.15">
      <c r="A25" s="91"/>
      <c r="B25" s="224"/>
      <c r="C25" s="653"/>
      <c r="D25" s="646"/>
      <c r="E25" s="252"/>
      <c r="F25" s="646"/>
      <c r="G25" s="654"/>
      <c r="H25" s="687" t="s">
        <v>60</v>
      </c>
      <c r="I25" s="671" t="s">
        <v>19</v>
      </c>
      <c r="J25" s="672" t="s">
        <v>29</v>
      </c>
      <c r="K25" s="672"/>
      <c r="L25" s="675" t="s">
        <v>19</v>
      </c>
      <c r="M25" s="672" t="s">
        <v>61</v>
      </c>
      <c r="N25" s="672"/>
      <c r="O25" s="675" t="s">
        <v>19</v>
      </c>
      <c r="P25" s="672" t="s">
        <v>62</v>
      </c>
      <c r="Q25" s="681"/>
      <c r="R25" s="675" t="s">
        <v>19</v>
      </c>
      <c r="S25" s="672" t="s">
        <v>63</v>
      </c>
      <c r="T25" s="681"/>
      <c r="U25" s="681"/>
      <c r="V25" s="681"/>
      <c r="W25" s="681"/>
      <c r="X25" s="682"/>
      <c r="Y25" s="678"/>
      <c r="Z25" s="87"/>
      <c r="AA25" s="87"/>
      <c r="AB25" s="665"/>
      <c r="AC25" s="678"/>
      <c r="AD25" s="87"/>
      <c r="AE25" s="87"/>
      <c r="AF25" s="665"/>
    </row>
    <row r="26" spans="1:33" s="1" customFormat="1" ht="18.75" customHeight="1" x14ac:dyDescent="0.15">
      <c r="A26" s="91"/>
      <c r="B26" s="224"/>
      <c r="C26" s="663"/>
      <c r="D26" s="240"/>
      <c r="E26" s="252"/>
      <c r="F26" s="646"/>
      <c r="G26" s="89"/>
      <c r="H26" s="694" t="s">
        <v>941</v>
      </c>
      <c r="I26" s="680" t="s">
        <v>19</v>
      </c>
      <c r="J26" s="689" t="s">
        <v>29</v>
      </c>
      <c r="K26" s="689"/>
      <c r="L26" s="686" t="s">
        <v>19</v>
      </c>
      <c r="M26" s="689" t="s">
        <v>942</v>
      </c>
      <c r="N26" s="695"/>
      <c r="O26" s="686" t="s">
        <v>19</v>
      </c>
      <c r="P26" s="2" t="s">
        <v>943</v>
      </c>
      <c r="Q26" s="696"/>
      <c r="R26" s="686" t="s">
        <v>19</v>
      </c>
      <c r="S26" s="689" t="s">
        <v>944</v>
      </c>
      <c r="T26" s="696"/>
      <c r="U26" s="686" t="s">
        <v>19</v>
      </c>
      <c r="V26" s="689" t="s">
        <v>945</v>
      </c>
      <c r="W26" s="692"/>
      <c r="X26" s="693"/>
      <c r="Y26" s="87"/>
      <c r="Z26" s="87"/>
      <c r="AA26" s="87"/>
      <c r="AB26" s="665"/>
      <c r="AC26" s="678"/>
      <c r="AD26" s="87"/>
      <c r="AE26" s="87"/>
      <c r="AF26" s="665"/>
    </row>
    <row r="27" spans="1:33" s="1" customFormat="1" ht="18.75" customHeight="1" x14ac:dyDescent="0.15">
      <c r="A27" s="6"/>
      <c r="B27" s="4"/>
      <c r="C27" s="80"/>
      <c r="D27" s="7"/>
      <c r="E27" s="7"/>
      <c r="F27" s="645"/>
      <c r="G27" s="697"/>
      <c r="H27" s="698" t="s">
        <v>64</v>
      </c>
      <c r="I27" s="699" t="s">
        <v>19</v>
      </c>
      <c r="J27" s="700" t="s">
        <v>29</v>
      </c>
      <c r="K27" s="701"/>
      <c r="L27" s="702"/>
      <c r="M27" s="703" t="s">
        <v>19</v>
      </c>
      <c r="N27" s="701" t="s">
        <v>30</v>
      </c>
      <c r="O27" s="701"/>
      <c r="P27" s="702"/>
      <c r="Q27" s="703" t="s">
        <v>19</v>
      </c>
      <c r="R27" s="648" t="s">
        <v>31</v>
      </c>
      <c r="S27" s="648"/>
      <c r="T27" s="648"/>
      <c r="U27" s="648"/>
      <c r="V27" s="648"/>
      <c r="W27" s="648"/>
      <c r="X27" s="649"/>
      <c r="Y27" s="660" t="s">
        <v>19</v>
      </c>
      <c r="Z27" s="22" t="s">
        <v>32</v>
      </c>
      <c r="AA27" s="22"/>
      <c r="AB27" s="661"/>
      <c r="AC27" s="660" t="s">
        <v>19</v>
      </c>
      <c r="AD27" s="22" t="s">
        <v>32</v>
      </c>
      <c r="AE27" s="22"/>
      <c r="AF27" s="661"/>
      <c r="AG27" s="662"/>
    </row>
    <row r="28" spans="1:33" s="1" customFormat="1" ht="19.5" customHeight="1" x14ac:dyDescent="0.15">
      <c r="A28" s="91"/>
      <c r="B28" s="224"/>
      <c r="C28" s="663"/>
      <c r="D28" s="240"/>
      <c r="E28" s="252"/>
      <c r="F28" s="646"/>
      <c r="G28" s="89"/>
      <c r="H28" s="670" t="s">
        <v>960</v>
      </c>
      <c r="I28" s="671" t="s">
        <v>19</v>
      </c>
      <c r="J28" s="672" t="s">
        <v>34</v>
      </c>
      <c r="K28" s="673"/>
      <c r="L28" s="674"/>
      <c r="M28" s="675" t="s">
        <v>19</v>
      </c>
      <c r="N28" s="672" t="s">
        <v>35</v>
      </c>
      <c r="O28" s="675"/>
      <c r="P28" s="672"/>
      <c r="Q28" s="676"/>
      <c r="R28" s="676"/>
      <c r="S28" s="676"/>
      <c r="T28" s="676"/>
      <c r="U28" s="676"/>
      <c r="V28" s="676"/>
      <c r="W28" s="676"/>
      <c r="X28" s="677"/>
      <c r="Y28" s="664" t="s">
        <v>19</v>
      </c>
      <c r="Z28" s="2" t="s">
        <v>36</v>
      </c>
      <c r="AA28" s="87"/>
      <c r="AB28" s="665"/>
      <c r="AC28" s="664" t="s">
        <v>19</v>
      </c>
      <c r="AD28" s="2" t="s">
        <v>36</v>
      </c>
      <c r="AE28" s="87"/>
      <c r="AF28" s="665"/>
    </row>
    <row r="29" spans="1:33" s="1" customFormat="1" ht="19.5" customHeight="1" x14ac:dyDescent="0.15">
      <c r="A29" s="91"/>
      <c r="B29" s="224"/>
      <c r="C29" s="653"/>
      <c r="D29" s="688"/>
      <c r="E29" s="252"/>
      <c r="F29" s="646"/>
      <c r="G29" s="89"/>
      <c r="H29" s="666" t="s">
        <v>33</v>
      </c>
      <c r="I29" s="656" t="s">
        <v>19</v>
      </c>
      <c r="J29" s="657" t="s">
        <v>34</v>
      </c>
      <c r="K29" s="667"/>
      <c r="L29" s="658"/>
      <c r="M29" s="659" t="s">
        <v>19</v>
      </c>
      <c r="N29" s="657" t="s">
        <v>35</v>
      </c>
      <c r="O29" s="659"/>
      <c r="P29" s="657"/>
      <c r="Q29" s="668"/>
      <c r="R29" s="668"/>
      <c r="S29" s="668"/>
      <c r="T29" s="668"/>
      <c r="U29" s="668"/>
      <c r="V29" s="668"/>
      <c r="W29" s="668"/>
      <c r="X29" s="669"/>
      <c r="Y29" s="688"/>
      <c r="Z29" s="2"/>
      <c r="AA29" s="2"/>
      <c r="AB29" s="665"/>
      <c r="AC29" s="688"/>
      <c r="AD29" s="2"/>
      <c r="AE29" s="87"/>
      <c r="AF29" s="665"/>
    </row>
    <row r="30" spans="1:33" s="1" customFormat="1" ht="19.5" customHeight="1" x14ac:dyDescent="0.15">
      <c r="A30" s="688" t="s">
        <v>19</v>
      </c>
      <c r="B30" s="224">
        <v>68</v>
      </c>
      <c r="C30" s="653" t="s">
        <v>65</v>
      </c>
      <c r="D30" s="664" t="s">
        <v>19</v>
      </c>
      <c r="E30" s="252" t="s">
        <v>50</v>
      </c>
      <c r="F30" s="646"/>
      <c r="G30" s="89"/>
      <c r="H30" s="704" t="s">
        <v>37</v>
      </c>
      <c r="I30" s="656" t="s">
        <v>19</v>
      </c>
      <c r="J30" s="657" t="s">
        <v>34</v>
      </c>
      <c r="K30" s="667"/>
      <c r="L30" s="658"/>
      <c r="M30" s="659" t="s">
        <v>19</v>
      </c>
      <c r="N30" s="657" t="s">
        <v>35</v>
      </c>
      <c r="O30" s="659"/>
      <c r="P30" s="657"/>
      <c r="Q30" s="668"/>
      <c r="R30" s="668"/>
      <c r="S30" s="668"/>
      <c r="T30" s="668"/>
      <c r="U30" s="668"/>
      <c r="V30" s="668"/>
      <c r="W30" s="668"/>
      <c r="X30" s="669"/>
      <c r="Y30" s="688"/>
      <c r="Z30" s="2"/>
      <c r="AA30" s="2"/>
      <c r="AB30" s="665"/>
      <c r="AC30" s="688"/>
      <c r="AD30" s="2"/>
      <c r="AE30" s="87"/>
      <c r="AF30" s="665"/>
    </row>
    <row r="31" spans="1:33" s="1" customFormat="1" ht="18.75" customHeight="1" x14ac:dyDescent="0.15">
      <c r="A31" s="91"/>
      <c r="B31" s="224"/>
      <c r="C31" s="653" t="s">
        <v>74</v>
      </c>
      <c r="D31" s="688" t="s">
        <v>19</v>
      </c>
      <c r="E31" s="252" t="s">
        <v>52</v>
      </c>
      <c r="F31" s="646"/>
      <c r="G31" s="654"/>
      <c r="H31" s="904" t="s">
        <v>40</v>
      </c>
      <c r="I31" s="906" t="s">
        <v>19</v>
      </c>
      <c r="J31" s="903" t="s">
        <v>41</v>
      </c>
      <c r="K31" s="903"/>
      <c r="L31" s="903"/>
      <c r="M31" s="906" t="s">
        <v>19</v>
      </c>
      <c r="N31" s="903" t="s">
        <v>42</v>
      </c>
      <c r="O31" s="903"/>
      <c r="P31" s="903"/>
      <c r="Q31" s="683"/>
      <c r="R31" s="683"/>
      <c r="S31" s="683"/>
      <c r="T31" s="683"/>
      <c r="U31" s="683"/>
      <c r="V31" s="683"/>
      <c r="W31" s="683"/>
      <c r="X31" s="684"/>
      <c r="Y31" s="678"/>
      <c r="Z31" s="87"/>
      <c r="AA31" s="87"/>
      <c r="AB31" s="665"/>
      <c r="AC31" s="678"/>
      <c r="AD31" s="87"/>
      <c r="AE31" s="87"/>
      <c r="AF31" s="665"/>
      <c r="AG31" s="662"/>
    </row>
    <row r="32" spans="1:33" s="1" customFormat="1" ht="18.75" customHeight="1" x14ac:dyDescent="0.15">
      <c r="A32" s="91"/>
      <c r="B32" s="224"/>
      <c r="C32" s="663"/>
      <c r="D32" s="646"/>
      <c r="E32" s="252" t="s">
        <v>54</v>
      </c>
      <c r="F32" s="646"/>
      <c r="G32" s="654"/>
      <c r="H32" s="905"/>
      <c r="I32" s="867"/>
      <c r="J32" s="895"/>
      <c r="K32" s="895"/>
      <c r="L32" s="895"/>
      <c r="M32" s="867"/>
      <c r="N32" s="895"/>
      <c r="O32" s="895"/>
      <c r="P32" s="895"/>
      <c r="Q32" s="668"/>
      <c r="R32" s="668"/>
      <c r="S32" s="668"/>
      <c r="T32" s="668"/>
      <c r="U32" s="668"/>
      <c r="V32" s="668"/>
      <c r="W32" s="668"/>
      <c r="X32" s="669"/>
      <c r="Y32" s="678"/>
      <c r="Z32" s="87"/>
      <c r="AA32" s="87"/>
      <c r="AB32" s="665"/>
      <c r="AC32" s="678"/>
      <c r="AD32" s="87"/>
      <c r="AE32" s="87"/>
      <c r="AF32" s="665"/>
      <c r="AG32" s="662"/>
    </row>
    <row r="33" spans="1:33" s="1" customFormat="1" ht="18.75" customHeight="1" x14ac:dyDescent="0.15">
      <c r="A33" s="91"/>
      <c r="B33" s="224"/>
      <c r="C33" s="653"/>
      <c r="D33" s="688"/>
      <c r="E33" s="252"/>
      <c r="F33" s="646"/>
      <c r="G33" s="654"/>
      <c r="H33" s="691" t="s">
        <v>59</v>
      </c>
      <c r="I33" s="671" t="s">
        <v>19</v>
      </c>
      <c r="J33" s="672" t="s">
        <v>29</v>
      </c>
      <c r="K33" s="672"/>
      <c r="L33" s="675" t="s">
        <v>19</v>
      </c>
      <c r="M33" s="672" t="s">
        <v>44</v>
      </c>
      <c r="N33" s="672"/>
      <c r="O33" s="675" t="s">
        <v>19</v>
      </c>
      <c r="P33" s="672" t="s">
        <v>45</v>
      </c>
      <c r="Q33" s="676"/>
      <c r="R33" s="676"/>
      <c r="S33" s="676"/>
      <c r="T33" s="676"/>
      <c r="U33" s="692"/>
      <c r="V33" s="692"/>
      <c r="W33" s="692"/>
      <c r="X33" s="693"/>
      <c r="Y33" s="678"/>
      <c r="Z33" s="87"/>
      <c r="AA33" s="87"/>
      <c r="AB33" s="665"/>
      <c r="AC33" s="678"/>
      <c r="AD33" s="87"/>
      <c r="AE33" s="87"/>
      <c r="AF33" s="665"/>
      <c r="AG33" s="662"/>
    </row>
    <row r="34" spans="1:33" s="1" customFormat="1" ht="18.75" customHeight="1" x14ac:dyDescent="0.15">
      <c r="A34" s="91"/>
      <c r="B34" s="224"/>
      <c r="C34" s="663"/>
      <c r="D34" s="646"/>
      <c r="E34" s="252"/>
      <c r="F34" s="646"/>
      <c r="G34" s="654"/>
      <c r="H34" s="687" t="s">
        <v>60</v>
      </c>
      <c r="I34" s="671" t="s">
        <v>19</v>
      </c>
      <c r="J34" s="672" t="s">
        <v>29</v>
      </c>
      <c r="K34" s="672"/>
      <c r="L34" s="675" t="s">
        <v>19</v>
      </c>
      <c r="M34" s="672" t="s">
        <v>61</v>
      </c>
      <c r="N34" s="672"/>
      <c r="O34" s="675" t="s">
        <v>19</v>
      </c>
      <c r="P34" s="672" t="s">
        <v>62</v>
      </c>
      <c r="Q34" s="681"/>
      <c r="R34" s="675" t="s">
        <v>19</v>
      </c>
      <c r="S34" s="672" t="s">
        <v>63</v>
      </c>
      <c r="T34" s="681"/>
      <c r="U34" s="681"/>
      <c r="V34" s="681"/>
      <c r="W34" s="681"/>
      <c r="X34" s="682"/>
      <c r="Y34" s="678"/>
      <c r="Z34" s="87"/>
      <c r="AA34" s="87"/>
      <c r="AB34" s="665"/>
      <c r="AC34" s="678"/>
      <c r="AD34" s="87"/>
      <c r="AE34" s="87"/>
      <c r="AF34" s="665"/>
    </row>
    <row r="35" spans="1:33" s="1" customFormat="1" ht="18.75" customHeight="1" x14ac:dyDescent="0.15">
      <c r="A35" s="91"/>
      <c r="B35" s="224"/>
      <c r="C35" s="663"/>
      <c r="D35" s="240"/>
      <c r="E35" s="252"/>
      <c r="F35" s="646"/>
      <c r="G35" s="89"/>
      <c r="H35" s="694" t="s">
        <v>941</v>
      </c>
      <c r="I35" s="680" t="s">
        <v>19</v>
      </c>
      <c r="J35" s="689" t="s">
        <v>29</v>
      </c>
      <c r="K35" s="689"/>
      <c r="L35" s="686" t="s">
        <v>19</v>
      </c>
      <c r="M35" s="689" t="s">
        <v>942</v>
      </c>
      <c r="N35" s="695"/>
      <c r="O35" s="686" t="s">
        <v>19</v>
      </c>
      <c r="P35" s="2" t="s">
        <v>943</v>
      </c>
      <c r="Q35" s="696"/>
      <c r="R35" s="686" t="s">
        <v>19</v>
      </c>
      <c r="S35" s="689" t="s">
        <v>944</v>
      </c>
      <c r="T35" s="696"/>
      <c r="U35" s="686" t="s">
        <v>19</v>
      </c>
      <c r="V35" s="689" t="s">
        <v>945</v>
      </c>
      <c r="W35" s="692"/>
      <c r="X35" s="693"/>
      <c r="Y35" s="87"/>
      <c r="Z35" s="87"/>
      <c r="AA35" s="87"/>
      <c r="AB35" s="665"/>
      <c r="AC35" s="678"/>
      <c r="AD35" s="87"/>
      <c r="AE35" s="87"/>
      <c r="AF35" s="665"/>
    </row>
    <row r="36" spans="1:33" s="1" customFormat="1" ht="18.75" customHeight="1" x14ac:dyDescent="0.15">
      <c r="A36" s="41"/>
      <c r="B36" s="652"/>
      <c r="C36" s="705"/>
      <c r="D36" s="645"/>
      <c r="E36" s="706"/>
      <c r="F36" s="645"/>
      <c r="G36" s="697"/>
      <c r="H36" s="698" t="s">
        <v>28</v>
      </c>
      <c r="I36" s="699" t="s">
        <v>19</v>
      </c>
      <c r="J36" s="701" t="s">
        <v>29</v>
      </c>
      <c r="K36" s="701"/>
      <c r="L36" s="702"/>
      <c r="M36" s="703" t="s">
        <v>19</v>
      </c>
      <c r="N36" s="701" t="s">
        <v>30</v>
      </c>
      <c r="O36" s="701"/>
      <c r="P36" s="702"/>
      <c r="Q36" s="703" t="s">
        <v>19</v>
      </c>
      <c r="R36" s="648" t="s">
        <v>31</v>
      </c>
      <c r="S36" s="648"/>
      <c r="T36" s="648"/>
      <c r="U36" s="648"/>
      <c r="V36" s="648"/>
      <c r="W36" s="648"/>
      <c r="X36" s="649"/>
      <c r="Y36" s="660" t="s">
        <v>19</v>
      </c>
      <c r="Z36" s="22" t="s">
        <v>32</v>
      </c>
      <c r="AA36" s="22"/>
      <c r="AB36" s="661"/>
      <c r="AC36" s="660" t="s">
        <v>19</v>
      </c>
      <c r="AD36" s="22" t="s">
        <v>32</v>
      </c>
      <c r="AE36" s="22"/>
      <c r="AF36" s="661"/>
      <c r="AG36" s="662"/>
    </row>
    <row r="37" spans="1:33" s="1" customFormat="1" ht="19.5" customHeight="1" x14ac:dyDescent="0.15">
      <c r="A37" s="91"/>
      <c r="B37" s="224"/>
      <c r="C37" s="663"/>
      <c r="D37" s="240"/>
      <c r="E37" s="252"/>
      <c r="F37" s="646"/>
      <c r="G37" s="89"/>
      <c r="H37" s="670" t="s">
        <v>960</v>
      </c>
      <c r="I37" s="671" t="s">
        <v>19</v>
      </c>
      <c r="J37" s="672" t="s">
        <v>34</v>
      </c>
      <c r="K37" s="673"/>
      <c r="L37" s="674"/>
      <c r="M37" s="675" t="s">
        <v>19</v>
      </c>
      <c r="N37" s="672" t="s">
        <v>35</v>
      </c>
      <c r="O37" s="675"/>
      <c r="P37" s="672"/>
      <c r="Q37" s="676"/>
      <c r="R37" s="676"/>
      <c r="S37" s="676"/>
      <c r="T37" s="676"/>
      <c r="U37" s="676"/>
      <c r="V37" s="676"/>
      <c r="W37" s="676"/>
      <c r="X37" s="677"/>
      <c r="Y37" s="688" t="s">
        <v>19</v>
      </c>
      <c r="Z37" s="2" t="s">
        <v>36</v>
      </c>
      <c r="AA37" s="87"/>
      <c r="AB37" s="665"/>
      <c r="AC37" s="688" t="s">
        <v>19</v>
      </c>
      <c r="AD37" s="2" t="s">
        <v>36</v>
      </c>
      <c r="AE37" s="87"/>
      <c r="AF37" s="665"/>
    </row>
    <row r="38" spans="1:33" s="1" customFormat="1" ht="19.5" customHeight="1" x14ac:dyDescent="0.15">
      <c r="A38" s="91"/>
      <c r="B38" s="224"/>
      <c r="C38" s="663"/>
      <c r="D38" s="646"/>
      <c r="E38" s="252"/>
      <c r="F38" s="646"/>
      <c r="G38" s="89"/>
      <c r="H38" s="670" t="s">
        <v>33</v>
      </c>
      <c r="I38" s="671" t="s">
        <v>19</v>
      </c>
      <c r="J38" s="672" t="s">
        <v>34</v>
      </c>
      <c r="K38" s="673"/>
      <c r="L38" s="674"/>
      <c r="M38" s="675" t="s">
        <v>19</v>
      </c>
      <c r="N38" s="672" t="s">
        <v>35</v>
      </c>
      <c r="O38" s="675"/>
      <c r="P38" s="672"/>
      <c r="Q38" s="676"/>
      <c r="R38" s="676"/>
      <c r="S38" s="676"/>
      <c r="T38" s="676"/>
      <c r="U38" s="676"/>
      <c r="V38" s="676"/>
      <c r="W38" s="676"/>
      <c r="X38" s="677"/>
      <c r="Y38" s="688"/>
      <c r="Z38" s="2"/>
      <c r="AA38" s="87"/>
      <c r="AB38" s="665"/>
      <c r="AC38" s="688"/>
      <c r="AD38" s="2"/>
      <c r="AE38" s="87"/>
      <c r="AF38" s="665"/>
    </row>
    <row r="39" spans="1:33" s="1" customFormat="1" ht="19.5" customHeight="1" x14ac:dyDescent="0.15">
      <c r="A39" s="91"/>
      <c r="B39" s="224"/>
      <c r="C39" s="663"/>
      <c r="D39" s="646"/>
      <c r="E39" s="252"/>
      <c r="F39" s="646"/>
      <c r="G39" s="89"/>
      <c r="H39" s="670" t="s">
        <v>37</v>
      </c>
      <c r="I39" s="671" t="s">
        <v>19</v>
      </c>
      <c r="J39" s="672" t="s">
        <v>34</v>
      </c>
      <c r="K39" s="673"/>
      <c r="L39" s="674"/>
      <c r="M39" s="675" t="s">
        <v>19</v>
      </c>
      <c r="N39" s="672" t="s">
        <v>35</v>
      </c>
      <c r="O39" s="675"/>
      <c r="P39" s="672"/>
      <c r="Q39" s="676"/>
      <c r="R39" s="676"/>
      <c r="S39" s="676"/>
      <c r="T39" s="676"/>
      <c r="U39" s="676"/>
      <c r="V39" s="676"/>
      <c r="W39" s="676"/>
      <c r="X39" s="677"/>
      <c r="Y39" s="688"/>
      <c r="Z39" s="2"/>
      <c r="AA39" s="87"/>
      <c r="AB39" s="665"/>
      <c r="AC39" s="688"/>
      <c r="AD39" s="2"/>
      <c r="AE39" s="87"/>
      <c r="AF39" s="665"/>
    </row>
    <row r="40" spans="1:33" s="1" customFormat="1" ht="18.75" customHeight="1" x14ac:dyDescent="0.15">
      <c r="A40" s="91"/>
      <c r="B40" s="224"/>
      <c r="C40" s="653"/>
      <c r="D40" s="646"/>
      <c r="E40" s="252"/>
      <c r="F40" s="646"/>
      <c r="G40" s="654"/>
      <c r="H40" s="687" t="s">
        <v>67</v>
      </c>
      <c r="I40" s="671" t="s">
        <v>19</v>
      </c>
      <c r="J40" s="672" t="s">
        <v>29</v>
      </c>
      <c r="K40" s="673"/>
      <c r="L40" s="675" t="s">
        <v>19</v>
      </c>
      <c r="M40" s="672" t="s">
        <v>39</v>
      </c>
      <c r="N40" s="681"/>
      <c r="O40" s="681"/>
      <c r="P40" s="681"/>
      <c r="Q40" s="681"/>
      <c r="R40" s="681"/>
      <c r="S40" s="681"/>
      <c r="T40" s="681"/>
      <c r="U40" s="681"/>
      <c r="V40" s="681"/>
      <c r="W40" s="681"/>
      <c r="X40" s="682"/>
      <c r="Y40" s="678"/>
      <c r="Z40" s="87"/>
      <c r="AA40" s="87"/>
      <c r="AB40" s="665"/>
      <c r="AC40" s="678"/>
      <c r="AD40" s="87"/>
      <c r="AE40" s="87"/>
      <c r="AF40" s="665"/>
      <c r="AG40" s="662"/>
    </row>
    <row r="41" spans="1:33" s="1" customFormat="1" ht="18.75" customHeight="1" x14ac:dyDescent="0.15">
      <c r="A41" s="688" t="s">
        <v>19</v>
      </c>
      <c r="B41" s="224">
        <v>75</v>
      </c>
      <c r="C41" s="653" t="s">
        <v>68</v>
      </c>
      <c r="D41" s="688" t="s">
        <v>19</v>
      </c>
      <c r="E41" s="252" t="s">
        <v>69</v>
      </c>
      <c r="F41" s="646"/>
      <c r="G41" s="654"/>
      <c r="H41" s="904" t="s">
        <v>40</v>
      </c>
      <c r="I41" s="906" t="s">
        <v>19</v>
      </c>
      <c r="J41" s="903" t="s">
        <v>41</v>
      </c>
      <c r="K41" s="903"/>
      <c r="L41" s="903"/>
      <c r="M41" s="906" t="s">
        <v>19</v>
      </c>
      <c r="N41" s="903" t="s">
        <v>42</v>
      </c>
      <c r="O41" s="903"/>
      <c r="P41" s="903"/>
      <c r="Q41" s="683"/>
      <c r="R41" s="683"/>
      <c r="S41" s="683"/>
      <c r="T41" s="683"/>
      <c r="U41" s="683"/>
      <c r="V41" s="683"/>
      <c r="W41" s="683"/>
      <c r="X41" s="684"/>
      <c r="Y41" s="678"/>
      <c r="Z41" s="87"/>
      <c r="AA41" s="87"/>
      <c r="AB41" s="665"/>
      <c r="AC41" s="678"/>
      <c r="AD41" s="87"/>
      <c r="AE41" s="87"/>
      <c r="AF41" s="665"/>
      <c r="AG41" s="662"/>
    </row>
    <row r="42" spans="1:33" s="1" customFormat="1" ht="18.75" customHeight="1" x14ac:dyDescent="0.15">
      <c r="A42" s="91"/>
      <c r="B42" s="224"/>
      <c r="C42" s="653" t="s">
        <v>70</v>
      </c>
      <c r="D42" s="688" t="s">
        <v>19</v>
      </c>
      <c r="E42" s="252" t="s">
        <v>71</v>
      </c>
      <c r="F42" s="646"/>
      <c r="G42" s="654"/>
      <c r="H42" s="905"/>
      <c r="I42" s="867"/>
      <c r="J42" s="895"/>
      <c r="K42" s="895"/>
      <c r="L42" s="895"/>
      <c r="M42" s="867"/>
      <c r="N42" s="895"/>
      <c r="O42" s="895"/>
      <c r="P42" s="895"/>
      <c r="Q42" s="668"/>
      <c r="R42" s="668"/>
      <c r="S42" s="668"/>
      <c r="T42" s="668"/>
      <c r="U42" s="668"/>
      <c r="V42" s="668"/>
      <c r="W42" s="668"/>
      <c r="X42" s="669"/>
      <c r="Y42" s="678"/>
      <c r="Z42" s="87"/>
      <c r="AA42" s="87"/>
      <c r="AB42" s="665"/>
      <c r="AC42" s="678"/>
      <c r="AD42" s="87"/>
      <c r="AE42" s="87"/>
      <c r="AF42" s="665"/>
      <c r="AG42" s="662"/>
    </row>
    <row r="43" spans="1:33" s="1" customFormat="1" ht="18.75" customHeight="1" x14ac:dyDescent="0.15">
      <c r="A43" s="91"/>
      <c r="B43" s="224"/>
      <c r="C43" s="663"/>
      <c r="D43" s="240"/>
      <c r="E43" s="252" t="s">
        <v>54</v>
      </c>
      <c r="F43" s="646"/>
      <c r="G43" s="654"/>
      <c r="H43" s="687" t="s">
        <v>46</v>
      </c>
      <c r="I43" s="671" t="s">
        <v>19</v>
      </c>
      <c r="J43" s="672" t="s">
        <v>29</v>
      </c>
      <c r="K43" s="673"/>
      <c r="L43" s="675" t="s">
        <v>19</v>
      </c>
      <c r="M43" s="672" t="s">
        <v>39</v>
      </c>
      <c r="N43" s="681"/>
      <c r="O43" s="681"/>
      <c r="P43" s="681"/>
      <c r="Q43" s="681"/>
      <c r="R43" s="681"/>
      <c r="S43" s="681"/>
      <c r="T43" s="681"/>
      <c r="U43" s="681"/>
      <c r="V43" s="681"/>
      <c r="W43" s="681"/>
      <c r="X43" s="682"/>
      <c r="Y43" s="678"/>
      <c r="Z43" s="87"/>
      <c r="AA43" s="87"/>
      <c r="AB43" s="665"/>
      <c r="AC43" s="678"/>
      <c r="AD43" s="87"/>
      <c r="AE43" s="87"/>
      <c r="AF43" s="665"/>
    </row>
    <row r="44" spans="1:33" s="1" customFormat="1" ht="18.75" customHeight="1" x14ac:dyDescent="0.15">
      <c r="A44" s="91"/>
      <c r="B44" s="224"/>
      <c r="C44" s="653"/>
      <c r="D44" s="688"/>
      <c r="E44" s="252"/>
      <c r="F44" s="646"/>
      <c r="G44" s="654"/>
      <c r="H44" s="687" t="s">
        <v>55</v>
      </c>
      <c r="I44" s="671" t="s">
        <v>19</v>
      </c>
      <c r="J44" s="672" t="s">
        <v>29</v>
      </c>
      <c r="K44" s="673"/>
      <c r="L44" s="675" t="s">
        <v>19</v>
      </c>
      <c r="M44" s="672" t="s">
        <v>56</v>
      </c>
      <c r="N44" s="672"/>
      <c r="O44" s="686" t="s">
        <v>19</v>
      </c>
      <c r="P44" s="689" t="s">
        <v>57</v>
      </c>
      <c r="Q44" s="672"/>
      <c r="R44" s="672"/>
      <c r="S44" s="673"/>
      <c r="T44" s="672"/>
      <c r="U44" s="673"/>
      <c r="V44" s="673"/>
      <c r="W44" s="673"/>
      <c r="X44" s="690"/>
      <c r="Y44" s="678"/>
      <c r="Z44" s="87"/>
      <c r="AA44" s="87"/>
      <c r="AB44" s="665"/>
      <c r="AC44" s="678"/>
      <c r="AD44" s="87"/>
      <c r="AE44" s="87"/>
      <c r="AF44" s="665"/>
    </row>
    <row r="45" spans="1:33" s="1" customFormat="1" ht="18.75" customHeight="1" x14ac:dyDescent="0.15">
      <c r="A45" s="91"/>
      <c r="B45" s="224"/>
      <c r="C45" s="663"/>
      <c r="D45" s="240"/>
      <c r="E45" s="252"/>
      <c r="F45" s="646"/>
      <c r="G45" s="654"/>
      <c r="H45" s="679" t="s">
        <v>58</v>
      </c>
      <c r="I45" s="671" t="s">
        <v>19</v>
      </c>
      <c r="J45" s="672" t="s">
        <v>29</v>
      </c>
      <c r="K45" s="673"/>
      <c r="L45" s="675" t="s">
        <v>19</v>
      </c>
      <c r="M45" s="672" t="s">
        <v>39</v>
      </c>
      <c r="N45" s="681"/>
      <c r="O45" s="681"/>
      <c r="P45" s="681"/>
      <c r="Q45" s="681"/>
      <c r="R45" s="681"/>
      <c r="S45" s="681"/>
      <c r="T45" s="681"/>
      <c r="U45" s="681"/>
      <c r="V45" s="681"/>
      <c r="W45" s="681"/>
      <c r="X45" s="682"/>
      <c r="Y45" s="678"/>
      <c r="Z45" s="87"/>
      <c r="AA45" s="87"/>
      <c r="AB45" s="665"/>
      <c r="AC45" s="678"/>
      <c r="AD45" s="87"/>
      <c r="AE45" s="87"/>
      <c r="AF45" s="665"/>
    </row>
    <row r="46" spans="1:33" s="1" customFormat="1" ht="18.75" customHeight="1" x14ac:dyDescent="0.15">
      <c r="A46" s="240"/>
      <c r="B46" s="239"/>
      <c r="C46" s="123"/>
      <c r="F46" s="646"/>
      <c r="G46" s="654"/>
      <c r="H46" s="691" t="s">
        <v>59</v>
      </c>
      <c r="I46" s="671" t="s">
        <v>19</v>
      </c>
      <c r="J46" s="672" t="s">
        <v>29</v>
      </c>
      <c r="K46" s="672"/>
      <c r="L46" s="675" t="s">
        <v>19</v>
      </c>
      <c r="M46" s="672" t="s">
        <v>44</v>
      </c>
      <c r="N46" s="672"/>
      <c r="O46" s="675" t="s">
        <v>19</v>
      </c>
      <c r="P46" s="672" t="s">
        <v>45</v>
      </c>
      <c r="Q46" s="676"/>
      <c r="R46" s="676"/>
      <c r="S46" s="676"/>
      <c r="T46" s="676"/>
      <c r="U46" s="692"/>
      <c r="V46" s="692"/>
      <c r="W46" s="692"/>
      <c r="X46" s="693"/>
      <c r="Y46" s="678"/>
      <c r="Z46" s="87"/>
      <c r="AA46" s="87"/>
      <c r="AB46" s="665"/>
      <c r="AC46" s="678"/>
      <c r="AD46" s="87"/>
      <c r="AE46" s="87"/>
      <c r="AF46" s="665"/>
    </row>
    <row r="47" spans="1:33" s="1" customFormat="1" ht="18.75" customHeight="1" x14ac:dyDescent="0.15">
      <c r="A47" s="240"/>
      <c r="B47" s="239"/>
      <c r="C47" s="123"/>
      <c r="F47" s="646"/>
      <c r="G47" s="654"/>
      <c r="H47" s="687" t="s">
        <v>60</v>
      </c>
      <c r="I47" s="671" t="s">
        <v>19</v>
      </c>
      <c r="J47" s="672" t="s">
        <v>29</v>
      </c>
      <c r="K47" s="672"/>
      <c r="L47" s="675" t="s">
        <v>19</v>
      </c>
      <c r="M47" s="672" t="s">
        <v>61</v>
      </c>
      <c r="N47" s="672"/>
      <c r="O47" s="675" t="s">
        <v>19</v>
      </c>
      <c r="P47" s="672" t="s">
        <v>62</v>
      </c>
      <c r="Q47" s="681"/>
      <c r="R47" s="675" t="s">
        <v>19</v>
      </c>
      <c r="S47" s="672" t="s">
        <v>63</v>
      </c>
      <c r="T47" s="681"/>
      <c r="U47" s="681"/>
      <c r="V47" s="681"/>
      <c r="W47" s="681"/>
      <c r="X47" s="682"/>
      <c r="Y47" s="678"/>
      <c r="Z47" s="87"/>
      <c r="AA47" s="87"/>
      <c r="AB47" s="665"/>
      <c r="AC47" s="678"/>
      <c r="AD47" s="87"/>
      <c r="AE47" s="87"/>
      <c r="AF47" s="665"/>
    </row>
    <row r="48" spans="1:33" s="1" customFormat="1" ht="18.75" customHeight="1" x14ac:dyDescent="0.15">
      <c r="A48" s="91"/>
      <c r="B48" s="224"/>
      <c r="C48" s="663"/>
      <c r="D48" s="240"/>
      <c r="E48" s="252"/>
      <c r="F48" s="646"/>
      <c r="G48" s="89"/>
      <c r="H48" s="694" t="s">
        <v>941</v>
      </c>
      <c r="I48" s="680" t="s">
        <v>19</v>
      </c>
      <c r="J48" s="689" t="s">
        <v>29</v>
      </c>
      <c r="K48" s="689"/>
      <c r="L48" s="686" t="s">
        <v>19</v>
      </c>
      <c r="M48" s="689" t="s">
        <v>942</v>
      </c>
      <c r="N48" s="695"/>
      <c r="O48" s="686" t="s">
        <v>19</v>
      </c>
      <c r="P48" s="2" t="s">
        <v>943</v>
      </c>
      <c r="Q48" s="696"/>
      <c r="R48" s="686" t="s">
        <v>19</v>
      </c>
      <c r="S48" s="689" t="s">
        <v>944</v>
      </c>
      <c r="T48" s="696"/>
      <c r="U48" s="686" t="s">
        <v>19</v>
      </c>
      <c r="V48" s="689" t="s">
        <v>945</v>
      </c>
      <c r="W48" s="692"/>
      <c r="X48" s="693"/>
      <c r="Y48" s="87"/>
      <c r="Z48" s="87"/>
      <c r="AA48" s="87"/>
      <c r="AB48" s="665"/>
      <c r="AC48" s="678"/>
      <c r="AD48" s="87"/>
      <c r="AE48" s="87"/>
      <c r="AF48" s="665"/>
    </row>
    <row r="49" spans="1:33" s="1" customFormat="1" ht="18.75" customHeight="1" x14ac:dyDescent="0.15">
      <c r="A49" s="41"/>
      <c r="B49" s="652"/>
      <c r="C49" s="705"/>
      <c r="D49" s="645"/>
      <c r="E49" s="706"/>
      <c r="F49" s="645"/>
      <c r="G49" s="697"/>
      <c r="H49" s="698" t="s">
        <v>72</v>
      </c>
      <c r="I49" s="699" t="s">
        <v>19</v>
      </c>
      <c r="J49" s="701" t="s">
        <v>29</v>
      </c>
      <c r="K49" s="701"/>
      <c r="L49" s="702"/>
      <c r="M49" s="703" t="s">
        <v>19</v>
      </c>
      <c r="N49" s="701" t="s">
        <v>30</v>
      </c>
      <c r="O49" s="701"/>
      <c r="P49" s="702"/>
      <c r="Q49" s="703" t="s">
        <v>19</v>
      </c>
      <c r="R49" s="648" t="s">
        <v>31</v>
      </c>
      <c r="S49" s="648"/>
      <c r="T49" s="648"/>
      <c r="U49" s="648"/>
      <c r="V49" s="648"/>
      <c r="W49" s="648"/>
      <c r="X49" s="649"/>
      <c r="Y49" s="660" t="s">
        <v>19</v>
      </c>
      <c r="Z49" s="22" t="s">
        <v>32</v>
      </c>
      <c r="AA49" s="22"/>
      <c r="AB49" s="661"/>
      <c r="AC49" s="660" t="s">
        <v>19</v>
      </c>
      <c r="AD49" s="22" t="s">
        <v>32</v>
      </c>
      <c r="AE49" s="22"/>
      <c r="AF49" s="661"/>
      <c r="AG49" s="662"/>
    </row>
    <row r="50" spans="1:33" s="1" customFormat="1" ht="19.5" customHeight="1" x14ac:dyDescent="0.15">
      <c r="A50" s="91"/>
      <c r="B50" s="224"/>
      <c r="C50" s="663"/>
      <c r="D50" s="240"/>
      <c r="E50" s="252"/>
      <c r="F50" s="646"/>
      <c r="G50" s="89"/>
      <c r="H50" s="670" t="s">
        <v>960</v>
      </c>
      <c r="I50" s="671" t="s">
        <v>19</v>
      </c>
      <c r="J50" s="672" t="s">
        <v>34</v>
      </c>
      <c r="K50" s="673"/>
      <c r="L50" s="674"/>
      <c r="M50" s="675" t="s">
        <v>19</v>
      </c>
      <c r="N50" s="672" t="s">
        <v>35</v>
      </c>
      <c r="O50" s="675"/>
      <c r="P50" s="672"/>
      <c r="Q50" s="676"/>
      <c r="R50" s="676"/>
      <c r="S50" s="676"/>
      <c r="T50" s="676"/>
      <c r="U50" s="676"/>
      <c r="V50" s="676"/>
      <c r="W50" s="676"/>
      <c r="X50" s="677"/>
      <c r="Y50" s="688" t="s">
        <v>19</v>
      </c>
      <c r="Z50" s="2" t="s">
        <v>36</v>
      </c>
      <c r="AA50" s="87"/>
      <c r="AB50" s="665"/>
      <c r="AC50" s="688" t="s">
        <v>19</v>
      </c>
      <c r="AD50" s="2" t="s">
        <v>36</v>
      </c>
      <c r="AE50" s="87"/>
      <c r="AF50" s="665"/>
    </row>
    <row r="51" spans="1:33" s="1" customFormat="1" ht="19.5" customHeight="1" x14ac:dyDescent="0.15">
      <c r="A51" s="688" t="s">
        <v>19</v>
      </c>
      <c r="B51" s="224">
        <v>69</v>
      </c>
      <c r="C51" s="653" t="s">
        <v>73</v>
      </c>
      <c r="D51" s="664" t="s">
        <v>19</v>
      </c>
      <c r="E51" s="252" t="s">
        <v>69</v>
      </c>
      <c r="F51" s="646"/>
      <c r="G51" s="89"/>
      <c r="H51" s="670" t="s">
        <v>33</v>
      </c>
      <c r="I51" s="671" t="s">
        <v>19</v>
      </c>
      <c r="J51" s="672" t="s">
        <v>34</v>
      </c>
      <c r="K51" s="673"/>
      <c r="L51" s="674"/>
      <c r="M51" s="675" t="s">
        <v>19</v>
      </c>
      <c r="N51" s="672" t="s">
        <v>35</v>
      </c>
      <c r="O51" s="675"/>
      <c r="P51" s="672"/>
      <c r="Q51" s="676"/>
      <c r="R51" s="676"/>
      <c r="S51" s="676"/>
      <c r="T51" s="676"/>
      <c r="U51" s="676"/>
      <c r="V51" s="676"/>
      <c r="W51" s="676"/>
      <c r="X51" s="677"/>
      <c r="Y51" s="688"/>
      <c r="Z51" s="2"/>
      <c r="AA51" s="87"/>
      <c r="AB51" s="665"/>
      <c r="AC51" s="688"/>
      <c r="AD51" s="2"/>
      <c r="AE51" s="87"/>
      <c r="AF51" s="665"/>
    </row>
    <row r="52" spans="1:33" s="1" customFormat="1" ht="19.5" customHeight="1" x14ac:dyDescent="0.15">
      <c r="A52" s="240"/>
      <c r="C52" s="653" t="s">
        <v>70</v>
      </c>
      <c r="D52" s="688" t="s">
        <v>19</v>
      </c>
      <c r="E52" s="252" t="s">
        <v>71</v>
      </c>
      <c r="F52" s="646"/>
      <c r="G52" s="89"/>
      <c r="H52" s="670" t="s">
        <v>37</v>
      </c>
      <c r="I52" s="671" t="s">
        <v>19</v>
      </c>
      <c r="J52" s="672" t="s">
        <v>34</v>
      </c>
      <c r="K52" s="673"/>
      <c r="L52" s="674"/>
      <c r="M52" s="675" t="s">
        <v>19</v>
      </c>
      <c r="N52" s="672" t="s">
        <v>35</v>
      </c>
      <c r="O52" s="675"/>
      <c r="P52" s="672"/>
      <c r="Q52" s="676"/>
      <c r="R52" s="676"/>
      <c r="S52" s="676"/>
      <c r="T52" s="676"/>
      <c r="U52" s="676"/>
      <c r="V52" s="676"/>
      <c r="W52" s="676"/>
      <c r="X52" s="677"/>
      <c r="Y52" s="688"/>
      <c r="Z52" s="2"/>
      <c r="AA52" s="87"/>
      <c r="AB52" s="665"/>
      <c r="AC52" s="688"/>
      <c r="AD52" s="2"/>
      <c r="AE52" s="87"/>
      <c r="AF52" s="665"/>
    </row>
    <row r="53" spans="1:33" s="1" customFormat="1" ht="18.75" customHeight="1" x14ac:dyDescent="0.15">
      <c r="A53" s="688"/>
      <c r="B53" s="224"/>
      <c r="C53" s="653" t="s">
        <v>74</v>
      </c>
      <c r="D53" s="688"/>
      <c r="E53" s="252" t="s">
        <v>54</v>
      </c>
      <c r="F53" s="646"/>
      <c r="G53" s="654"/>
      <c r="H53" s="904" t="s">
        <v>40</v>
      </c>
      <c r="I53" s="906" t="s">
        <v>19</v>
      </c>
      <c r="J53" s="903" t="s">
        <v>41</v>
      </c>
      <c r="K53" s="903"/>
      <c r="L53" s="903"/>
      <c r="M53" s="906" t="s">
        <v>19</v>
      </c>
      <c r="N53" s="903" t="s">
        <v>42</v>
      </c>
      <c r="O53" s="903"/>
      <c r="P53" s="903"/>
      <c r="Q53" s="683"/>
      <c r="R53" s="683"/>
      <c r="S53" s="683"/>
      <c r="T53" s="683"/>
      <c r="U53" s="683"/>
      <c r="V53" s="683"/>
      <c r="W53" s="683"/>
      <c r="X53" s="684"/>
      <c r="Y53" s="678"/>
      <c r="Z53" s="87"/>
      <c r="AA53" s="87"/>
      <c r="AB53" s="665"/>
      <c r="AC53" s="678"/>
      <c r="AD53" s="87"/>
      <c r="AE53" s="87"/>
      <c r="AF53" s="665"/>
      <c r="AG53" s="662"/>
    </row>
    <row r="54" spans="1:33" s="1" customFormat="1" ht="18.75" customHeight="1" x14ac:dyDescent="0.15">
      <c r="A54" s="688"/>
      <c r="B54" s="224"/>
      <c r="C54" s="653"/>
      <c r="D54" s="664"/>
      <c r="E54" s="252"/>
      <c r="F54" s="646"/>
      <c r="G54" s="654"/>
      <c r="H54" s="905"/>
      <c r="I54" s="867"/>
      <c r="J54" s="895"/>
      <c r="K54" s="895"/>
      <c r="L54" s="895"/>
      <c r="M54" s="867"/>
      <c r="N54" s="895"/>
      <c r="O54" s="895"/>
      <c r="P54" s="895"/>
      <c r="Q54" s="668"/>
      <c r="R54" s="668"/>
      <c r="S54" s="668"/>
      <c r="T54" s="668"/>
      <c r="U54" s="668"/>
      <c r="V54" s="668"/>
      <c r="W54" s="668"/>
      <c r="X54" s="669"/>
      <c r="Y54" s="678"/>
      <c r="Z54" s="87"/>
      <c r="AA54" s="87"/>
      <c r="AB54" s="665"/>
      <c r="AC54" s="678"/>
      <c r="AD54" s="87"/>
      <c r="AE54" s="87"/>
      <c r="AF54" s="665"/>
      <c r="AG54" s="662"/>
    </row>
    <row r="55" spans="1:33" s="1" customFormat="1" ht="18.75" customHeight="1" x14ac:dyDescent="0.15">
      <c r="A55" s="240"/>
      <c r="C55" s="653"/>
      <c r="D55" s="688"/>
      <c r="E55" s="252"/>
      <c r="F55" s="646"/>
      <c r="G55" s="654"/>
      <c r="H55" s="691" t="s">
        <v>59</v>
      </c>
      <c r="I55" s="671" t="s">
        <v>19</v>
      </c>
      <c r="J55" s="672" t="s">
        <v>29</v>
      </c>
      <c r="K55" s="672"/>
      <c r="L55" s="675" t="s">
        <v>19</v>
      </c>
      <c r="M55" s="672" t="s">
        <v>44</v>
      </c>
      <c r="N55" s="672"/>
      <c r="O55" s="675" t="s">
        <v>19</v>
      </c>
      <c r="P55" s="672" t="s">
        <v>45</v>
      </c>
      <c r="Q55" s="676"/>
      <c r="R55" s="676"/>
      <c r="S55" s="676"/>
      <c r="T55" s="676"/>
      <c r="U55" s="692"/>
      <c r="V55" s="692"/>
      <c r="W55" s="692"/>
      <c r="X55" s="693"/>
      <c r="Y55" s="678"/>
      <c r="Z55" s="87"/>
      <c r="AA55" s="87"/>
      <c r="AB55" s="665"/>
      <c r="AC55" s="678"/>
      <c r="AD55" s="87"/>
      <c r="AE55" s="87"/>
      <c r="AF55" s="665"/>
      <c r="AG55" s="662"/>
    </row>
    <row r="56" spans="1:33" s="1" customFormat="1" ht="18.75" customHeight="1" x14ac:dyDescent="0.15">
      <c r="A56" s="688"/>
      <c r="B56" s="224"/>
      <c r="C56" s="653"/>
      <c r="D56" s="688"/>
      <c r="E56" s="252"/>
      <c r="F56" s="646"/>
      <c r="G56" s="654"/>
      <c r="H56" s="687" t="s">
        <v>60</v>
      </c>
      <c r="I56" s="671" t="s">
        <v>19</v>
      </c>
      <c r="J56" s="672" t="s">
        <v>29</v>
      </c>
      <c r="K56" s="672"/>
      <c r="L56" s="675" t="s">
        <v>19</v>
      </c>
      <c r="M56" s="672" t="s">
        <v>61</v>
      </c>
      <c r="N56" s="672"/>
      <c r="O56" s="675" t="s">
        <v>19</v>
      </c>
      <c r="P56" s="672" t="s">
        <v>62</v>
      </c>
      <c r="Q56" s="681"/>
      <c r="R56" s="675" t="s">
        <v>19</v>
      </c>
      <c r="S56" s="672" t="s">
        <v>63</v>
      </c>
      <c r="T56" s="681"/>
      <c r="U56" s="681"/>
      <c r="V56" s="681"/>
      <c r="W56" s="681"/>
      <c r="X56" s="682"/>
      <c r="Y56" s="678"/>
      <c r="Z56" s="87"/>
      <c r="AA56" s="87"/>
      <c r="AB56" s="665"/>
      <c r="AC56" s="678"/>
      <c r="AD56" s="87"/>
      <c r="AE56" s="87"/>
      <c r="AF56" s="665"/>
    </row>
    <row r="57" spans="1:33" s="1" customFormat="1" ht="18.75" customHeight="1" x14ac:dyDescent="0.15">
      <c r="A57" s="91"/>
      <c r="B57" s="224"/>
      <c r="C57" s="663"/>
      <c r="D57" s="240"/>
      <c r="E57" s="252"/>
      <c r="F57" s="646"/>
      <c r="G57" s="89"/>
      <c r="H57" s="694" t="s">
        <v>941</v>
      </c>
      <c r="I57" s="680" t="s">
        <v>19</v>
      </c>
      <c r="J57" s="689" t="s">
        <v>29</v>
      </c>
      <c r="K57" s="689"/>
      <c r="L57" s="686" t="s">
        <v>19</v>
      </c>
      <c r="M57" s="689" t="s">
        <v>942</v>
      </c>
      <c r="N57" s="695"/>
      <c r="O57" s="686" t="s">
        <v>19</v>
      </c>
      <c r="P57" s="2" t="s">
        <v>943</v>
      </c>
      <c r="Q57" s="696"/>
      <c r="R57" s="686" t="s">
        <v>19</v>
      </c>
      <c r="S57" s="689" t="s">
        <v>944</v>
      </c>
      <c r="T57" s="696"/>
      <c r="U57" s="686" t="s">
        <v>19</v>
      </c>
      <c r="V57" s="689" t="s">
        <v>945</v>
      </c>
      <c r="W57" s="692"/>
      <c r="X57" s="693"/>
      <c r="Y57" s="87"/>
      <c r="Z57" s="87"/>
      <c r="AA57" s="87"/>
      <c r="AB57" s="665"/>
      <c r="AC57" s="678"/>
      <c r="AD57" s="87"/>
      <c r="AE57" s="87"/>
      <c r="AF57" s="665"/>
    </row>
    <row r="58" spans="1:33" ht="20.25" customHeight="1" x14ac:dyDescent="0.15"/>
    <row r="59" spans="1:33" ht="20.25" customHeight="1" x14ac:dyDescent="0.15">
      <c r="A59" s="932" t="s">
        <v>75</v>
      </c>
      <c r="B59" s="932"/>
      <c r="C59" s="932"/>
      <c r="D59" s="932"/>
      <c r="E59" s="932"/>
      <c r="F59" s="932"/>
      <c r="G59" s="932"/>
      <c r="H59" s="932"/>
      <c r="I59" s="932"/>
      <c r="J59" s="932"/>
      <c r="K59" s="932"/>
      <c r="L59" s="932"/>
      <c r="M59" s="932"/>
      <c r="N59" s="932"/>
      <c r="O59" s="932"/>
      <c r="P59" s="932"/>
      <c r="Q59" s="932"/>
      <c r="R59" s="932"/>
      <c r="S59" s="932"/>
      <c r="T59" s="932"/>
      <c r="U59" s="932"/>
      <c r="V59" s="932"/>
      <c r="W59" s="932"/>
      <c r="X59" s="932"/>
      <c r="Y59" s="932"/>
      <c r="Z59" s="932"/>
      <c r="AA59" s="932"/>
      <c r="AB59" s="932"/>
      <c r="AC59" s="932"/>
      <c r="AD59" s="932"/>
      <c r="AE59" s="932"/>
      <c r="AF59" s="932"/>
    </row>
    <row r="60" spans="1:33" ht="20.25" customHeight="1" x14ac:dyDescent="0.15"/>
    <row r="61" spans="1:33" ht="30" customHeight="1" x14ac:dyDescent="0.15">
      <c r="S61" s="907" t="s">
        <v>76</v>
      </c>
      <c r="T61" s="908"/>
      <c r="U61" s="908"/>
      <c r="V61" s="909"/>
      <c r="W61" s="907"/>
      <c r="X61" s="908"/>
      <c r="Y61" s="908"/>
      <c r="Z61" s="908"/>
      <c r="AA61" s="908"/>
      <c r="AB61" s="908"/>
      <c r="AC61" s="908"/>
      <c r="AD61" s="908"/>
      <c r="AE61" s="908"/>
      <c r="AF61" s="909"/>
    </row>
    <row r="62" spans="1:33" ht="20.25" customHeight="1" x14ac:dyDescent="0.15">
      <c r="A62" s="217"/>
      <c r="B62" s="217"/>
      <c r="C62" s="203"/>
      <c r="D62" s="203"/>
      <c r="E62" s="203"/>
      <c r="F62" s="203"/>
      <c r="G62" s="191"/>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row>
    <row r="63" spans="1:33" ht="18" customHeight="1" x14ac:dyDescent="0.15">
      <c r="A63" s="907" t="s">
        <v>11</v>
      </c>
      <c r="B63" s="908"/>
      <c r="C63" s="909"/>
      <c r="D63" s="907" t="s">
        <v>12</v>
      </c>
      <c r="E63" s="909"/>
      <c r="F63" s="910" t="s">
        <v>13</v>
      </c>
      <c r="G63" s="911"/>
      <c r="H63" s="907" t="s">
        <v>77</v>
      </c>
      <c r="I63" s="908"/>
      <c r="J63" s="908"/>
      <c r="K63" s="908"/>
      <c r="L63" s="908"/>
      <c r="M63" s="908"/>
      <c r="N63" s="908"/>
      <c r="O63" s="908"/>
      <c r="P63" s="908"/>
      <c r="Q63" s="908"/>
      <c r="R63" s="908"/>
      <c r="S63" s="908"/>
      <c r="T63" s="908"/>
      <c r="U63" s="908"/>
      <c r="V63" s="908"/>
      <c r="W63" s="908"/>
      <c r="X63" s="908"/>
      <c r="Y63" s="908"/>
      <c r="Z63" s="908"/>
      <c r="AA63" s="908"/>
      <c r="AB63" s="908"/>
      <c r="AC63" s="908"/>
      <c r="AD63" s="908"/>
      <c r="AE63" s="908"/>
      <c r="AF63" s="909"/>
    </row>
    <row r="64" spans="1:33" ht="18.75" customHeight="1" x14ac:dyDescent="0.15">
      <c r="A64" s="912" t="s">
        <v>17</v>
      </c>
      <c r="B64" s="913"/>
      <c r="C64" s="914"/>
      <c r="D64" s="199"/>
      <c r="E64" s="162"/>
      <c r="F64" s="134"/>
      <c r="G64" s="207"/>
      <c r="H64" s="918" t="s">
        <v>18</v>
      </c>
      <c r="I64" s="189" t="s">
        <v>19</v>
      </c>
      <c r="J64" s="127" t="s">
        <v>20</v>
      </c>
      <c r="K64" s="127"/>
      <c r="L64" s="127"/>
      <c r="M64" s="172" t="s">
        <v>19</v>
      </c>
      <c r="N64" s="127" t="s">
        <v>21</v>
      </c>
      <c r="O64" s="127"/>
      <c r="P64" s="127"/>
      <c r="Q64" s="172" t="s">
        <v>19</v>
      </c>
      <c r="R64" s="127" t="s">
        <v>22</v>
      </c>
      <c r="S64" s="127"/>
      <c r="T64" s="127"/>
      <c r="U64" s="172" t="s">
        <v>19</v>
      </c>
      <c r="V64" s="127" t="s">
        <v>23</v>
      </c>
      <c r="W64" s="127"/>
      <c r="X64" s="127"/>
      <c r="Y64" s="127"/>
      <c r="Z64" s="127"/>
      <c r="AA64" s="127"/>
      <c r="AB64" s="127"/>
      <c r="AC64" s="127"/>
      <c r="AD64" s="127"/>
      <c r="AE64" s="127"/>
      <c r="AF64" s="136"/>
    </row>
    <row r="65" spans="1:32" ht="18.75" customHeight="1" x14ac:dyDescent="0.15">
      <c r="A65" s="915"/>
      <c r="B65" s="916"/>
      <c r="C65" s="917"/>
      <c r="D65" s="200"/>
      <c r="E65" s="163"/>
      <c r="F65" s="153"/>
      <c r="G65" s="192"/>
      <c r="H65" s="919"/>
      <c r="I65" s="206" t="s">
        <v>19</v>
      </c>
      <c r="J65" s="201" t="s">
        <v>24</v>
      </c>
      <c r="K65" s="201"/>
      <c r="L65" s="201"/>
      <c r="M65" s="190" t="s">
        <v>19</v>
      </c>
      <c r="N65" s="201" t="s">
        <v>25</v>
      </c>
      <c r="O65" s="201"/>
      <c r="P65" s="201"/>
      <c r="Q65" s="190" t="s">
        <v>19</v>
      </c>
      <c r="R65" s="201" t="s">
        <v>26</v>
      </c>
      <c r="S65" s="201"/>
      <c r="T65" s="201"/>
      <c r="U65" s="190" t="s">
        <v>19</v>
      </c>
      <c r="V65" s="201" t="s">
        <v>27</v>
      </c>
      <c r="W65" s="201"/>
      <c r="X65" s="201"/>
      <c r="Y65" s="203"/>
      <c r="Z65" s="203"/>
      <c r="AA65" s="203"/>
      <c r="AB65" s="203"/>
      <c r="AC65" s="203"/>
      <c r="AD65" s="203"/>
      <c r="AE65" s="203"/>
      <c r="AF65" s="163"/>
    </row>
    <row r="66" spans="1:32" s="1" customFormat="1" ht="18.75" customHeight="1" x14ac:dyDescent="0.15">
      <c r="A66" s="137"/>
      <c r="B66" s="138"/>
      <c r="C66" s="167"/>
      <c r="D66" s="141"/>
      <c r="E66" s="131"/>
      <c r="F66" s="141"/>
      <c r="G66" s="197"/>
      <c r="H66" s="218" t="s">
        <v>72</v>
      </c>
      <c r="I66" s="175" t="s">
        <v>19</v>
      </c>
      <c r="J66" s="148" t="s">
        <v>29</v>
      </c>
      <c r="K66" s="148"/>
      <c r="L66" s="169"/>
      <c r="M66" s="188" t="s">
        <v>19</v>
      </c>
      <c r="N66" s="148" t="s">
        <v>30</v>
      </c>
      <c r="O66" s="148"/>
      <c r="P66" s="169"/>
      <c r="Q66" s="188" t="s">
        <v>19</v>
      </c>
      <c r="R66" s="144" t="s">
        <v>31</v>
      </c>
      <c r="S66" s="144"/>
      <c r="T66" s="144"/>
      <c r="U66" s="144"/>
      <c r="V66" s="148"/>
      <c r="W66" s="148"/>
      <c r="X66" s="148"/>
      <c r="Y66" s="148"/>
      <c r="Z66" s="148"/>
      <c r="AA66" s="148"/>
      <c r="AB66" s="148"/>
      <c r="AC66" s="148"/>
      <c r="AD66" s="148"/>
      <c r="AE66" s="148"/>
      <c r="AF66" s="149"/>
    </row>
    <row r="67" spans="1:32" s="1" customFormat="1" ht="19.5" customHeight="1" x14ac:dyDescent="0.15">
      <c r="A67" s="91"/>
      <c r="B67" s="224"/>
      <c r="C67" s="663"/>
      <c r="D67" s="240"/>
      <c r="E67" s="252"/>
      <c r="F67" s="646"/>
      <c r="G67" s="89"/>
      <c r="H67" s="670" t="s">
        <v>960</v>
      </c>
      <c r="I67" s="671" t="s">
        <v>19</v>
      </c>
      <c r="J67" s="672" t="s">
        <v>34</v>
      </c>
      <c r="K67" s="673"/>
      <c r="L67" s="674"/>
      <c r="M67" s="675" t="s">
        <v>19</v>
      </c>
      <c r="N67" s="672" t="s">
        <v>35</v>
      </c>
      <c r="O67" s="675"/>
      <c r="P67" s="672"/>
      <c r="Q67" s="676"/>
      <c r="R67" s="676"/>
      <c r="S67" s="676"/>
      <c r="T67" s="676"/>
      <c r="U67" s="676"/>
      <c r="V67" s="676"/>
      <c r="W67" s="676"/>
      <c r="X67" s="676"/>
      <c r="Y67" s="676"/>
      <c r="Z67" s="676"/>
      <c r="AA67" s="676"/>
      <c r="AB67" s="676"/>
      <c r="AC67" s="676"/>
      <c r="AD67" s="676"/>
      <c r="AE67" s="676"/>
      <c r="AF67" s="709"/>
    </row>
    <row r="68" spans="1:32" s="1" customFormat="1" ht="18.75" customHeight="1" x14ac:dyDescent="0.15">
      <c r="A68" s="137"/>
      <c r="B68" s="138"/>
      <c r="C68" s="167"/>
      <c r="D68" s="141"/>
      <c r="E68" s="131"/>
      <c r="F68" s="141"/>
      <c r="G68" s="197"/>
      <c r="H68" s="616" t="s">
        <v>33</v>
      </c>
      <c r="I68" s="178" t="s">
        <v>19</v>
      </c>
      <c r="J68" s="145" t="s">
        <v>34</v>
      </c>
      <c r="K68" s="179"/>
      <c r="L68" s="617"/>
      <c r="M68" s="180" t="s">
        <v>19</v>
      </c>
      <c r="N68" s="145" t="s">
        <v>35</v>
      </c>
      <c r="O68" s="180"/>
      <c r="P68" s="145"/>
      <c r="Q68" s="181"/>
      <c r="R68" s="181"/>
      <c r="S68" s="181"/>
      <c r="T68" s="181"/>
      <c r="U68" s="181"/>
      <c r="V68" s="181"/>
      <c r="W68" s="181"/>
      <c r="X68" s="181"/>
      <c r="Y68" s="181"/>
      <c r="Z68" s="181"/>
      <c r="AA68" s="181"/>
      <c r="AB68" s="181"/>
      <c r="AC68" s="181"/>
      <c r="AD68" s="181"/>
      <c r="AE68" s="181"/>
      <c r="AF68" s="618"/>
    </row>
    <row r="69" spans="1:32" s="1" customFormat="1" ht="19.5" customHeight="1" x14ac:dyDescent="0.15">
      <c r="A69" s="137"/>
      <c r="B69" s="138"/>
      <c r="C69" s="139"/>
      <c r="D69" s="140"/>
      <c r="E69" s="131"/>
      <c r="F69" s="141"/>
      <c r="G69" s="142"/>
      <c r="H69" s="616" t="s">
        <v>37</v>
      </c>
      <c r="I69" s="619" t="s">
        <v>19</v>
      </c>
      <c r="J69" s="145" t="s">
        <v>34</v>
      </c>
      <c r="K69" s="145"/>
      <c r="L69" s="617"/>
      <c r="M69" s="620" t="s">
        <v>19</v>
      </c>
      <c r="N69" s="145" t="s">
        <v>35</v>
      </c>
      <c r="O69" s="620"/>
      <c r="P69" s="145"/>
      <c r="Q69" s="160"/>
      <c r="R69" s="160"/>
      <c r="S69" s="160"/>
      <c r="T69" s="160"/>
      <c r="U69" s="160"/>
      <c r="V69" s="160"/>
      <c r="W69" s="160"/>
      <c r="X69" s="160"/>
      <c r="Y69" s="160"/>
      <c r="Z69" s="160"/>
      <c r="AA69" s="160"/>
      <c r="AB69" s="160"/>
      <c r="AC69" s="160"/>
      <c r="AD69" s="160"/>
      <c r="AE69" s="160"/>
      <c r="AF69" s="618"/>
    </row>
    <row r="70" spans="1:32" s="1" customFormat="1" ht="18.75" customHeight="1" x14ac:dyDescent="0.15">
      <c r="A70" s="140"/>
      <c r="B70" s="120"/>
      <c r="C70" s="140"/>
      <c r="D70" s="140"/>
      <c r="E70" s="120"/>
      <c r="F70" s="141"/>
      <c r="G70" s="197"/>
      <c r="H70" s="150" t="s">
        <v>38</v>
      </c>
      <c r="I70" s="178" t="s">
        <v>19</v>
      </c>
      <c r="J70" s="145" t="s">
        <v>29</v>
      </c>
      <c r="K70" s="179"/>
      <c r="L70" s="180" t="s">
        <v>19</v>
      </c>
      <c r="M70" s="145" t="s">
        <v>39</v>
      </c>
      <c r="N70" s="160"/>
      <c r="O70" s="145"/>
      <c r="P70" s="145"/>
      <c r="Q70" s="145"/>
      <c r="R70" s="145"/>
      <c r="S70" s="145"/>
      <c r="T70" s="145"/>
      <c r="U70" s="145"/>
      <c r="V70" s="145"/>
      <c r="W70" s="145"/>
      <c r="X70" s="145"/>
      <c r="Y70" s="145"/>
      <c r="Z70" s="145"/>
      <c r="AA70" s="145"/>
      <c r="AB70" s="145"/>
      <c r="AC70" s="145"/>
      <c r="AD70" s="145"/>
      <c r="AE70" s="145"/>
      <c r="AF70" s="146"/>
    </row>
    <row r="71" spans="1:32" s="1" customFormat="1" ht="18.75" customHeight="1" x14ac:dyDescent="0.15">
      <c r="A71" s="171" t="s">
        <v>19</v>
      </c>
      <c r="B71" s="138">
        <v>73</v>
      </c>
      <c r="C71" s="167" t="s">
        <v>49</v>
      </c>
      <c r="D71" s="171" t="s">
        <v>19</v>
      </c>
      <c r="E71" s="131" t="s">
        <v>78</v>
      </c>
      <c r="F71" s="141"/>
      <c r="G71" s="197"/>
      <c r="H71" s="926" t="s">
        <v>79</v>
      </c>
      <c r="I71" s="928" t="s">
        <v>19</v>
      </c>
      <c r="J71" s="930" t="s">
        <v>41</v>
      </c>
      <c r="K71" s="930"/>
      <c r="L71" s="930"/>
      <c r="M71" s="928" t="s">
        <v>19</v>
      </c>
      <c r="N71" s="930" t="s">
        <v>42</v>
      </c>
      <c r="O71" s="930"/>
      <c r="P71" s="930"/>
      <c r="Q71" s="193"/>
      <c r="R71" s="193"/>
      <c r="S71" s="193"/>
      <c r="T71" s="193"/>
      <c r="U71" s="193"/>
      <c r="V71" s="193"/>
      <c r="W71" s="193"/>
      <c r="X71" s="193"/>
      <c r="Y71" s="193"/>
      <c r="Z71" s="193"/>
      <c r="AA71" s="193"/>
      <c r="AB71" s="193"/>
      <c r="AC71" s="193"/>
      <c r="AD71" s="193"/>
      <c r="AE71" s="193"/>
      <c r="AF71" s="194"/>
    </row>
    <row r="72" spans="1:32" s="1" customFormat="1" ht="18.75" customHeight="1" x14ac:dyDescent="0.15">
      <c r="A72" s="171"/>
      <c r="B72" s="138"/>
      <c r="C72" s="167"/>
      <c r="D72" s="171" t="s">
        <v>19</v>
      </c>
      <c r="E72" s="131" t="s">
        <v>52</v>
      </c>
      <c r="F72" s="141"/>
      <c r="G72" s="197"/>
      <c r="H72" s="927"/>
      <c r="I72" s="929"/>
      <c r="J72" s="931"/>
      <c r="K72" s="931"/>
      <c r="L72" s="931"/>
      <c r="M72" s="929"/>
      <c r="N72" s="931"/>
      <c r="O72" s="931"/>
      <c r="P72" s="931"/>
      <c r="Q72" s="176"/>
      <c r="R72" s="176"/>
      <c r="S72" s="176"/>
      <c r="T72" s="176"/>
      <c r="U72" s="176"/>
      <c r="V72" s="176"/>
      <c r="W72" s="176"/>
      <c r="X72" s="176"/>
      <c r="Y72" s="176"/>
      <c r="Z72" s="176"/>
      <c r="AA72" s="176"/>
      <c r="AB72" s="176"/>
      <c r="AC72" s="176"/>
      <c r="AD72" s="176"/>
      <c r="AE72" s="176"/>
      <c r="AF72" s="177"/>
    </row>
    <row r="73" spans="1:32" s="1" customFormat="1" ht="18.75" customHeight="1" x14ac:dyDescent="0.15">
      <c r="A73" s="171"/>
      <c r="B73" s="138"/>
      <c r="C73" s="167"/>
      <c r="D73" s="171"/>
      <c r="E73" s="131" t="s">
        <v>54</v>
      </c>
      <c r="F73" s="141"/>
      <c r="G73" s="197"/>
      <c r="H73" s="158" t="s">
        <v>43</v>
      </c>
      <c r="I73" s="184" t="s">
        <v>19</v>
      </c>
      <c r="J73" s="145" t="s">
        <v>29</v>
      </c>
      <c r="K73" s="145"/>
      <c r="L73" s="180" t="s">
        <v>19</v>
      </c>
      <c r="M73" s="145" t="s">
        <v>44</v>
      </c>
      <c r="N73" s="145"/>
      <c r="O73" s="185" t="s">
        <v>19</v>
      </c>
      <c r="P73" s="145" t="s">
        <v>45</v>
      </c>
      <c r="Q73" s="160"/>
      <c r="R73" s="185"/>
      <c r="S73" s="145"/>
      <c r="T73" s="160"/>
      <c r="U73" s="185"/>
      <c r="V73" s="145"/>
      <c r="W73" s="160"/>
      <c r="X73" s="176"/>
      <c r="Y73" s="181"/>
      <c r="Z73" s="181"/>
      <c r="AA73" s="181"/>
      <c r="AB73" s="181"/>
      <c r="AC73" s="181"/>
      <c r="AD73" s="181"/>
      <c r="AE73" s="181"/>
      <c r="AF73" s="182"/>
    </row>
    <row r="74" spans="1:32" s="1" customFormat="1" ht="18.75" customHeight="1" x14ac:dyDescent="0.15">
      <c r="A74" s="137"/>
      <c r="B74" s="138"/>
      <c r="C74" s="167"/>
      <c r="D74" s="120"/>
      <c r="E74" s="120"/>
      <c r="F74" s="141"/>
      <c r="G74" s="197"/>
      <c r="H74" s="219" t="s">
        <v>46</v>
      </c>
      <c r="I74" s="178" t="s">
        <v>19</v>
      </c>
      <c r="J74" s="145" t="s">
        <v>29</v>
      </c>
      <c r="K74" s="179"/>
      <c r="L74" s="180" t="s">
        <v>19</v>
      </c>
      <c r="M74" s="145" t="s">
        <v>39</v>
      </c>
      <c r="N74" s="160"/>
      <c r="O74" s="145"/>
      <c r="P74" s="145"/>
      <c r="Q74" s="145"/>
      <c r="R74" s="145"/>
      <c r="S74" s="145"/>
      <c r="T74" s="145"/>
      <c r="U74" s="145"/>
      <c r="V74" s="145"/>
      <c r="W74" s="145"/>
      <c r="X74" s="145"/>
      <c r="Y74" s="145"/>
      <c r="Z74" s="145"/>
      <c r="AA74" s="145"/>
      <c r="AB74" s="145"/>
      <c r="AC74" s="145"/>
      <c r="AD74" s="145"/>
      <c r="AE74" s="145"/>
      <c r="AF74" s="146"/>
    </row>
    <row r="75" spans="1:32" s="1" customFormat="1" ht="18.75" customHeight="1" x14ac:dyDescent="0.15">
      <c r="A75" s="140"/>
      <c r="B75" s="161"/>
      <c r="C75" s="216"/>
      <c r="D75" s="120"/>
      <c r="E75" s="120"/>
      <c r="F75" s="141"/>
      <c r="G75" s="197"/>
      <c r="H75" s="219" t="s">
        <v>47</v>
      </c>
      <c r="I75" s="178" t="s">
        <v>19</v>
      </c>
      <c r="J75" s="145" t="s">
        <v>29</v>
      </c>
      <c r="K75" s="145"/>
      <c r="L75" s="180" t="s">
        <v>19</v>
      </c>
      <c r="M75" s="145" t="s">
        <v>44</v>
      </c>
      <c r="N75" s="145"/>
      <c r="O75" s="180" t="s">
        <v>19</v>
      </c>
      <c r="P75" s="145" t="s">
        <v>45</v>
      </c>
      <c r="Q75" s="160"/>
      <c r="R75" s="180" t="s">
        <v>19</v>
      </c>
      <c r="S75" s="145" t="s">
        <v>48</v>
      </c>
      <c r="T75" s="160"/>
      <c r="U75" s="145"/>
      <c r="V75" s="145"/>
      <c r="W75" s="145"/>
      <c r="X75" s="145"/>
      <c r="Y75" s="145"/>
      <c r="Z75" s="145"/>
      <c r="AA75" s="145"/>
      <c r="AB75" s="145"/>
      <c r="AC75" s="145"/>
      <c r="AD75" s="145"/>
      <c r="AE75" s="145"/>
      <c r="AF75" s="146"/>
    </row>
    <row r="76" spans="1:32" s="1" customFormat="1" ht="18.75" customHeight="1" x14ac:dyDescent="0.15">
      <c r="A76" s="140"/>
      <c r="B76" s="161"/>
      <c r="C76" s="216"/>
      <c r="D76" s="120"/>
      <c r="E76" s="120"/>
      <c r="F76" s="141"/>
      <c r="G76" s="197"/>
      <c r="H76" s="219" t="s">
        <v>80</v>
      </c>
      <c r="I76" s="178" t="s">
        <v>19</v>
      </c>
      <c r="J76" s="145" t="s">
        <v>29</v>
      </c>
      <c r="K76" s="179"/>
      <c r="L76" s="180" t="s">
        <v>19</v>
      </c>
      <c r="M76" s="145" t="s">
        <v>39</v>
      </c>
      <c r="N76" s="160"/>
      <c r="O76" s="145"/>
      <c r="P76" s="145"/>
      <c r="Q76" s="145"/>
      <c r="R76" s="145"/>
      <c r="S76" s="145"/>
      <c r="T76" s="145"/>
      <c r="U76" s="145"/>
      <c r="V76" s="145"/>
      <c r="W76" s="145"/>
      <c r="X76" s="145"/>
      <c r="Y76" s="145"/>
      <c r="Z76" s="145"/>
      <c r="AA76" s="145"/>
      <c r="AB76" s="145"/>
      <c r="AC76" s="145"/>
      <c r="AD76" s="145"/>
      <c r="AE76" s="145"/>
      <c r="AF76" s="146"/>
    </row>
    <row r="77" spans="1:32" s="1" customFormat="1" ht="18.75" customHeight="1" x14ac:dyDescent="0.15">
      <c r="A77" s="137"/>
      <c r="B77" s="138"/>
      <c r="C77" s="167"/>
      <c r="D77" s="210"/>
      <c r="E77" s="131"/>
      <c r="F77" s="141"/>
      <c r="G77" s="197"/>
      <c r="H77" s="219" t="s">
        <v>53</v>
      </c>
      <c r="I77" s="178" t="s">
        <v>19</v>
      </c>
      <c r="J77" s="145" t="s">
        <v>29</v>
      </c>
      <c r="K77" s="179"/>
      <c r="L77" s="180" t="s">
        <v>19</v>
      </c>
      <c r="M77" s="145" t="s">
        <v>39</v>
      </c>
      <c r="N77" s="160"/>
      <c r="O77" s="145"/>
      <c r="P77" s="145"/>
      <c r="Q77" s="145"/>
      <c r="R77" s="145"/>
      <c r="S77" s="145"/>
      <c r="T77" s="145"/>
      <c r="U77" s="145"/>
      <c r="V77" s="145"/>
      <c r="W77" s="145"/>
      <c r="X77" s="145"/>
      <c r="Y77" s="145"/>
      <c r="Z77" s="145"/>
      <c r="AA77" s="145"/>
      <c r="AB77" s="145"/>
      <c r="AC77" s="145"/>
      <c r="AD77" s="145"/>
      <c r="AE77" s="145"/>
      <c r="AF77" s="146"/>
    </row>
    <row r="78" spans="1:32" s="1" customFormat="1" ht="18.75" customHeight="1" x14ac:dyDescent="0.15">
      <c r="A78" s="137"/>
      <c r="B78" s="138"/>
      <c r="C78" s="167"/>
      <c r="D78" s="141"/>
      <c r="E78" s="131"/>
      <c r="F78" s="141"/>
      <c r="G78" s="197"/>
      <c r="H78" s="168" t="s">
        <v>55</v>
      </c>
      <c r="I78" s="178" t="s">
        <v>19</v>
      </c>
      <c r="J78" s="145" t="s">
        <v>29</v>
      </c>
      <c r="K78" s="179"/>
      <c r="L78" s="180" t="s">
        <v>19</v>
      </c>
      <c r="M78" s="145" t="s">
        <v>56</v>
      </c>
      <c r="N78" s="145"/>
      <c r="O78" s="185" t="s">
        <v>19</v>
      </c>
      <c r="P78" s="147" t="s">
        <v>57</v>
      </c>
      <c r="Q78" s="145"/>
      <c r="R78" s="145"/>
      <c r="S78" s="179"/>
      <c r="T78" s="145"/>
      <c r="U78" s="179"/>
      <c r="V78" s="179"/>
      <c r="W78" s="179"/>
      <c r="X78" s="179"/>
      <c r="Y78" s="145"/>
      <c r="Z78" s="145"/>
      <c r="AA78" s="145"/>
      <c r="AB78" s="145"/>
      <c r="AC78" s="145"/>
      <c r="AD78" s="145"/>
      <c r="AE78" s="145"/>
      <c r="AF78" s="146"/>
    </row>
    <row r="79" spans="1:32" s="1" customFormat="1" ht="18.75" customHeight="1" x14ac:dyDescent="0.15">
      <c r="A79" s="151"/>
      <c r="B79" s="152"/>
      <c r="C79" s="209"/>
      <c r="D79" s="155"/>
      <c r="E79" s="154"/>
      <c r="F79" s="155"/>
      <c r="G79" s="196"/>
      <c r="H79" s="215" t="s">
        <v>58</v>
      </c>
      <c r="I79" s="178" t="s">
        <v>19</v>
      </c>
      <c r="J79" s="145" t="s">
        <v>29</v>
      </c>
      <c r="K79" s="179"/>
      <c r="L79" s="180" t="s">
        <v>19</v>
      </c>
      <c r="M79" s="145" t="s">
        <v>39</v>
      </c>
      <c r="N79" s="160"/>
      <c r="O79" s="156"/>
      <c r="P79" s="156"/>
      <c r="Q79" s="156"/>
      <c r="R79" s="156"/>
      <c r="S79" s="156"/>
      <c r="T79" s="156"/>
      <c r="U79" s="156"/>
      <c r="V79" s="156"/>
      <c r="W79" s="156"/>
      <c r="X79" s="156"/>
      <c r="Y79" s="156"/>
      <c r="Z79" s="156"/>
      <c r="AA79" s="156"/>
      <c r="AB79" s="156"/>
      <c r="AC79" s="156"/>
      <c r="AD79" s="156"/>
      <c r="AE79" s="156"/>
      <c r="AF79" s="157"/>
    </row>
    <row r="80" spans="1:32" s="1" customFormat="1" ht="18.75" customHeight="1" x14ac:dyDescent="0.15">
      <c r="A80" s="132"/>
      <c r="B80" s="133"/>
      <c r="C80" s="164"/>
      <c r="D80" s="134"/>
      <c r="E80" s="162"/>
      <c r="F80" s="135"/>
      <c r="G80" s="173"/>
      <c r="H80" s="220" t="s">
        <v>72</v>
      </c>
      <c r="I80" s="186" t="s">
        <v>19</v>
      </c>
      <c r="J80" s="159" t="s">
        <v>29</v>
      </c>
      <c r="K80" s="159"/>
      <c r="L80" s="165"/>
      <c r="M80" s="187" t="s">
        <v>19</v>
      </c>
      <c r="N80" s="159" t="s">
        <v>30</v>
      </c>
      <c r="O80" s="159"/>
      <c r="P80" s="165"/>
      <c r="Q80" s="187" t="s">
        <v>19</v>
      </c>
      <c r="R80" s="166" t="s">
        <v>31</v>
      </c>
      <c r="S80" s="166"/>
      <c r="T80" s="166"/>
      <c r="U80" s="166"/>
      <c r="V80" s="159"/>
      <c r="W80" s="159"/>
      <c r="X80" s="159"/>
      <c r="Y80" s="159"/>
      <c r="Z80" s="159"/>
      <c r="AA80" s="159"/>
      <c r="AB80" s="159"/>
      <c r="AC80" s="159"/>
      <c r="AD80" s="159"/>
      <c r="AE80" s="159"/>
      <c r="AF80" s="211"/>
    </row>
    <row r="81" spans="1:32" s="1" customFormat="1" ht="19.5" customHeight="1" x14ac:dyDescent="0.15">
      <c r="A81" s="688" t="s">
        <v>19</v>
      </c>
      <c r="B81" s="224">
        <v>68</v>
      </c>
      <c r="C81" s="653" t="s">
        <v>65</v>
      </c>
      <c r="D81" s="688" t="s">
        <v>19</v>
      </c>
      <c r="E81" s="252" t="s">
        <v>78</v>
      </c>
      <c r="F81" s="646"/>
      <c r="G81" s="89"/>
      <c r="H81" s="670" t="s">
        <v>960</v>
      </c>
      <c r="I81" s="671" t="s">
        <v>19</v>
      </c>
      <c r="J81" s="672" t="s">
        <v>34</v>
      </c>
      <c r="K81" s="673"/>
      <c r="L81" s="674"/>
      <c r="M81" s="675" t="s">
        <v>19</v>
      </c>
      <c r="N81" s="672" t="s">
        <v>35</v>
      </c>
      <c r="O81" s="675"/>
      <c r="P81" s="672"/>
      <c r="Q81" s="676"/>
      <c r="R81" s="676"/>
      <c r="S81" s="676"/>
      <c r="T81" s="676"/>
      <c r="U81" s="676"/>
      <c r="V81" s="676"/>
      <c r="W81" s="676"/>
      <c r="X81" s="676"/>
      <c r="Y81" s="676"/>
      <c r="Z81" s="676"/>
      <c r="AA81" s="676"/>
      <c r="AB81" s="676"/>
      <c r="AC81" s="676"/>
      <c r="AD81" s="676"/>
      <c r="AE81" s="676"/>
      <c r="AF81" s="709"/>
    </row>
    <row r="82" spans="1:32" s="1" customFormat="1" ht="18.75" customHeight="1" x14ac:dyDescent="0.15">
      <c r="A82" s="137"/>
      <c r="B82" s="138"/>
      <c r="C82" s="167" t="s">
        <v>74</v>
      </c>
      <c r="D82" s="171" t="s">
        <v>19</v>
      </c>
      <c r="E82" s="131" t="s">
        <v>52</v>
      </c>
      <c r="F82" s="141"/>
      <c r="G82" s="197"/>
      <c r="H82" s="616" t="s">
        <v>33</v>
      </c>
      <c r="I82" s="178" t="s">
        <v>19</v>
      </c>
      <c r="J82" s="145" t="s">
        <v>34</v>
      </c>
      <c r="K82" s="179"/>
      <c r="L82" s="617"/>
      <c r="M82" s="180" t="s">
        <v>19</v>
      </c>
      <c r="N82" s="145" t="s">
        <v>35</v>
      </c>
      <c r="O82" s="180"/>
      <c r="P82" s="145"/>
      <c r="Q82" s="181"/>
      <c r="R82" s="181"/>
      <c r="S82" s="181"/>
      <c r="T82" s="181"/>
      <c r="U82" s="181"/>
      <c r="V82" s="181"/>
      <c r="W82" s="181"/>
      <c r="X82" s="181"/>
      <c r="Y82" s="181"/>
      <c r="Z82" s="181"/>
      <c r="AA82" s="181"/>
      <c r="AB82" s="181"/>
      <c r="AC82" s="181"/>
      <c r="AD82" s="181"/>
      <c r="AE82" s="181"/>
      <c r="AF82" s="618"/>
    </row>
    <row r="83" spans="1:32" s="1" customFormat="1" ht="18.75" customHeight="1" x14ac:dyDescent="0.15">
      <c r="A83" s="140"/>
      <c r="B83" s="161"/>
      <c r="C83" s="161"/>
      <c r="D83" s="141"/>
      <c r="E83" s="131" t="s">
        <v>54</v>
      </c>
      <c r="F83" s="141"/>
      <c r="G83" s="197"/>
      <c r="H83" s="616" t="s">
        <v>37</v>
      </c>
      <c r="I83" s="178" t="s">
        <v>19</v>
      </c>
      <c r="J83" s="145" t="s">
        <v>34</v>
      </c>
      <c r="K83" s="179"/>
      <c r="L83" s="617"/>
      <c r="M83" s="180" t="s">
        <v>19</v>
      </c>
      <c r="N83" s="145" t="s">
        <v>35</v>
      </c>
      <c r="O83" s="180"/>
      <c r="P83" s="145"/>
      <c r="Q83" s="181"/>
      <c r="R83" s="181"/>
      <c r="S83" s="181"/>
      <c r="T83" s="181"/>
      <c r="U83" s="181"/>
      <c r="V83" s="181"/>
      <c r="W83" s="181"/>
      <c r="X83" s="181"/>
      <c r="Y83" s="181"/>
      <c r="Z83" s="181"/>
      <c r="AA83" s="181"/>
      <c r="AB83" s="181"/>
      <c r="AC83" s="181"/>
      <c r="AD83" s="181"/>
      <c r="AE83" s="181"/>
      <c r="AF83" s="618"/>
    </row>
    <row r="84" spans="1:32" s="1" customFormat="1" ht="18.75" customHeight="1" x14ac:dyDescent="0.15">
      <c r="A84" s="140"/>
      <c r="B84" s="161"/>
      <c r="C84" s="161"/>
      <c r="D84" s="141"/>
      <c r="E84" s="131"/>
      <c r="F84" s="141"/>
      <c r="G84" s="197"/>
      <c r="H84" s="926" t="s">
        <v>79</v>
      </c>
      <c r="I84" s="928" t="s">
        <v>19</v>
      </c>
      <c r="J84" s="930" t="s">
        <v>41</v>
      </c>
      <c r="K84" s="930"/>
      <c r="L84" s="930"/>
      <c r="M84" s="928" t="s">
        <v>19</v>
      </c>
      <c r="N84" s="930" t="s">
        <v>42</v>
      </c>
      <c r="O84" s="930"/>
      <c r="P84" s="930"/>
      <c r="Q84" s="193"/>
      <c r="R84" s="193"/>
      <c r="S84" s="193"/>
      <c r="T84" s="193"/>
      <c r="U84" s="193"/>
      <c r="V84" s="193"/>
      <c r="W84" s="193"/>
      <c r="X84" s="193"/>
      <c r="Y84" s="193"/>
      <c r="Z84" s="193"/>
      <c r="AA84" s="193"/>
      <c r="AB84" s="193"/>
      <c r="AC84" s="193"/>
      <c r="AD84" s="193"/>
      <c r="AE84" s="193"/>
      <c r="AF84" s="194"/>
    </row>
    <row r="85" spans="1:32" s="1" customFormat="1" ht="18.75" customHeight="1" x14ac:dyDescent="0.15">
      <c r="A85" s="140"/>
      <c r="B85" s="161"/>
      <c r="C85" s="216"/>
      <c r="D85" s="120"/>
      <c r="E85" s="161"/>
      <c r="F85" s="141"/>
      <c r="G85" s="197"/>
      <c r="H85" s="938"/>
      <c r="I85" s="929"/>
      <c r="J85" s="931"/>
      <c r="K85" s="931"/>
      <c r="L85" s="931"/>
      <c r="M85" s="929"/>
      <c r="N85" s="931"/>
      <c r="O85" s="931"/>
      <c r="P85" s="931"/>
      <c r="Q85" s="176"/>
      <c r="R85" s="176"/>
      <c r="S85" s="176"/>
      <c r="T85" s="176"/>
      <c r="U85" s="176"/>
      <c r="V85" s="176"/>
      <c r="W85" s="176"/>
      <c r="X85" s="176"/>
      <c r="Y85" s="176"/>
      <c r="Z85" s="176"/>
      <c r="AA85" s="176"/>
      <c r="AB85" s="176"/>
      <c r="AC85" s="176"/>
      <c r="AD85" s="176"/>
      <c r="AE85" s="176"/>
      <c r="AF85" s="177"/>
    </row>
    <row r="86" spans="1:32" s="1" customFormat="1" ht="18.75" customHeight="1" x14ac:dyDescent="0.15">
      <c r="A86" s="621"/>
      <c r="B86" s="622"/>
      <c r="C86" s="623"/>
      <c r="D86" s="624"/>
      <c r="E86" s="625"/>
      <c r="F86" s="624"/>
      <c r="G86" s="626"/>
      <c r="H86" s="627" t="s">
        <v>72</v>
      </c>
      <c r="I86" s="628" t="s">
        <v>19</v>
      </c>
      <c r="J86" s="629" t="s">
        <v>29</v>
      </c>
      <c r="K86" s="629"/>
      <c r="L86" s="624"/>
      <c r="M86" s="630" t="s">
        <v>19</v>
      </c>
      <c r="N86" s="629" t="s">
        <v>30</v>
      </c>
      <c r="O86" s="629"/>
      <c r="P86" s="624"/>
      <c r="Q86" s="630" t="s">
        <v>19</v>
      </c>
      <c r="R86" s="631" t="s">
        <v>31</v>
      </c>
      <c r="S86" s="631"/>
      <c r="T86" s="631"/>
      <c r="U86" s="631"/>
      <c r="V86" s="629"/>
      <c r="W86" s="629"/>
      <c r="X86" s="629"/>
      <c r="Y86" s="629"/>
      <c r="Z86" s="629"/>
      <c r="AA86" s="629"/>
      <c r="AB86" s="629"/>
      <c r="AC86" s="629"/>
      <c r="AD86" s="629"/>
      <c r="AE86" s="629"/>
      <c r="AF86" s="632"/>
    </row>
    <row r="87" spans="1:32" s="1" customFormat="1" ht="19.5" customHeight="1" x14ac:dyDescent="0.15">
      <c r="A87" s="91"/>
      <c r="B87" s="224"/>
      <c r="C87" s="663"/>
      <c r="D87" s="240"/>
      <c r="E87" s="252"/>
      <c r="F87" s="646"/>
      <c r="G87" s="89"/>
      <c r="H87" s="670" t="s">
        <v>960</v>
      </c>
      <c r="I87" s="671" t="s">
        <v>19</v>
      </c>
      <c r="J87" s="672" t="s">
        <v>34</v>
      </c>
      <c r="K87" s="673"/>
      <c r="L87" s="674"/>
      <c r="M87" s="675" t="s">
        <v>19</v>
      </c>
      <c r="N87" s="672" t="s">
        <v>35</v>
      </c>
      <c r="O87" s="675"/>
      <c r="P87" s="672"/>
      <c r="Q87" s="676"/>
      <c r="R87" s="676"/>
      <c r="S87" s="676"/>
      <c r="T87" s="676"/>
      <c r="U87" s="676"/>
      <c r="V87" s="676"/>
      <c r="W87" s="676"/>
      <c r="X87" s="676"/>
      <c r="Y87" s="676"/>
      <c r="Z87" s="676"/>
      <c r="AA87" s="676"/>
      <c r="AB87" s="676"/>
      <c r="AC87" s="676"/>
      <c r="AD87" s="676"/>
      <c r="AE87" s="676"/>
      <c r="AF87" s="709"/>
    </row>
    <row r="88" spans="1:32" s="1" customFormat="1" ht="19.5" customHeight="1" x14ac:dyDescent="0.15">
      <c r="A88" s="171" t="s">
        <v>19</v>
      </c>
      <c r="B88" s="138">
        <v>75</v>
      </c>
      <c r="C88" s="167" t="s">
        <v>73</v>
      </c>
      <c r="D88" s="171" t="s">
        <v>19</v>
      </c>
      <c r="E88" s="131" t="s">
        <v>82</v>
      </c>
      <c r="F88" s="210"/>
      <c r="G88" s="130"/>
      <c r="H88" s="633" t="s">
        <v>33</v>
      </c>
      <c r="I88" s="634" t="s">
        <v>19</v>
      </c>
      <c r="J88" s="635" t="s">
        <v>34</v>
      </c>
      <c r="K88" s="636"/>
      <c r="L88" s="637"/>
      <c r="M88" s="638" t="s">
        <v>19</v>
      </c>
      <c r="N88" s="635" t="s">
        <v>35</v>
      </c>
      <c r="O88" s="638"/>
      <c r="P88" s="635"/>
      <c r="Q88" s="639"/>
      <c r="R88" s="639"/>
      <c r="S88" s="639"/>
      <c r="T88" s="639"/>
      <c r="U88" s="639"/>
      <c r="V88" s="639"/>
      <c r="W88" s="639"/>
      <c r="X88" s="639"/>
      <c r="Y88" s="639"/>
      <c r="Z88" s="639"/>
      <c r="AA88" s="639"/>
      <c r="AB88" s="639"/>
      <c r="AC88" s="639"/>
      <c r="AD88" s="639"/>
      <c r="AE88" s="639"/>
      <c r="AF88" s="640"/>
    </row>
    <row r="89" spans="1:32" s="1" customFormat="1" ht="19.5" customHeight="1" x14ac:dyDescent="0.15">
      <c r="A89" s="137"/>
      <c r="B89" s="138"/>
      <c r="C89" s="167" t="s">
        <v>70</v>
      </c>
      <c r="D89" s="171" t="s">
        <v>19</v>
      </c>
      <c r="E89" s="131" t="s">
        <v>71</v>
      </c>
      <c r="F89" s="210"/>
      <c r="G89" s="641"/>
      <c r="H89" s="148" t="s">
        <v>37</v>
      </c>
      <c r="I89" s="175" t="s">
        <v>19</v>
      </c>
      <c r="J89" s="148" t="s">
        <v>34</v>
      </c>
      <c r="K89" s="183"/>
      <c r="L89" s="169"/>
      <c r="M89" s="188" t="s">
        <v>19</v>
      </c>
      <c r="N89" s="148" t="s">
        <v>35</v>
      </c>
      <c r="O89" s="188"/>
      <c r="P89" s="148"/>
      <c r="Q89" s="176"/>
      <c r="R89" s="176"/>
      <c r="S89" s="176"/>
      <c r="T89" s="176"/>
      <c r="U89" s="176"/>
      <c r="V89" s="176"/>
      <c r="W89" s="176"/>
      <c r="X89" s="176"/>
      <c r="Y89" s="176"/>
      <c r="Z89" s="176"/>
      <c r="AA89" s="176"/>
      <c r="AB89" s="176"/>
      <c r="AC89" s="176"/>
      <c r="AD89" s="176"/>
      <c r="AE89" s="176"/>
      <c r="AF89" s="642"/>
    </row>
    <row r="90" spans="1:32" s="1" customFormat="1" ht="18.75" customHeight="1" x14ac:dyDescent="0.15">
      <c r="A90" s="137"/>
      <c r="B90" s="138"/>
      <c r="C90" s="167"/>
      <c r="D90" s="141"/>
      <c r="E90" s="131" t="s">
        <v>54</v>
      </c>
      <c r="F90" s="141"/>
      <c r="G90" s="197"/>
      <c r="H90" s="219" t="s">
        <v>67</v>
      </c>
      <c r="I90" s="178" t="s">
        <v>19</v>
      </c>
      <c r="J90" s="145" t="s">
        <v>29</v>
      </c>
      <c r="K90" s="179"/>
      <c r="L90" s="180" t="s">
        <v>19</v>
      </c>
      <c r="M90" s="145" t="s">
        <v>39</v>
      </c>
      <c r="N90" s="160"/>
      <c r="O90" s="145"/>
      <c r="P90" s="145"/>
      <c r="Q90" s="145"/>
      <c r="R90" s="145"/>
      <c r="S90" s="145"/>
      <c r="T90" s="145"/>
      <c r="U90" s="145"/>
      <c r="V90" s="145"/>
      <c r="W90" s="145"/>
      <c r="X90" s="145"/>
      <c r="Y90" s="145"/>
      <c r="Z90" s="145"/>
      <c r="AA90" s="145"/>
      <c r="AB90" s="145"/>
      <c r="AC90" s="145"/>
      <c r="AD90" s="145"/>
      <c r="AE90" s="145"/>
      <c r="AF90" s="146"/>
    </row>
    <row r="91" spans="1:32" s="1" customFormat="1" ht="18.75" customHeight="1" x14ac:dyDescent="0.15">
      <c r="A91" s="171"/>
      <c r="B91" s="138"/>
      <c r="C91" s="167"/>
      <c r="D91" s="171"/>
      <c r="E91" s="131"/>
      <c r="F91" s="141"/>
      <c r="G91" s="197"/>
      <c r="H91" s="926" t="s">
        <v>83</v>
      </c>
      <c r="I91" s="928" t="s">
        <v>19</v>
      </c>
      <c r="J91" s="930" t="s">
        <v>41</v>
      </c>
      <c r="K91" s="930"/>
      <c r="L91" s="930"/>
      <c r="M91" s="928" t="s">
        <v>19</v>
      </c>
      <c r="N91" s="930" t="s">
        <v>42</v>
      </c>
      <c r="O91" s="930"/>
      <c r="P91" s="930"/>
      <c r="Q91" s="193"/>
      <c r="R91" s="193"/>
      <c r="S91" s="193"/>
      <c r="T91" s="193"/>
      <c r="U91" s="193"/>
      <c r="V91" s="193"/>
      <c r="W91" s="193"/>
      <c r="X91" s="193"/>
      <c r="Y91" s="193"/>
      <c r="Z91" s="193"/>
      <c r="AA91" s="193"/>
      <c r="AB91" s="193"/>
      <c r="AC91" s="193"/>
      <c r="AD91" s="193"/>
      <c r="AE91" s="193"/>
      <c r="AF91" s="194"/>
    </row>
    <row r="92" spans="1:32" s="1" customFormat="1" ht="18.75" customHeight="1" x14ac:dyDescent="0.15">
      <c r="A92" s="137"/>
      <c r="B92" s="138"/>
      <c r="C92" s="167"/>
      <c r="D92" s="171"/>
      <c r="E92" s="131"/>
      <c r="F92" s="141"/>
      <c r="G92" s="197"/>
      <c r="H92" s="927"/>
      <c r="I92" s="929"/>
      <c r="J92" s="931"/>
      <c r="K92" s="931"/>
      <c r="L92" s="931"/>
      <c r="M92" s="929"/>
      <c r="N92" s="931"/>
      <c r="O92" s="931"/>
      <c r="P92" s="931"/>
      <c r="Q92" s="176"/>
      <c r="R92" s="176"/>
      <c r="S92" s="176"/>
      <c r="T92" s="176"/>
      <c r="U92" s="176"/>
      <c r="V92" s="176"/>
      <c r="W92" s="176"/>
      <c r="X92" s="176"/>
      <c r="Y92" s="176"/>
      <c r="Z92" s="176"/>
      <c r="AA92" s="176"/>
      <c r="AB92" s="176"/>
      <c r="AC92" s="176"/>
      <c r="AD92" s="176"/>
      <c r="AE92" s="176"/>
      <c r="AF92" s="177"/>
    </row>
    <row r="93" spans="1:32" s="1" customFormat="1" ht="18.75" customHeight="1" x14ac:dyDescent="0.15">
      <c r="A93" s="137"/>
      <c r="B93" s="138"/>
      <c r="C93" s="167"/>
      <c r="D93" s="141"/>
      <c r="E93" s="131"/>
      <c r="F93" s="141"/>
      <c r="G93" s="197"/>
      <c r="H93" s="219" t="s">
        <v>46</v>
      </c>
      <c r="I93" s="178" t="s">
        <v>19</v>
      </c>
      <c r="J93" s="145" t="s">
        <v>29</v>
      </c>
      <c r="K93" s="179"/>
      <c r="L93" s="180" t="s">
        <v>19</v>
      </c>
      <c r="M93" s="145" t="s">
        <v>39</v>
      </c>
      <c r="N93" s="160"/>
      <c r="O93" s="145"/>
      <c r="P93" s="145"/>
      <c r="Q93" s="145"/>
      <c r="R93" s="145"/>
      <c r="S93" s="145"/>
      <c r="T93" s="145"/>
      <c r="U93" s="145"/>
      <c r="V93" s="145"/>
      <c r="W93" s="145"/>
      <c r="X93" s="145"/>
      <c r="Y93" s="145"/>
      <c r="Z93" s="145"/>
      <c r="AA93" s="145"/>
      <c r="AB93" s="145"/>
      <c r="AC93" s="145"/>
      <c r="AD93" s="145"/>
      <c r="AE93" s="145"/>
      <c r="AF93" s="146"/>
    </row>
    <row r="94" spans="1:32" s="1" customFormat="1" ht="18.75" customHeight="1" x14ac:dyDescent="0.15">
      <c r="A94" s="137"/>
      <c r="B94" s="138"/>
      <c r="C94" s="167"/>
      <c r="D94" s="141"/>
      <c r="E94" s="131"/>
      <c r="F94" s="141"/>
      <c r="G94" s="197"/>
      <c r="H94" s="168" t="s">
        <v>55</v>
      </c>
      <c r="I94" s="178" t="s">
        <v>19</v>
      </c>
      <c r="J94" s="145" t="s">
        <v>29</v>
      </c>
      <c r="K94" s="145"/>
      <c r="L94" s="180" t="s">
        <v>19</v>
      </c>
      <c r="M94" s="145" t="s">
        <v>56</v>
      </c>
      <c r="N94" s="145"/>
      <c r="O94" s="180" t="s">
        <v>19</v>
      </c>
      <c r="P94" s="145" t="s">
        <v>57</v>
      </c>
      <c r="Q94" s="160"/>
      <c r="R94" s="160"/>
      <c r="S94" s="160"/>
      <c r="T94" s="145"/>
      <c r="U94" s="145"/>
      <c r="V94" s="145"/>
      <c r="W94" s="145"/>
      <c r="X94" s="145"/>
      <c r="Y94" s="145"/>
      <c r="Z94" s="145"/>
      <c r="AA94" s="145"/>
      <c r="AB94" s="145"/>
      <c r="AC94" s="145"/>
      <c r="AD94" s="145"/>
      <c r="AE94" s="145"/>
      <c r="AF94" s="146"/>
    </row>
    <row r="95" spans="1:32" s="1" customFormat="1" ht="18.75" customHeight="1" x14ac:dyDescent="0.15">
      <c r="A95" s="151"/>
      <c r="B95" s="152"/>
      <c r="C95" s="209"/>
      <c r="D95" s="155"/>
      <c r="E95" s="154"/>
      <c r="F95" s="155"/>
      <c r="G95" s="196"/>
      <c r="H95" s="215" t="s">
        <v>58</v>
      </c>
      <c r="I95" s="178" t="s">
        <v>19</v>
      </c>
      <c r="J95" s="145" t="s">
        <v>29</v>
      </c>
      <c r="K95" s="179"/>
      <c r="L95" s="180" t="s">
        <v>19</v>
      </c>
      <c r="M95" s="145" t="s">
        <v>39</v>
      </c>
      <c r="N95" s="160"/>
      <c r="O95" s="156"/>
      <c r="P95" s="156"/>
      <c r="Q95" s="156"/>
      <c r="R95" s="156"/>
      <c r="S95" s="156"/>
      <c r="T95" s="156"/>
      <c r="U95" s="156"/>
      <c r="V95" s="156"/>
      <c r="W95" s="156"/>
      <c r="X95" s="156"/>
      <c r="Y95" s="156"/>
      <c r="Z95" s="156"/>
      <c r="AA95" s="156"/>
      <c r="AB95" s="156"/>
      <c r="AC95" s="156"/>
      <c r="AD95" s="156"/>
      <c r="AE95" s="156"/>
      <c r="AF95" s="157"/>
    </row>
    <row r="96" spans="1:32" s="1" customFormat="1" ht="18.75" customHeight="1" x14ac:dyDescent="0.15">
      <c r="A96" s="41"/>
      <c r="B96" s="652"/>
      <c r="D96" s="6"/>
      <c r="F96" s="645"/>
      <c r="G96" s="697"/>
      <c r="H96" s="707" t="s">
        <v>72</v>
      </c>
      <c r="I96" s="699" t="s">
        <v>19</v>
      </c>
      <c r="J96" s="701" t="s">
        <v>29</v>
      </c>
      <c r="K96" s="701"/>
      <c r="L96" s="702"/>
      <c r="M96" s="703" t="s">
        <v>19</v>
      </c>
      <c r="N96" s="701" t="s">
        <v>30</v>
      </c>
      <c r="O96" s="701"/>
      <c r="P96" s="702"/>
      <c r="Q96" s="703" t="s">
        <v>19</v>
      </c>
      <c r="R96" s="648" t="s">
        <v>31</v>
      </c>
      <c r="S96" s="648"/>
      <c r="T96" s="648"/>
      <c r="U96" s="648"/>
      <c r="V96" s="701"/>
      <c r="W96" s="701"/>
      <c r="X96" s="701"/>
      <c r="Y96" s="701"/>
      <c r="Z96" s="701"/>
      <c r="AA96" s="701"/>
      <c r="AB96" s="701"/>
      <c r="AC96" s="701"/>
      <c r="AD96" s="701"/>
      <c r="AE96" s="701"/>
      <c r="AF96" s="708"/>
    </row>
    <row r="97" spans="1:32" s="1" customFormat="1" ht="19.5" customHeight="1" x14ac:dyDescent="0.15">
      <c r="A97" s="688" t="s">
        <v>19</v>
      </c>
      <c r="B97" s="224">
        <v>69</v>
      </c>
      <c r="C97" s="653" t="s">
        <v>73</v>
      </c>
      <c r="D97" s="688" t="s">
        <v>19</v>
      </c>
      <c r="E97" s="252" t="s">
        <v>82</v>
      </c>
      <c r="F97" s="646"/>
      <c r="G97" s="89"/>
      <c r="H97" s="670" t="s">
        <v>960</v>
      </c>
      <c r="I97" s="671" t="s">
        <v>19</v>
      </c>
      <c r="J97" s="672" t="s">
        <v>34</v>
      </c>
      <c r="K97" s="673"/>
      <c r="L97" s="674"/>
      <c r="M97" s="675" t="s">
        <v>19</v>
      </c>
      <c r="N97" s="672" t="s">
        <v>35</v>
      </c>
      <c r="O97" s="675"/>
      <c r="P97" s="672"/>
      <c r="Q97" s="676"/>
      <c r="R97" s="676"/>
      <c r="S97" s="676"/>
      <c r="T97" s="676"/>
      <c r="U97" s="676"/>
      <c r="V97" s="676"/>
      <c r="W97" s="676"/>
      <c r="X97" s="676"/>
      <c r="Y97" s="676"/>
      <c r="Z97" s="676"/>
      <c r="AA97" s="676"/>
      <c r="AB97" s="676"/>
      <c r="AC97" s="676"/>
      <c r="AD97" s="676"/>
      <c r="AE97" s="676"/>
      <c r="AF97" s="709"/>
    </row>
    <row r="98" spans="1:32" s="1" customFormat="1" ht="18.75" customHeight="1" x14ac:dyDescent="0.15">
      <c r="A98" s="91"/>
      <c r="B98" s="224"/>
      <c r="C98" s="653" t="s">
        <v>84</v>
      </c>
      <c r="D98" s="688" t="s">
        <v>19</v>
      </c>
      <c r="E98" s="252" t="s">
        <v>946</v>
      </c>
      <c r="F98" s="646"/>
      <c r="G98" s="654"/>
      <c r="H98" s="670" t="s">
        <v>33</v>
      </c>
      <c r="I98" s="671" t="s">
        <v>19</v>
      </c>
      <c r="J98" s="672" t="s">
        <v>34</v>
      </c>
      <c r="K98" s="673"/>
      <c r="L98" s="674"/>
      <c r="M98" s="675" t="s">
        <v>19</v>
      </c>
      <c r="N98" s="672" t="s">
        <v>35</v>
      </c>
      <c r="O98" s="675"/>
      <c r="P98" s="672"/>
      <c r="Q98" s="676"/>
      <c r="R98" s="676"/>
      <c r="S98" s="676"/>
      <c r="T98" s="676"/>
      <c r="U98" s="676"/>
      <c r="V98" s="676"/>
      <c r="W98" s="676"/>
      <c r="X98" s="676"/>
      <c r="Y98" s="676"/>
      <c r="Z98" s="676"/>
      <c r="AA98" s="676"/>
      <c r="AB98" s="676"/>
      <c r="AC98" s="676"/>
      <c r="AD98" s="676"/>
      <c r="AE98" s="676"/>
      <c r="AF98" s="709"/>
    </row>
    <row r="99" spans="1:32" s="1" customFormat="1" ht="18.75" customHeight="1" x14ac:dyDescent="0.15">
      <c r="A99" s="91"/>
      <c r="B99" s="224"/>
      <c r="C99" s="653" t="s">
        <v>66</v>
      </c>
      <c r="D99" s="646"/>
      <c r="E99" s="252" t="s">
        <v>81</v>
      </c>
      <c r="F99" s="646"/>
      <c r="G99" s="654"/>
      <c r="H99" s="670" t="s">
        <v>37</v>
      </c>
      <c r="I99" s="671" t="s">
        <v>19</v>
      </c>
      <c r="J99" s="672" t="s">
        <v>34</v>
      </c>
      <c r="K99" s="673"/>
      <c r="L99" s="674"/>
      <c r="M99" s="675" t="s">
        <v>19</v>
      </c>
      <c r="N99" s="672" t="s">
        <v>35</v>
      </c>
      <c r="O99" s="675"/>
      <c r="P99" s="672"/>
      <c r="Q99" s="676"/>
      <c r="R99" s="676"/>
      <c r="S99" s="676"/>
      <c r="T99" s="676"/>
      <c r="U99" s="676"/>
      <c r="V99" s="676"/>
      <c r="W99" s="676"/>
      <c r="X99" s="676"/>
      <c r="Y99" s="676"/>
      <c r="Z99" s="676"/>
      <c r="AA99" s="676"/>
      <c r="AB99" s="676"/>
      <c r="AC99" s="676"/>
      <c r="AD99" s="676"/>
      <c r="AE99" s="676"/>
      <c r="AF99" s="709"/>
    </row>
    <row r="100" spans="1:32" s="1" customFormat="1" ht="18.75" customHeight="1" x14ac:dyDescent="0.15">
      <c r="A100" s="91"/>
      <c r="B100" s="224"/>
      <c r="C100" s="653"/>
      <c r="D100" s="646"/>
      <c r="E100" s="252"/>
      <c r="F100" s="646"/>
      <c r="G100" s="654"/>
      <c r="H100" s="933" t="s">
        <v>83</v>
      </c>
      <c r="I100" s="935" t="s">
        <v>19</v>
      </c>
      <c r="J100" s="903" t="s">
        <v>41</v>
      </c>
      <c r="K100" s="903"/>
      <c r="L100" s="903"/>
      <c r="M100" s="935" t="s">
        <v>19</v>
      </c>
      <c r="N100" s="903" t="s">
        <v>42</v>
      </c>
      <c r="O100" s="903"/>
      <c r="P100" s="903"/>
      <c r="Q100" s="692"/>
      <c r="R100" s="692"/>
      <c r="S100" s="692"/>
      <c r="T100" s="692"/>
      <c r="U100" s="692"/>
      <c r="V100" s="692"/>
      <c r="W100" s="692"/>
      <c r="X100" s="692"/>
      <c r="Y100" s="692"/>
      <c r="Z100" s="692"/>
      <c r="AA100" s="692"/>
      <c r="AB100" s="692"/>
      <c r="AC100" s="692"/>
      <c r="AD100" s="692"/>
      <c r="AE100" s="692"/>
      <c r="AF100" s="693"/>
    </row>
    <row r="101" spans="1:32" s="1" customFormat="1" ht="18.75" customHeight="1" x14ac:dyDescent="0.15">
      <c r="A101" s="241"/>
      <c r="B101" s="8"/>
      <c r="C101" s="710"/>
      <c r="D101" s="241"/>
      <c r="E101" s="126"/>
      <c r="F101" s="647"/>
      <c r="G101" s="711"/>
      <c r="H101" s="934"/>
      <c r="I101" s="936"/>
      <c r="J101" s="812"/>
      <c r="K101" s="812"/>
      <c r="L101" s="812"/>
      <c r="M101" s="936"/>
      <c r="N101" s="812"/>
      <c r="O101" s="812"/>
      <c r="P101" s="812"/>
      <c r="Q101" s="712"/>
      <c r="R101" s="712"/>
      <c r="S101" s="712"/>
      <c r="T101" s="712"/>
      <c r="U101" s="712"/>
      <c r="V101" s="712"/>
      <c r="W101" s="712"/>
      <c r="X101" s="712"/>
      <c r="Y101" s="712"/>
      <c r="Z101" s="712"/>
      <c r="AA101" s="712"/>
      <c r="AB101" s="712"/>
      <c r="AC101" s="712"/>
      <c r="AD101" s="712"/>
      <c r="AE101" s="712"/>
      <c r="AF101" s="713"/>
    </row>
    <row r="102" spans="1:32" ht="8.25" customHeight="1" x14ac:dyDescent="0.15">
      <c r="C102" s="130"/>
      <c r="D102" s="130"/>
      <c r="AF102" s="161"/>
    </row>
    <row r="103" spans="1:32" ht="20.25" customHeight="1" x14ac:dyDescent="0.15">
      <c r="A103" s="204"/>
      <c r="B103" s="204"/>
      <c r="C103" s="130" t="s">
        <v>85</v>
      </c>
      <c r="D103" s="130"/>
      <c r="E103" s="205"/>
      <c r="F103" s="205"/>
      <c r="G103" s="212"/>
      <c r="H103" s="205"/>
      <c r="I103" s="205"/>
      <c r="J103" s="205"/>
      <c r="K103" s="205"/>
      <c r="L103" s="205"/>
      <c r="M103" s="205"/>
      <c r="N103" s="205"/>
      <c r="O103" s="205"/>
      <c r="P103" s="205"/>
      <c r="Q103" s="205"/>
      <c r="R103" s="205"/>
      <c r="S103" s="205"/>
      <c r="T103" s="205"/>
      <c r="U103" s="205"/>
      <c r="V103" s="205"/>
    </row>
    <row r="104" spans="1:32" ht="20.25" customHeight="1" x14ac:dyDescent="0.15"/>
    <row r="105" spans="1:32" ht="20.25" customHeight="1" x14ac:dyDescent="0.15"/>
    <row r="106" spans="1:32" ht="20.25" customHeight="1" x14ac:dyDescent="0.15"/>
    <row r="107" spans="1:32" ht="20.25" customHeight="1" x14ac:dyDescent="0.15"/>
    <row r="108" spans="1:32" ht="20.25" customHeight="1" x14ac:dyDescent="0.15"/>
    <row r="109" spans="1:32" ht="20.25" customHeight="1" x14ac:dyDescent="0.15"/>
    <row r="110" spans="1:32" ht="20.25" customHeight="1" x14ac:dyDescent="0.15"/>
    <row r="111" spans="1:32" ht="20.25" customHeight="1" x14ac:dyDescent="0.15"/>
    <row r="112" spans="1:32" ht="20.25" customHeight="1" x14ac:dyDescent="0.15"/>
    <row r="113" ht="20.25" customHeight="1" x14ac:dyDescent="0.15"/>
    <row r="114" ht="20.25" customHeight="1" x14ac:dyDescent="0.15"/>
    <row r="115" ht="20.25" customHeight="1" x14ac:dyDescent="0.15"/>
    <row r="116" ht="20.25" customHeight="1" x14ac:dyDescent="0.15"/>
    <row r="117" ht="20.25" customHeight="1" x14ac:dyDescent="0.15"/>
    <row r="118" ht="20.25" customHeight="1" x14ac:dyDescent="0.15"/>
    <row r="119" ht="20.25" customHeight="1" x14ac:dyDescent="0.15"/>
    <row r="120" ht="20.25" customHeight="1" x14ac:dyDescent="0.15"/>
    <row r="121" ht="20.25" customHeight="1" x14ac:dyDescent="0.15"/>
    <row r="122" ht="20.25" customHeight="1" x14ac:dyDescent="0.15"/>
    <row r="123" ht="20.25" customHeight="1" x14ac:dyDescent="0.15"/>
    <row r="124" ht="20.25" customHeight="1" x14ac:dyDescent="0.15"/>
    <row r="125" ht="20.25" customHeight="1" x14ac:dyDescent="0.15"/>
    <row r="126" ht="20.25" customHeight="1" x14ac:dyDescent="0.15"/>
    <row r="127" ht="20.25" customHeight="1" x14ac:dyDescent="0.15"/>
    <row r="128" ht="20.25" customHeight="1" x14ac:dyDescent="0.15"/>
    <row r="129" ht="20.25" customHeight="1" x14ac:dyDescent="0.15"/>
    <row r="130" ht="20.25" customHeight="1" x14ac:dyDescent="0.15"/>
    <row r="131" ht="20.25" customHeight="1" x14ac:dyDescent="0.15"/>
    <row r="132" ht="20.25" customHeight="1" x14ac:dyDescent="0.15"/>
    <row r="133" ht="20.25" customHeight="1" x14ac:dyDescent="0.15"/>
    <row r="134" ht="20.25" customHeight="1" x14ac:dyDescent="0.15"/>
    <row r="135" ht="20.25" customHeight="1" x14ac:dyDescent="0.15"/>
    <row r="136" ht="20.25" customHeight="1" x14ac:dyDescent="0.15"/>
    <row r="137" ht="20.25" customHeight="1" x14ac:dyDescent="0.15"/>
    <row r="138" ht="20.25" customHeight="1" x14ac:dyDescent="0.15"/>
    <row r="139" ht="20.25" customHeight="1" x14ac:dyDescent="0.15"/>
    <row r="140" ht="20.25" customHeight="1" x14ac:dyDescent="0.15"/>
    <row r="141" ht="20.25" customHeight="1" x14ac:dyDescent="0.15"/>
    <row r="142" ht="20.25" customHeight="1" x14ac:dyDescent="0.15"/>
    <row r="143" ht="20.25" customHeight="1" x14ac:dyDescent="0.15"/>
    <row r="144" ht="20.25" customHeight="1" x14ac:dyDescent="0.15"/>
    <row r="145" ht="20.25" customHeight="1" x14ac:dyDescent="0.15"/>
    <row r="146" ht="20.25" customHeight="1" x14ac:dyDescent="0.15"/>
    <row r="147" ht="20.25" customHeight="1" x14ac:dyDescent="0.15"/>
    <row r="148" ht="20.25" customHeight="1" x14ac:dyDescent="0.15"/>
    <row r="149" ht="20.25" customHeight="1" x14ac:dyDescent="0.15"/>
    <row r="150" ht="20.25" customHeight="1" x14ac:dyDescent="0.15"/>
    <row r="151" ht="20.25" customHeight="1" x14ac:dyDescent="0.15"/>
    <row r="152" ht="20.25" customHeight="1" x14ac:dyDescent="0.15"/>
    <row r="153" ht="20.25" customHeight="1" x14ac:dyDescent="0.15"/>
    <row r="154" ht="20.25" customHeight="1" x14ac:dyDescent="0.15"/>
    <row r="155" ht="20.25" customHeight="1" x14ac:dyDescent="0.15"/>
    <row r="156" ht="20.25" customHeight="1" x14ac:dyDescent="0.15"/>
    <row r="157" ht="20.25" customHeight="1" x14ac:dyDescent="0.15"/>
    <row r="158" ht="20.25" customHeight="1" x14ac:dyDescent="0.15"/>
    <row r="159" ht="20.25" customHeight="1" x14ac:dyDescent="0.15"/>
    <row r="160" ht="20.25" customHeight="1" x14ac:dyDescent="0.15"/>
    <row r="161" ht="20.25" customHeight="1" x14ac:dyDescent="0.15"/>
    <row r="162" ht="20.25" customHeight="1" x14ac:dyDescent="0.15"/>
    <row r="163" ht="20.25" customHeight="1" x14ac:dyDescent="0.15"/>
    <row r="164" ht="20.25" customHeight="1" x14ac:dyDescent="0.15"/>
    <row r="165" ht="20.25" customHeight="1" x14ac:dyDescent="0.15"/>
    <row r="166" ht="20.25" customHeight="1" x14ac:dyDescent="0.15"/>
    <row r="167" ht="20.25" customHeight="1" x14ac:dyDescent="0.15"/>
    <row r="168" ht="20.25" customHeight="1" x14ac:dyDescent="0.15"/>
    <row r="169" ht="20.25" customHeight="1" x14ac:dyDescent="0.15"/>
    <row r="170" ht="20.25" customHeight="1" x14ac:dyDescent="0.15"/>
    <row r="171" ht="20.25" customHeight="1" x14ac:dyDescent="0.15"/>
    <row r="172" ht="20.25" customHeight="1" x14ac:dyDescent="0.15"/>
    <row r="173" ht="20.25" customHeight="1" x14ac:dyDescent="0.15"/>
    <row r="174" ht="20.25" customHeight="1" x14ac:dyDescent="0.15"/>
    <row r="175" ht="20.25" customHeight="1" x14ac:dyDescent="0.15"/>
    <row r="176" ht="20.25" customHeight="1" x14ac:dyDescent="0.15"/>
    <row r="177" ht="20.25" customHeight="1" x14ac:dyDescent="0.15"/>
    <row r="178" ht="20.25" customHeight="1" x14ac:dyDescent="0.15"/>
    <row r="179" ht="20.25" customHeight="1" x14ac:dyDescent="0.15"/>
    <row r="180" ht="20.25" customHeight="1" x14ac:dyDescent="0.15"/>
    <row r="181" ht="20.25" customHeight="1" x14ac:dyDescent="0.15"/>
    <row r="182" ht="20.25" customHeight="1" x14ac:dyDescent="0.15"/>
    <row r="183" ht="20.25" customHeight="1" x14ac:dyDescent="0.15"/>
    <row r="184" ht="20.25" customHeight="1" x14ac:dyDescent="0.15"/>
    <row r="185" ht="20.25" customHeight="1" x14ac:dyDescent="0.15"/>
    <row r="186" ht="20.25" customHeight="1" x14ac:dyDescent="0.15"/>
    <row r="187" ht="20.25" customHeight="1" x14ac:dyDescent="0.15"/>
    <row r="188" ht="20.25" customHeight="1" x14ac:dyDescent="0.15"/>
    <row r="189" ht="20.25" customHeight="1" x14ac:dyDescent="0.15"/>
    <row r="190" ht="20.25" customHeight="1" x14ac:dyDescent="0.15"/>
    <row r="191" ht="20.25" customHeight="1" x14ac:dyDescent="0.15"/>
    <row r="192" ht="20.25" customHeight="1" x14ac:dyDescent="0.15"/>
    <row r="193" ht="20.25" customHeight="1" x14ac:dyDescent="0.15"/>
  </sheetData>
  <mergeCells count="62">
    <mergeCell ref="A3:AF3"/>
    <mergeCell ref="S5:V5"/>
    <mergeCell ref="X5:AF5"/>
    <mergeCell ref="H91:H92"/>
    <mergeCell ref="I91:I92"/>
    <mergeCell ref="J91:L92"/>
    <mergeCell ref="M91:M92"/>
    <mergeCell ref="N91:P92"/>
    <mergeCell ref="M71:M72"/>
    <mergeCell ref="N71:P72"/>
    <mergeCell ref="H84:H85"/>
    <mergeCell ref="I84:I85"/>
    <mergeCell ref="J84:L85"/>
    <mergeCell ref="M84:M85"/>
    <mergeCell ref="N84:P85"/>
    <mergeCell ref="A64:C65"/>
    <mergeCell ref="H100:H101"/>
    <mergeCell ref="I100:I101"/>
    <mergeCell ref="J100:L101"/>
    <mergeCell ref="M100:M101"/>
    <mergeCell ref="N100:P101"/>
    <mergeCell ref="H64:H65"/>
    <mergeCell ref="H71:H72"/>
    <mergeCell ref="I71:I72"/>
    <mergeCell ref="J71:L72"/>
    <mergeCell ref="A59:AF59"/>
    <mergeCell ref="S61:V61"/>
    <mergeCell ref="A63:C63"/>
    <mergeCell ref="D63:E63"/>
    <mergeCell ref="F63:G63"/>
    <mergeCell ref="H63:AF63"/>
    <mergeCell ref="W61:AF61"/>
    <mergeCell ref="A8:C9"/>
    <mergeCell ref="H8:H9"/>
    <mergeCell ref="Y8:AB9"/>
    <mergeCell ref="AC8:AF9"/>
    <mergeCell ref="H15:H16"/>
    <mergeCell ref="I15:I16"/>
    <mergeCell ref="J15:L16"/>
    <mergeCell ref="M15:M16"/>
    <mergeCell ref="N15:P16"/>
    <mergeCell ref="A7:C7"/>
    <mergeCell ref="D7:E7"/>
    <mergeCell ref="F7:G7"/>
    <mergeCell ref="H7:X7"/>
    <mergeCell ref="Y7:AB7"/>
    <mergeCell ref="H31:H32"/>
    <mergeCell ref="I31:I32"/>
    <mergeCell ref="J31:L32"/>
    <mergeCell ref="M31:M32"/>
    <mergeCell ref="AC7:AF7"/>
    <mergeCell ref="N31:P32"/>
    <mergeCell ref="H41:H42"/>
    <mergeCell ref="I41:I42"/>
    <mergeCell ref="J41:L42"/>
    <mergeCell ref="M41:M42"/>
    <mergeCell ref="N41:P42"/>
    <mergeCell ref="N53:P54"/>
    <mergeCell ref="H53:H54"/>
    <mergeCell ref="I53:I54"/>
    <mergeCell ref="J53:L54"/>
    <mergeCell ref="M53:M54"/>
  </mergeCells>
  <phoneticPr fontId="2"/>
  <dataValidations count="1">
    <dataValidation type="list" allowBlank="1" showInputMessage="1" showErrorMessage="1" sqref="U8:U9 SHY48 R75 TLM26 D81:D82 SRU48 TBQ48 TLM48 Q8:Q10 TVI48 L73:L79 O78 TVI26 UFE26 UFE48 UPA26 O81:O83 UPA48 UYW48 UYW26 U64:U65 VIS48 R73 L70 U73 O67:O69 O75 O73 VSI87 VSO48 L90 SHY35 O94 D91:D92 I8:I10 VIS26 VSO26 WCK26 WMG26 SRU35 TBQ35 TLM35 A88 O87:O89 M8:M10 WCE87 WMA87 L93:L95 M91:M92 TVI35 UFE35 UPA35 UYW35 WWC26 D17:D18 WVW81 M71:M72 Q64:Q66 D71:D73 A53 WVW87 VIS35 VSO35 WCK35 WMG35 A17 WWC35 A30:A32 WCK48 A71:A73 I64:I101 WMG48 WWC48 A41 JI10 TE10 ADA10 AMW10 AWS10 BGO10 BQK10 CAG10 CKC10 CTY10 DDU10 DNQ10 DXM10 EHI10 ERE10 FBA10 FKW10 FUS10 GEO10 GOK10 GYG10 HIC10 HRY10 IBU10 ILQ10 IVM10 JFI10 JPE10 JZA10 KIW10 KSS10 LCO10 LMK10 LWG10 MGC10 MPY10 MZU10 NJQ10 NTM10 ODI10 ONE10 OXA10 PGW10 PQS10 QAO10 QKK10 QUG10 REC10 RNY10 RXU10 SHQ10 SRM10 TBI10 TLE10 TVA10 UEW10 UOS10 UYO10 VIK10 VSG10 WCC10 WLY10 WVU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JM10 TI10 ADE10 ANA10 AWW10 BGS10 BQO10 CAK10 CKG10 CUC10 DDY10 DNU10 DXQ10 EHM10 ERI10 FBE10 FLA10 FUW10 GES10 GOO10 GYK10 HIG10 HSC10 IBY10 ILU10 IVQ10 JFM10 JPI10 JZE10 KJA10 KSW10 LCS10 LMO10 LWK10 MGG10 MQC10 MZY10 NJU10 NTQ10 ODM10 ONI10 OXE10 PHA10 PQW10 QAS10 QKO10 QUK10 REG10 ROC10 RXY10 SHU10 SRQ10 TBM10 TLI10 TVE10 UFA10 UOW10 UYS10 VIO10 VSK10 WCG10 WMC10 WVY10 Y10:Y12 JU10:JU12 TQ10:TQ12 ADM10:ADM12 ANI10:ANI12 AXE10:AXE12 BHA10:BHA12 BQW10:BQW12 CAS10:CAS12 CKO10:CKO12 CUK10:CUK12 DEG10:DEG12 DOC10:DOC12 DXY10:DXY12 EHU10:EHU12 ERQ10:ERQ12 FBM10:FBM12 FLI10:FLI12 FVE10:FVE12 GFA10:GFA12 GOW10:GOW12 GYS10:GYS12 HIO10:HIO12 HSK10:HSK12 ICG10:ICG12 IMC10:IMC12 IVY10:IVY12 JFU10:JFU12 JPQ10:JPQ12 JZM10:JZM12 KJI10:KJI12 KTE10:KTE12 LDA10:LDA12 LMW10:LMW12 LWS10:LWS12 MGO10:MGO12 MQK10:MQK12 NAG10:NAG12 NKC10:NKC12 NTY10:NTY12 ODU10:ODU12 ONQ10:ONQ12 OXM10:OXM12 PHI10:PHI12 PRE10:PRE12 QBA10:QBA12 QKW10:QKW12 QUS10:QUS12 REO10:REO12 ROK10:ROK12 RYG10:RYG12 SIC10:SIC12 SRY10:SRY12 TBU10:TBU12 TLQ10:TLQ12 TVM10:TVM12 UFI10:UFI12 UPE10:UPE12 UZA10:UZA12 VIW10:VIW12 VSS10:VSS12 WCO10:WCO12 WMK10:WMK12 WWG10:WWG12 AC10:AC12 JY10:JY12 TU10:TU12 ADQ10:ADQ12 ANM10:ANM12 AXI10:AXI12 BHE10:BHE12 BRA10:BRA12 CAW10:CAW12 CKS10:CKS12 CUO10:CUO12 DEK10:DEK12 DOG10:DOG12 DYC10:DYC12 EHY10:EHY12 ERU10:ERU12 FBQ10:FBQ12 FLM10:FLM12 FVI10:FVI12 GFE10:GFE12 GPA10:GPA12 GYW10:GYW12 HIS10:HIS12 HSO10:HSO12 ICK10:ICK12 IMG10:IMG12 IWC10:IWC12 JFY10:JFY12 JPU10:JPU12 JZQ10:JZQ12 KJM10:KJM12 KTI10:KTI12 LDE10:LDE12 LNA10:LNA12 LWW10:LWW12 MGS10:MGS12 MQO10:MQO12 NAK10:NAK12 NKG10:NKG12 NUC10:NUC12 ODY10:ODY12 ONU10:ONU12 OXQ10:OXQ12 PHM10:PHM12 PRI10:PRI12 QBE10:QBE12 QLA10:QLA12 QUW10:QUW12 RES10:RES12 ROO10:ROO12 RYK10:RYK12 SIG10:SIG12 SSC10:SSC12 TBY10:TBY12 TLU10:TLU12 TVQ10:TVQ12 UFM10:UFM12 UPI10:UPI12 UZE10:UZE12 VJA10:VJA12 VSW10:VSW12 WCS10:WCS12 WMO10:WMO12 WWK10:WWK12 I12:I25 JE12:JE25 TA12:TA25 ACW12:ACW25 AMS12:AMS25 AWO12:AWO25 BGK12:BGK25 BQG12:BQG25 CAC12:CAC25 CJY12:CJY25 CTU12:CTU25 DDQ12:DDQ25 DNM12:DNM25 DXI12:DXI25 EHE12:EHE25 ERA12:ERA25 FAW12:FAW25 FKS12:FKS25 FUO12:FUO25 GEK12:GEK25 GOG12:GOG25 GYC12:GYC25 HHY12:HHY25 HRU12:HRU25 IBQ12:IBQ25 ILM12:ILM25 IVI12:IVI25 JFE12:JFE25 JPA12:JPA25 JYW12:JYW25 KIS12:KIS25 KSO12:KSO25 LCK12:LCK25 LMG12:LMG25 LWC12:LWC25 MFY12:MFY25 MPU12:MPU25 MZQ12:MZQ25 NJM12:NJM25 NTI12:NTI25 ODE12:ODE25 ONA12:ONA25 OWW12:OWW25 PGS12:PGS25 PQO12:PQO25 QAK12:QAK25 QKG12:QKG25 QUC12:QUC25 RDY12:RDY25 RNU12:RNU25 RXQ12:RXQ25 SHM12:SHM25 SRI12:SRI25 TBE12:TBE25 TLA12:TLA25 TUW12:TUW25 UES12:UES25 UOO12:UOO25 UYK12:UYK25 VIG12:VIG25 VSC12:VSC25 WBY12:WBY25 WLU12:WLU25 WVQ12:WVQ25 M12:M13 JI12:JI13 TE12:TE13 ADA12:ADA13 AMW12:AMW13 AWS12:AWS13 BGO12:BGO13 BQK12:BQK13 CAG12:CAG13 CKC12:CKC13 CTY12:CTY13 DDU12:DDU13 DNQ12:DNQ13 DXM12:DXM13 EHI12:EHI13 ERE12:ERE13 FBA12:FBA13 FKW12:FKW13 FUS12:FUS13 GEO12:GEO13 GOK12:GOK13 GYG12:GYG13 HIC12:HIC13 HRY12:HRY13 IBU12:IBU13 ILQ12:ILQ13 IVM12:IVM13 JFI12:JFI13 JPE12:JPE13 JZA12:JZA13 KIW12:KIW13 KSS12:KSS13 LCO12:LCO13 LMK12:LMK13 LWG12:LWG13 MGC12:MGC13 MPY12:MPY13 MZU12:MZU13 NJQ12:NJQ13 NTM12:NTM13 ODI12:ODI13 ONE12:ONE13 OXA12:OXA13 PGW12:PGW13 PQS12:PQS13 QAO12:QAO13 QKK12:QKK13 QUG12:QUG13 REC12:REC13 RNY12:RNY13 RXU12:RXU13 SHQ12:SHQ13 SRM12:SRM13 TBI12:TBI13 TLE12:TLE13 TVA12:TVA13 UEW12:UEW13 UOS12:UOS13 UYO12:UYO13 VIK12:VIK13 VSG12:VSG13 WCC12:WCC13 WLY12:WLY13 WVU12:WVU13 O12:O13 JK12:JK13 TG12:TG13 ADC12:ADC13 AMY12:AMY13 AWU12:AWU13 BGQ12:BGQ13 BQM12:BQM13 CAI12:CAI13 CKE12:CKE13 CUA12:CUA13 DDW12:DDW13 DNS12:DNS13 DXO12:DXO13 EHK12:EHK13 ERG12:ERG13 FBC12:FBC13 FKY12:FKY13 FUU12:FUU13 GEQ12:GEQ13 GOM12:GOM13 GYI12:GYI13 HIE12:HIE13 HSA12:HSA13 IBW12:IBW13 ILS12:ILS13 IVO12:IVO13 JFK12:JFK13 JPG12:JPG13 JZC12:JZC13 KIY12:KIY13 KSU12:KSU13 LCQ12:LCQ13 LMM12:LMM13 LWI12:LWI13 MGE12:MGE13 MQA12:MQA13 MZW12:MZW13 NJS12:NJS13 NTO12:NTO13 ODK12:ODK13 ONG12:ONG13 OXC12:OXC13 PGY12:PGY13 PQU12:PQU13 QAQ12:QAQ13 QKM12:QKM13 QUI12:QUI13 REE12:REE13 ROA12:ROA13 RXW12:RXW13 SHS12:SHS13 SRO12:SRO13 TBK12:TBK13 TLG12:TLG13 TVC12:TVC13 UEY12:UEY13 UOU12:UOU13 UYQ12:UYQ13 VIM12:VIM13 VSI12:VSI13 WCE12:WCE13 WMA12:WMA13 WVW12:WVW13 L14 JH14 TD14 ACZ14 AMV14 AWR14 BGN14 BQJ14 CAF14 CKB14 CTX14 DDT14 DNP14 DXL14 EHH14 ERD14 FAZ14 FKV14 FUR14 GEN14 GOJ14 GYF14 HIB14 HRX14 IBT14 ILP14 IVL14 JFH14 JPD14 JYZ14 KIV14 KSR14 LCN14 LMJ14 LWF14 MGB14 MPX14 MZT14 NJP14 NTL14 ODH14 OND14 OWZ14 PGV14 PQR14 QAN14 QKJ14 QUF14 REB14 RNX14 RXT14 SHP14 SRL14 TBH14 TLD14 TUZ14 UEV14 UOR14 UYN14 VIJ14 VSF14 WCB14 WLX14 WVT14 M15:M16 JI15:JI16 TE15:TE16 ADA15:ADA16 AMW15:AMW16 AWS15:AWS16 BGO15:BGO16 BQK15:BQK16 CAG15:CAG16 CKC15:CKC16 CTY15:CTY16 DDU15:DDU16 DNQ15:DNQ16 DXM15:DXM16 EHI15:EHI16 ERE15:ERE16 FBA15:FBA16 FKW15:FKW16 FUS15:FUS16 GEO15:GEO16 GOK15:GOK16 GYG15:GYG16 HIC15:HIC16 HRY15:HRY16 IBU15:IBU16 ILQ15:ILQ16 IVM15:IVM16 JFI15:JFI16 JPE15:JPE16 JZA15:JZA16 KIW15:KIW16 KSS15:KSS16 LCO15:LCO16 LMK15:LMK16 LWG15:LWG16 MGC15:MGC16 MPY15:MPY16 MZU15:MZU16 NJQ15:NJQ16 NTM15:NTM16 ODI15:ODI16 ONE15:ONE16 OXA15:OXA16 PGW15:PGW16 PQS15:PQS16 QAO15:QAO16 QKK15:QKK16 QUG15:QUG16 REC15:REC16 RNY15:RNY16 RXU15:RXU16 SHQ15:SHQ16 SRM15:SRM16 TBI15:TBI16 TLE15:TLE16 TVA15:TVA16 UEW15:UEW16 UOS15:UOS16 UYO15:UYO16 VIK15:VIK16 VSG15:VSG16 WCC15:WCC16 WLY15:WLY16 WVU15:WVU16 L17:L26 JH17:JH26 TD17:TD26 ACZ17:ACZ26 AMV17:AMV26 AWR17:AWR26 BGN17:BGN26 BQJ17:BQJ26 CAF17:CAF26 CKB17:CKB26 CTX17:CTX26 DDT17:DDT26 DNP17:DNP26 DXL17:DXL26 EHH17:EHH26 ERD17:ERD26 FAZ17:FAZ26 FKV17:FKV26 FUR17:FUR26 GEN17:GEN26 GOJ17:GOJ26 GYF17:GYF26 HIB17:HIB26 HRX17:HRX26 IBT17:IBT26 ILP17:ILP26 IVL17:IVL26 JFH17:JFH26 JPD17:JPD26 JYZ17:JYZ26 KIV17:KIV26 KSR17:KSR26 LCN17:LCN26 LMJ17:LMJ26 LWF17:LWF26 MGB17:MGB26 MPX17:MPX26 MZT17:MZT26 NJP17:NJP26 NTL17:NTL26 ODH17:ODH26 OND17:OND26 OWZ17:OWZ26 PGV17:PGV26 PQR17:PQR26 QAN17:QAN26 QKJ17:QKJ26 QUF17:QUF26 REB17:REB26 RNX17:RNX26 RXT17:RXT26 SHP17:SHP26 SRL17:SRL26 TBH17:TBH26 TLD17:TLD26 TUZ17:TUZ26 UEV17:UEV26 UOR17:UOR26 UYN17:UYN26 VIJ17:VIJ26 VSF17:VSF26 WCB17:WCB26 WLX17:WLX26 WVT17:WVT26 O17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U17 JQ17 TM17 ADI17 ANE17 AXA17 BGW17 BQS17 CAO17 CKK17 CUG17 DEC17 DNY17 DXU17 EHQ17 ERM17 FBI17 FLE17 FVA17 GEW17 GOS17 GYO17 HIK17 HSG17 ICC17 ILY17 IVU17 JFQ17 JPM17 JZI17 KJE17 KTA17 LCW17 LMS17 LWO17 MGK17 MQG17 NAC17 NJY17 NTU17 ODQ17 ONM17 OXI17 PHE17 PRA17 QAW17 QKS17 QUO17 REK17 ROG17 RYC17 SHY17 SRU17 TBQ17 TLM17 TVI17 UFE17 UPA17 UYW17 VIS17 VSO17 WCK17 WMG17 WWC17 O19 JK19 TG19 ADC19 AMY19 AWU19 BGQ19 BQM19 CAI19 CKE19 CUA19 DDW19 DNS19 DXO19 EHK19 ERG19 FBC19 FKY19 FUU19 GEQ19 GOM19 GYI19 HIE19 HSA19 IBW19 ILS19 IVO19 JFK19 JPG19 JZC19 KIY19 KSU19 LCQ19 LMM19 LWI19 MGE19 MQA19 MZW19 NJS19 NTO19 ODK19 ONG19 OXC19 PGY19 PQU19 QAQ19 QKM19 QUI19 REE19 ROA19 RXW19 SHS19 SRO19 TBK19 TLG19 TVC19 UEY19 UOU19 UYQ19 VIM19 VSI19 WCE19 WMA19 WVW19 R19 JN19 TJ19 ADF19 ANB19 AWX19 BGT19 BQP19 CAL19 CKH19 CUD19 DDZ19 DNV19 DXR19 EHN19 ERJ19 FBF19 FLB19 FUX19 GET19 GOP19 GYL19 HIH19 HSD19 IBZ19 ILV19 IVR19 JFN19 JPJ19 JZF19 KJB19 KSX19 LCT19 LMP19 LWL19 MGH19 MQD19 MZZ19 NJV19 NTR19 ODN19 ONJ19 OXF19 PHB19 PQX19 QAT19 QKP19 QUL19 REH19 ROD19 RXZ19 SHV19 SRR19 TBN19 TLJ19 TVF19 UFB19 UOX19 UYT19 VIP19 VSL19 WCH19 WMD19 WVZ19 A20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D20:D21 IZ20:IZ21 SV20:SV21 ACR20:ACR21 AMN20:AMN21 AWJ20:AWJ21 BGF20:BGF21 BQB20:BQB21 BZX20:BZX21 CJT20:CJT21 CTP20:CTP21 DDL20:DDL21 DNH20:DNH21 DXD20:DXD21 EGZ20:EGZ21 EQV20:EQV21 FAR20:FAR21 FKN20:FKN21 FUJ20:FUJ21 GEF20:GEF21 GOB20:GOB21 GXX20:GXX21 HHT20:HHT21 HRP20:HRP21 IBL20:IBL21 ILH20:ILH21 IVD20:IVD21 JEZ20:JEZ21 JOV20:JOV21 JYR20:JYR21 KIN20:KIN21 KSJ20:KSJ21 LCF20:LCF21 LMB20:LMB21 LVX20:LVX21 MFT20:MFT21 MPP20:MPP21 MZL20:MZL21 NJH20:NJH21 NTD20:NTD21 OCZ20:OCZ21 OMV20:OMV21 OWR20:OWR21 PGN20:PGN21 PQJ20:PQJ21 QAF20:QAF21 QKB20:QKB21 QTX20:QTX21 RDT20:RDT21 RNP20:RNP21 RXL20:RXL21 SHH20:SHH21 SRD20:SRD21 TAZ20:TAZ21 TKV20:TKV21 TUR20:TUR21 UEN20:UEN21 UOJ20:UOJ21 UYF20:UYF21 VIB20:VIB21 VRX20:VRX21 WBT20:WBT21 WLP20:WLP21 WVL20:WVL21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24:O26 JK24:JK26 TG24:TG26 ADC24:ADC26 AMY24:AMY26 AWU24:AWU26 BGQ24:BGQ26 BQM24:BQM26 CAI24:CAI26 CKE24:CKE26 CUA24:CUA26 DDW24:DDW26 DNS24:DNS26 DXO24:DXO26 EHK24:EHK26 ERG24:ERG26 FBC24:FBC26 FKY24:FKY26 FUU24:FUU26 GEQ24:GEQ26 GOM24:GOM26 GYI24:GYI26 HIE24:HIE26 HSA24:HSA26 IBW24:IBW26 ILS24:ILS26 IVO24:IVO26 JFK24:JFK26 JPG24:JPG26 JZC24:JZC26 KIY24:KIY26 KSU24:KSU26 LCQ24:LCQ26 LMM24:LMM26 LWI24:LWI26 MGE24:MGE26 MQA24:MQA26 MZW24:MZW26 NJS24:NJS26 NTO24:NTO26 ODK24:ODK26 ONG24:ONG26 OXC24:OXC26 PGY24:PGY26 PQU24:PQU26 QAQ24:QAQ26 QKM24:QKM26 QUI24:QUI26 REE24:REE26 ROA24:ROA26 RXW24:RXW26 SHS24:SHS26 SRO24:SRO26 TBK24:TBK26 TLG24:TLG26 TVC24:TVC26 UEY24:UEY26 UOU24:UOU26 UYQ24:UYQ26 VIM24:VIM26 VSI24:VSI26 WCE24:WCE26 WMA24:WMA26 WVW24:WVW26 R25:R26 JN25:JN26 TJ25:TJ26 ADF25:ADF26 ANB25:ANB26 AWX25:AWX26 BGT25:BGT26 BQP25:BQP26 CAL25:CAL26 CKH25:CKH26 CUD25:CUD26 DDZ25:DDZ26 DNV25:DNV26 DXR25:DXR26 EHN25:EHN26 ERJ25:ERJ26 FBF25:FBF26 FLB25:FLB26 FUX25:FUX26 GET25:GET26 GOP25:GOP26 GYL25:GYL26 HIH25:HIH26 HSD25:HSD26 IBZ25:IBZ26 ILV25:ILV26 IVR25:IVR26 JFN25:JFN26 JPJ25:JPJ26 JZF25:JZF26 KJB25:KJB26 KSX25:KSX26 LCT25:LCT26 LMP25:LMP26 LWL25:LWL26 MGH25:MGH26 MQD25:MQD26 MZZ25:MZZ26 NJV25:NJV26 NTR25:NTR26 ODN25:ODN26 ONJ25:ONJ26 OXF25:OXF26 PHB25:PHB26 PQX25:PQX26 QAT25:QAT26 QKP25:QKP26 QUL25:QUL26 REH25:REH26 ROD25:ROD26 RXZ25:RXZ26 SHV25:SHV26 SRR25:SRR26 TBN25:TBN26 TLJ25:TLJ26 TVF25:TVF26 UFB25:UFB26 UOX25:UOX26 UYT25:UYT26 VIP25:VIP26 VSL25:VSL26 WCH25:WCH26 WMD25:WMD26 WVZ25:WVZ26 U26 JQ26 TM26 ADI26 ANE26 AXA26 BGW26 BQS26 CAO26 CKK26 CUG26 DEC26 DNY26 DXU26 EHQ26 ERM26 FBI26 FLE26 FVA26 GEW26 GOS26 GYO26 HIK26 HSG26 ICC26 ILY26 IVU26 JFQ26 JPM26 JZI26 KJE26 KTA26 LCW26 LMS26 LWO26 MGK26 MQG26 NAC26 NJY26 NTU26 ODQ26 ONM26 OXI26 PHE26 PRA26 QAW26 QKS26 QUO26 REK26 ROG26 RYC26 SHY26 SRU26 TBQ26 M27 JI27 TE27 ADA27 AMW27 AWS27 BGO27 BQK27 CAG27 CKC27 CTY27 DDU27 DNQ27 DXM27 EHI27 ERE27 FBA27 FKW27 FUS27 GEO27 GOK27 GYG27 HIC27 HRY27 IBU27 ILQ27 IVM27 JFI27 JPE27 JZA27 KIW27 KSS27 LCO27 LMK27 LWG27 MGC27 MPY27 MZU27 NJQ27 NTM27 ODI27 ONE27 OXA27 PGW27 PQS27 QAO27 QKK27 QUG27 REC27 RNY27 RXU27 SHQ27 SRM27 TBI27 TLE27 TVA27 UEW27 UOS27 UYO27 VIK27 VSG27 WCC27 WLY27 WVU27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Q27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Y27:Y30 JU27:JU30 TQ27:TQ30 ADM27:ADM30 ANI27:ANI30 AXE27:AXE30 BHA27:BHA30 BQW27:BQW30 CAS27:CAS30 CKO27:CKO30 CUK27:CUK30 DEG27:DEG30 DOC27:DOC30 DXY27:DXY30 EHU27:EHU30 ERQ27:ERQ30 FBM27:FBM30 FLI27:FLI30 FVE27:FVE30 GFA27:GFA30 GOW27:GOW30 GYS27:GYS30 HIO27:HIO30 HSK27:HSK30 ICG27:ICG30 IMC27:IMC30 IVY27:IVY30 JFU27:JFU30 JPQ27:JPQ30 JZM27:JZM30 KJI27:KJI30 KTE27:KTE30 LDA27:LDA30 LMW27:LMW30 LWS27:LWS30 MGO27:MGO30 MQK27:MQK30 NAG27:NAG30 NKC27:NKC30 NTY27:NTY30 ODU27:ODU30 ONQ27:ONQ30 OXM27:OXM30 PHI27:PHI30 PRE27:PRE30 QBA27:QBA30 QKW27:QKW30 QUS27:QUS30 REO27:REO30 ROK27:ROK30 RYG27:RYG30 SIC27:SIC30 SRY27:SRY30 TBU27:TBU30 TLQ27:TLQ30 TVM27:TVM30 UFI27:UFI30 UPE27:UPE30 UZA27:UZA30 VIW27:VIW30 VSS27:VSS30 WCO27:WCO30 WMK27:WMK30 WWG27:WWG30 AC27:AC30 JY27:JY30 TU27:TU30 ADQ27:ADQ30 ANM27:ANM30 AXI27:AXI30 BHE27:BHE30 BRA27:BRA30 CAW27:CAW30 CKS27:CKS30 CUO27:CUO30 DEK27:DEK30 DOG27:DOG30 DYC27:DYC30 EHY27:EHY30 ERU27:ERU30 FBQ27:FBQ30 FLM27:FLM30 FVI27:FVI30 GFE27:GFE30 GPA27:GPA30 GYW27:GYW30 HIS27:HIS30 HSO27:HSO30 ICK27:ICK30 IMG27:IMG30 IWC27:IWC30 JFY27:JFY30 JPU27:JPU30 JZQ27:JZQ30 KJM27:KJM30 KTI27:KTI30 LDE27:LDE30 LNA27:LNA30 LWW27:LWW30 MGS27:MGS30 MQO27:MQO30 NAK27:NAK30 NKG27:NKG30 NUC27:NUC30 ODY27:ODY30 ONU27:ONU30 OXQ27:OXQ30 PHM27:PHM30 PRI27:PRI30 QBE27:QBE30 QLA27:QLA30 QUW27:QUW30 RES27:RES30 ROO27:ROO30 RYK27:RYK30 SIG27:SIG30 SSC27:SSC30 TBY27:TBY30 TLU27:TLU30 TVQ27:TVQ30 UFM27:UFM30 UPI27:UPI30 UZE27:UZE30 VJA27:VJA30 VSW27:VSW30 WCS27:WCS30 WMO27:WMO30 WWK27:WWK30 D29:D31 IZ29:IZ30 SV29:SV30 ACR29:ACR30 AMN29:AMN30 AWJ29:AWJ30 BGF29:BGF30 BQB29:BQB30 BZX29:BZX30 CJT29:CJT30 CTP29:CTP30 DDL29:DDL30 DNH29:DNH30 DXD29:DXD30 EGZ29:EGZ30 EQV29:EQV30 FAR29:FAR30 FKN29:FKN30 FUJ29:FUJ30 GEF29:GEF30 GOB29:GOB30 GXX29:GXX30 HHT29:HHT30 HRP29:HRP30 IBL29:IBL30 ILH29:ILH30 IVD29:IVD30 JEZ29:JEZ30 JOV29:JOV30 JYR29:JYR30 KIN29:KIN30 KSJ29:KSJ30 LCF29:LCF30 LMB29:LMB30 LVX29:LVX30 MFT29:MFT30 MPP29:MPP30 MZL29:MZL30 NJH29:NJH30 NTD29:NTD30 OCZ29:OCZ30 OMV29:OMV30 OWR29:OWR30 PGN29:PGN30 PQJ29:PQJ30 QAF29:QAF30 QKB29:QKB30 QTX29:QTX30 RDT29:RDT30 RNP29:RNP30 RXL29:RXL30 SHH29:SHH30 SRD29:SRD30 TAZ29:TAZ30 TKV29:TKV30 TUR29:TUR30 UEN29:UEN30 UOJ29:UOJ30 UYF29:UYF30 VIB29:VIB30 VRX29:VRX30 WBT29:WBT30 WLP29:WLP30 WVL29:WVL30 I29:I34 JE29:JE34 TA29:TA34 ACW29:ACW34 AMS29:AMS34 AWO29:AWO34 BGK29:BGK34 BQG29:BQG34 CAC29:CAC34 CJY29:CJY34 CTU29:CTU34 DDQ29:DDQ34 DNM29:DNM34 DXI29:DXI34 EHE29:EHE34 ERA29:ERA34 FAW29:FAW34 FKS29:FKS34 FUO29:FUO34 GEK29:GEK34 GOG29:GOG34 GYC29:GYC34 HHY29:HHY34 HRU29:HRU34 IBQ29:IBQ34 ILM29:ILM34 IVI29:IVI34 JFE29:JFE34 JPA29:JPA34 JYW29:JYW34 KIS29:KIS34 KSO29:KSO34 LCK29:LCK34 LMG29:LMG34 LWC29:LWC34 MFY29:MFY34 MPU29:MPU34 MZQ29:MZQ34 NJM29:NJM34 NTI29:NTI34 ODE29:ODE34 ONA29:ONA34 OWW29:OWW34 PGS29:PGS34 PQO29:PQO34 QAK29:QAK34 QKG29:QKG34 QUC29:QUC34 RDY29:RDY34 RNU29:RNU34 RXQ29:RXQ34 SHM29:SHM34 SRI29:SRI34 TBE29:TBE34 TLA29:TLA34 TUW29:TUW34 UES29:UES34 UOO29:UOO34 UYK29:UYK34 VIG29:VIG34 VSC29:VSC34 WBY29:WBY34 WLU29:WLU34 WVQ29:WVQ34 M29:M32 JI29:JI32 TE29:TE32 ADA29:ADA32 AMW29:AMW32 AWS29:AWS32 BGO29:BGO32 BQK29:BQK32 CAG29:CAG32 CKC29:CKC32 CTY29:CTY32 DDU29:DDU32 DNQ29:DNQ32 DXM29:DXM32 EHI29:EHI32 ERE29:ERE32 FBA29:FBA32 FKW29:FKW32 FUS29:FUS32 GEO29:GEO32 GOK29:GOK32 GYG29:GYG32 HIC29:HIC32 HRY29:HRY32 IBU29:IBU32 ILQ29:ILQ32 IVM29:IVM32 JFI29:JFI32 JPE29:JPE32 JZA29:JZA32 KIW29:KIW32 KSS29:KSS32 LCO29:LCO32 LMK29:LMK32 LWG29:LWG32 MGC29:MGC32 MPY29:MPY32 MZU29:MZU32 NJQ29:NJQ32 NTM29:NTM32 ODI29:ODI32 ONE29:ONE32 OXA29:OXA32 PGW29:PGW32 PQS29:PQS32 QAO29:QAO32 QKK29:QKK32 QUG29:QUG32 REC29:REC32 RNY29:RNY32 RXU29:RXU32 SHQ29:SHQ32 SRM29:SRM32 TBI29:TBI32 TLE29:TLE32 TVA29:TVA32 UEW29:UEW32 UOS29:UOS32 UYO29:UYO32 VIK29:VIK32 VSG29:VSG32 WCC29:WCC32 WLY29:WLY32 WVU29:WVU32 O29:O30 JK29:JK30 TG29:TG30 ADC29:ADC30 AMY29:AMY30 AWU29:AWU30 BGQ29:BGQ30 BQM29:BQM30 CAI29:CAI30 CKE29:CKE30 CUA29:CUA30 DDW29:DDW30 DNS29:DNS30 DXO29:DXO30 EHK29:EHK30 ERG29:ERG30 FBC29:FBC30 FKY29:FKY30 FUU29:FUU30 GEQ29:GEQ30 GOM29:GOM30 GYI29:GYI30 HIE29:HIE30 HSA29:HSA30 IBW29:IBW30 ILS29:ILS30 IVO29:IVO30 JFK29:JFK30 JPG29:JPG30 JZC29:JZC30 KIY29:KIY30 KSU29:KSU30 LCQ29:LCQ30 LMM29:LMM30 LWI29:LWI30 MGE29:MGE30 MQA29:MQA30 MZW29:MZW30 NJS29:NJS30 NTO29:NTO30 ODK29:ODK30 ONG29:ONG30 OXC29:OXC30 PGY29:PGY30 PQU29:PQU30 QAQ29:QAQ30 QKM29:QKM30 QUI29:QUI30 REE29:REE30 ROA29:ROA30 RXW29:RXW30 SHS29:SHS30 SRO29:SRO30 TBK29:TBK30 TLG29:TLG30 TVC29:TVC30 UEY29:UEY30 UOU29:UOU30 UYQ29:UYQ30 VIM29:VIM30 VSI29:VSI30 WCE29:WCE30 WMA29:WMA30 WVW29:WVW30 D33 IW32:IW34 SS32:SS34 ACO32:ACO34 AMK32:AMK34 AWG32:AWG34 BGC32:BGC34 BPY32:BPY34 BZU32:BZU34 CJQ32:CJQ34 CTM32:CTM34 DDI32:DDI34 DNE32:DNE34 DXA32:DXA34 EGW32:EGW34 EQS32:EQS34 FAO32:FAO34 FKK32:FKK34 FUG32:FUG34 GEC32:GEC34 GNY32:GNY34 GXU32:GXU34 HHQ32:HHQ34 HRM32:HRM34 IBI32:IBI34 ILE32:ILE34 IVA32:IVA34 JEW32:JEW34 JOS32:JOS34 JYO32:JYO34 KIK32:KIK34 KSG32:KSG34 LCC32:LCC34 LLY32:LLY34 LVU32:LVU34 MFQ32:MFQ34 MPM32:MPM34 MZI32:MZI34 NJE32:NJE34 NTA32:NTA34 OCW32:OCW34 OMS32:OMS34 OWO32:OWO34 PGK32:PGK34 PQG32:PQG34 QAC32:QAC34 QJY32:QJY34 QTU32:QTU34 RDQ32:RDQ34 RNM32:RNM34 RXI32:RXI34 SHE32:SHE34 SRA32:SRA34 TAW32:TAW34 TKS32:TKS34 TUO32:TUO34 UEK32:UEK34 UOG32:UOG34 UYC32:UYC34 VHY32:VHY34 VRU32:VRU34 WBQ32:WBQ34 WLM32:WLM34 WVI32:WVI34 A34 IZ32:IZ33 SV32:SV33 ACR32:ACR33 AMN32:AMN33 AWJ32:AWJ33 BGF32:BGF33 BQB32:BQB33 BZX32:BZX33 CJT32:CJT33 CTP32:CTP33 DDL32:DDL33 DNH32:DNH33 DXD32:DXD33 EGZ32:EGZ33 EQV32:EQV33 FAR32:FAR33 FKN32:FKN33 FUJ32:FUJ33 GEF32:GEF33 GOB32:GOB33 GXX32:GXX33 HHT32:HHT33 HRP32:HRP33 IBL32:IBL33 ILH32:ILH33 IVD32:IVD33 JEZ32:JEZ33 JOV32:JOV33 JYR32:JYR33 KIN32:KIN33 KSJ32:KSJ33 LCF32:LCF33 LMB32:LMB33 LVX32:LVX33 MFT32:MFT33 MPP32:MPP33 MZL32:MZL33 NJH32:NJH33 NTD32:NTD33 OCZ32:OCZ33 OMV32:OMV33 OWR32:OWR33 PGN32:PGN33 PQJ32:PQJ33 QAF32:QAF33 QKB32:QKB33 QTX32:QTX33 RDT32:RDT33 RNP32:RNP33 RXL32:RXL33 SHH32:SHH33 SRD32:SRD33 TAZ32:TAZ33 TKV32:TKV33 TUR32:TUR33 UEN32:UEN33 UOJ32:UOJ33 UYF32:UYF33 VIB32:VIB33 VRX32:VRX33 WBT32:WBT33 WLP32:WLP33 WVL32:WVL33 L33:L35 JH33:JH35 TD33:TD35 ACZ33:ACZ35 AMV33:AMV35 AWR33:AWR35 BGN33:BGN35 BQJ33:BQJ35 CAF33:CAF35 CKB33:CKB35 CTX33:CTX35 DDT33:DDT35 DNP33:DNP35 DXL33:DXL35 EHH33:EHH35 ERD33:ERD35 FAZ33:FAZ35 FKV33:FKV35 FUR33:FUR35 GEN33:GEN35 GOJ33:GOJ35 GYF33:GYF35 HIB33:HIB35 HRX33:HRX35 IBT33:IBT35 ILP33:ILP35 IVL33:IVL35 JFH33:JFH35 JPD33:JPD35 JYZ33:JYZ35 KIV33:KIV35 KSR33:KSR35 LCN33:LCN35 LMJ33:LMJ35 LWF33:LWF35 MGB33:MGB35 MPX33:MPX35 MZT33:MZT35 NJP33:NJP35 NTL33:NTL35 ODH33:ODH35 OND33:OND35 OWZ33:OWZ35 PGV33:PGV35 PQR33:PQR35 QAN33:QAN35 QKJ33:QKJ35 QUF33:QUF35 REB33:REB35 RNX33:RNX35 RXT33:RXT35 SHP33:SHP35 SRL33:SRL35 TBH33:TBH35 TLD33:TLD35 TUZ33:TUZ35 UEV33:UEV35 UOR33:UOR35 UYN33:UYN35 VIJ33:VIJ35 VSF33:VSF35 WCB33:WCB35 WLX33:WLX35 WVT33:WVT35 O33:O35 JK33:JK35 TG33:TG35 ADC33:ADC35 AMY33:AMY35 AWU33:AWU35 BGQ33:BGQ35 BQM33:BQM35 CAI33:CAI35 CKE33:CKE35 CUA33:CUA35 DDW33:DDW35 DNS33:DNS35 DXO33:DXO35 EHK33:EHK35 ERG33:ERG35 FBC33:FBC35 FKY33:FKY35 FUU33:FUU35 GEQ33:GEQ35 GOM33:GOM35 GYI33:GYI35 HIE33:HIE35 HSA33:HSA35 IBW33:IBW35 ILS33:ILS35 IVO33:IVO35 JFK33:JFK35 JPG33:JPG35 JZC33:JZC35 KIY33:KIY35 KSU33:KSU35 LCQ33:LCQ35 LMM33:LMM35 LWI33:LWI35 MGE33:MGE35 MQA33:MQA35 MZW33:MZW35 NJS33:NJS35 NTO33:NTO35 ODK33:ODK35 ONG33:ONG35 OXC33:OXC35 PGY33:PGY35 PQU33:PQU35 QAQ33:QAQ35 QKM33:QKM35 QUI33:QUI35 REE33:REE35 ROA33:ROA35 RXW33:RXW35 SHS33:SHS35 SRO33:SRO35 TBK33:TBK35 TLG33:TLG35 TVC33:TVC35 UEY33:UEY35 UOU33:UOU35 UYQ33:UYQ35 VIM33:VIM35 VSI33:VSI35 WCE33:WCE35 WMA33:WMA35 WVW33:WVW35 R34:R35 JN34:JN35 TJ34:TJ35 ADF34:ADF35 ANB34:ANB35 AWX34:AWX35 BGT34:BGT35 BQP34:BQP35 CAL34:CAL35 CKH34:CKH35 CUD34:CUD35 DDZ34:DDZ35 DNV34:DNV35 DXR34:DXR35 EHN34:EHN35 ERJ34:ERJ35 FBF34:FBF35 FLB34:FLB35 FUX34:FUX35 GET34:GET35 GOP34:GOP35 GYL34:GYL35 HIH34:HIH35 HSD34:HSD35 IBZ34:IBZ35 ILV34:ILV35 IVR34:IVR35 JFN34:JFN35 JPJ34:JPJ35 JZF34:JZF35 KJB34:KJB35 KSX34:KSX35 LCT34:LCT35 LMP34:LMP35 LWL34:LWL35 MGH34:MGH35 MQD34:MQD35 MZZ34:MZZ35 NJV34:NJV35 NTR34:NTR35 ODN34:ODN35 ONJ34:ONJ35 OXF34:OXF35 PHB34:PHB35 PQX34:PQX35 QAT34:QAT35 QKP34:QKP35 QUL34:QUL35 REH34:REH35 ROD34:ROD35 RXZ34:RXZ35 SHV34:SHV35 SRR34:SRR35 TBN34:TBN35 TLJ34:TLJ35 TVF34:TVF35 UFB34:UFB35 UOX34:UOX35 UYT34:UYT35 VIP34:VIP35 VSL34:VSL35 WCH34:WCH35 WMD34:WMD35 WVZ34:WVZ35 U35 JQ35 TM35 ADI35 ANE35 AXA35 BGW35 BQS35 CAO35 CKK35 CUG35 DEC35 DNY35 DXU35 EHQ35 ERM35 FBI35 FLE35 FVA35 GEW35 GOS35 GYO35 HIK35 HSG35 ICC35 ILY35 IVU35 JFQ35 JPM35 JZI35 KJE35 KTA35 LCW35 LMS35 LWO35 MGK35 MQG35 NAC35 NJY35 NTU35 ODQ35 ONM35 OXI35 PHE35 PRA35 QAW35 QKS35 QUO35 REK35 ROG35 RYC35 M36 JI36 TE36 ADA36 AMW36 AWS36 BGO36 BQK36 CAG36 CKC36 CTY36 DDU36 DNQ36 DXM36 EHI36 ERE36 FBA36 FKW36 FUS36 GEO36 GOK36 GYG36 HIC36 HRY36 IBU36 ILQ36 IVM36 JFI36 JPE36 JZA36 KIW36 KSS36 LCO36 LMK36 LWG36 MGC36 MPY36 MZU36 NJQ36 NTM36 ODI36 ONE36 OXA36 PGW36 PQS36 QAO36 QKK36 QUG36 REC36 RNY36 RXU36 SHQ36 SRM36 TBI36 TLE36 TVA36 UEW36 UOS36 UYO36 VIK36 VSG36 WCC36 WLY36 WVU36 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Q36 JM36 TI36 ADE36 ANA36 AWW36 BGS36 BQO36 CAK36 CKG36 CUC36 DDY36 DNU36 DXQ36 EHM36 ERI36 FBE36 FLA36 FUW36 GES36 GOO36 GYK36 HIG36 HSC36 IBY36 ILU36 IVQ36 JFM36 JPI36 JZE36 KJA36 KSW36 LCS36 LMO36 LWK36 MGG36 MQC36 MZY36 NJU36 NTQ36 ODM36 ONI36 OXE36 PHA36 PQW36 QAS36 QKO36 QUK36 REG36 ROC36 RXY36 SHU36 SRQ36 TBM36 TLI36 TVE36 UFA36 UOW36 UYS36 VIO36 VSK36 WCG36 WMC36 WVY36 Y36:Y39 JU36:JU39 TQ36:TQ39 ADM36:ADM39 ANI36:ANI39 AXE36:AXE39 BHA36:BHA39 BQW36:BQW39 CAS36:CAS39 CKO36:CKO39 CUK36:CUK39 DEG36:DEG39 DOC36:DOC39 DXY36:DXY39 EHU36:EHU39 ERQ36:ERQ39 FBM36:FBM39 FLI36:FLI39 FVE36:FVE39 GFA36:GFA39 GOW36:GOW39 GYS36:GYS39 HIO36:HIO39 HSK36:HSK39 ICG36:ICG39 IMC36:IMC39 IVY36:IVY39 JFU36:JFU39 JPQ36:JPQ39 JZM36:JZM39 KJI36:KJI39 KTE36:KTE39 LDA36:LDA39 LMW36:LMW39 LWS36:LWS39 MGO36:MGO39 MQK36:MQK39 NAG36:NAG39 NKC36:NKC39 NTY36:NTY39 ODU36:ODU39 ONQ36:ONQ39 OXM36:OXM39 PHI36:PHI39 PRE36:PRE39 QBA36:QBA39 QKW36:QKW39 QUS36:QUS39 REO36:REO39 ROK36:ROK39 RYG36:RYG39 SIC36:SIC39 SRY36:SRY39 TBU36:TBU39 TLQ36:TLQ39 TVM36:TVM39 UFI36:UFI39 UPE36:UPE39 UZA36:UZA39 VIW36:VIW39 VSS36:VSS39 WCO36:WCO39 WMK36:WMK39 WWG36:WWG39 AC36:AC39 JY36:JY39 TU36:TU39 ADQ36:ADQ39 ANM36:ANM39 AXI36:AXI39 BHE36:BHE39 BRA36:BRA39 CAW36:CAW39 CKS36:CKS39 CUO36:CUO39 DEK36:DEK39 DOG36:DOG39 DYC36:DYC39 EHY36:EHY39 ERU36:ERU39 FBQ36:FBQ39 FLM36:FLM39 FVI36:FVI39 GFE36:GFE39 GPA36:GPA39 GYW36:GYW39 HIS36:HIS39 HSO36:HSO39 ICK36:ICK39 IMG36:IMG39 IWC36:IWC39 JFY36:JFY39 JPU36:JPU39 JZQ36:JZQ39 KJM36:KJM39 KTI36:KTI39 LDE36:LDE39 LNA36:LNA39 LWW36:LWW39 MGS36:MGS39 MQO36:MQO39 NAK36:NAK39 NKG36:NKG39 NUC36:NUC39 ODY36:ODY39 ONU36:ONU39 OXQ36:OXQ39 PHM36:PHM39 PRI36:PRI39 QBE36:QBE39 QLA36:QLA39 QUW36:QUW39 RES36:RES39 ROO36:ROO39 RYK36:RYK39 SIG36:SIG39 SSC36:SSC39 TBY36:TBY39 TLU36:TLU39 TVQ36:TVQ39 UFM36:UFM39 UPI36:UPI39 UZE36:UZE39 VJA36:VJA39 VSW36:VSW39 WCS36:WCS39 WMO36:WMO39 WWK36:WWK39 I38:I47 JE38:JE47 TA38:TA47 ACW38:ACW47 AMS38:AMS47 AWO38:AWO47 BGK38:BGK47 BQG38:BQG47 CAC38:CAC47 CJY38:CJY47 CTU38:CTU47 DDQ38:DDQ47 DNM38:DNM47 DXI38:DXI47 EHE38:EHE47 ERA38:ERA47 FAW38:FAW47 FKS38:FKS47 FUO38:FUO47 GEK38:GEK47 GOG38:GOG47 GYC38:GYC47 HHY38:HHY47 HRU38:HRU47 IBQ38:IBQ47 ILM38:ILM47 IVI38:IVI47 JFE38:JFE47 JPA38:JPA47 JYW38:JYW47 KIS38:KIS47 KSO38:KSO47 LCK38:LCK47 LMG38:LMG47 LWC38:LWC47 MFY38:MFY47 MPU38:MPU47 MZQ38:MZQ47 NJM38:NJM47 NTI38:NTI47 ODE38:ODE47 ONA38:ONA47 OWW38:OWW47 PGS38:PGS47 PQO38:PQO47 QAK38:QAK47 QKG38:QKG47 QUC38:QUC47 RDY38:RDY47 RNU38:RNU47 RXQ38:RXQ47 SHM38:SHM47 SRI38:SRI47 TBE38:TBE47 TLA38:TLA47 TUW38:TUW47 UES38:UES47 UOO38:UOO47 UYK38:UYK47 VIG38:VIG47 VSC38:VSC47 WBY38:WBY47 WLU38:WLU47 WVQ38:WVQ47 M38:M39 JI38:JI39 TE38:TE39 ADA38:ADA39 AMW38:AMW39 AWS38:AWS39 BGO38:BGO39 BQK38:BQK39 CAG38:CAG39 CKC38:CKC39 CTY38:CTY39 DDU38:DDU39 DNQ38:DNQ39 DXM38:DXM39 EHI38:EHI39 ERE38:ERE39 FBA38:FBA39 FKW38:FKW39 FUS38:FUS39 GEO38:GEO39 GOK38:GOK39 GYG38:GYG39 HIC38:HIC39 HRY38:HRY39 IBU38:IBU39 ILQ38:ILQ39 IVM38:IVM39 JFI38:JFI39 JPE38:JPE39 JZA38:JZA39 KIW38:KIW39 KSS38:KSS39 LCO38:LCO39 LMK38:LMK39 LWG38:LWG39 MGC38:MGC39 MPY38:MPY39 MZU38:MZU39 NJQ38:NJQ39 NTM38:NTM39 ODI38:ODI39 ONE38:ONE39 OXA38:OXA39 PGW38:PGW39 PQS38:PQS39 QAO38:QAO39 QKK38:QKK39 QUG38:QUG39 REC38:REC39 RNY38:RNY39 RXU38:RXU39 SHQ38:SHQ39 SRM38:SRM39 TBI38:TBI39 TLE38:TLE39 TVA38:TVA39 UEW38:UEW39 UOS38:UOS39 UYO38:UYO39 VIK38:VIK39 VSG38:VSG39 WCC38:WCC39 WLY38:WLY39 WVU38:WVU39 O38:O39 JK38:JK39 TG38:TG39 ADC38:ADC39 AMY38:AMY39 AWU38:AWU39 BGQ38:BGQ39 BQM38:BQM39 CAI38:CAI39 CKE38:CKE39 CUA38:CUA39 DDW38:DDW39 DNS38:DNS39 DXO38:DXO39 EHK38:EHK39 ERG38:ERG39 FBC38:FBC39 FKY38:FKY39 FUU38:FUU39 GEQ38:GEQ39 GOM38:GOM39 GYI38:GYI39 HIE38:HIE39 HSA38:HSA39 IBW38:IBW39 ILS38:ILS39 IVO38:IVO39 JFK38:JFK39 JPG38:JPG39 JZC38:JZC39 KIY38:KIY39 KSU38:KSU39 LCQ38:LCQ39 LMM38:LMM39 LWI38:LWI39 MGE38:MGE39 MQA38:MQA39 MZW38:MZW39 NJS38:NJS39 NTO38:NTO39 ODK38:ODK39 ONG38:ONG39 OXC38:OXC39 PGY38:PGY39 PQU38:PQU39 QAQ38:QAQ39 QKM38:QKM39 QUI38:QUI39 REE38:REE39 ROA38:ROA39 RXW38:RXW39 SHS38:SHS39 SRO38:SRO39 TBK38:TBK39 TLG38:TLG39 TVC38:TVC39 UEY38:UEY39 UOU38:UOU39 UYQ38:UYQ39 VIM38:VIM39 VSI38:VSI39 WCE38:WCE39 WMA38:WMA39 WVW38:WVW39 L40 JH40 TD40 ACZ40 AMV40 AWR40 BGN40 BQJ40 CAF40 CKB40 CTX40 DDT40 DNP40 DXL40 EHH40 ERD40 FAZ40 FKV40 FUR40 GEN40 GOJ40 GYF40 HIB40 HRX40 IBT40 ILP40 IVL40 JFH40 JPD40 JYZ40 KIV40 KSR40 LCN40 LMJ40 LWF40 MGB40 MPX40 MZT40 NJP40 NTL40 ODH40 OND40 OWZ40 PGV40 PQR40 QAN40 QKJ40 QUF40 REB40 RNX40 RXT40 SHP40 SRL40 TBH40 TLD40 TUZ40 UEV40 UOR40 UYN40 VIJ40 VSF40 WCB40 WLX40 WVT40 M41:M42 JI41:JI42 TE41:TE42 ADA41:ADA42 AMW41:AMW42 AWS41:AWS42 BGO41:BGO42 BQK41:BQK42 CAG41:CAG42 CKC41:CKC42 CTY41:CTY42 DDU41:DDU42 DNQ41:DNQ42 DXM41:DXM42 EHI41:EHI42 ERE41:ERE42 FBA41:FBA42 FKW41:FKW42 FUS41:FUS42 GEO41:GEO42 GOK41:GOK42 GYG41:GYG42 HIC41:HIC42 HRY41:HRY42 IBU41:IBU42 ILQ41:ILQ42 IVM41:IVM42 JFI41:JFI42 JPE41:JPE42 JZA41:JZA42 KIW41:KIW42 KSS41:KSS42 LCO41:LCO42 LMK41:LMK42 LWG41:LWG42 MGC41:MGC42 MPY41:MPY42 MZU41:MZU42 NJQ41:NJQ42 NTM41:NTM42 ODI41:ODI42 ONE41:ONE42 OXA41:OXA42 PGW41:PGW42 PQS41:PQS42 QAO41:QAO42 QKK41:QKK42 QUG41:QUG42 REC41:REC42 RNY41:RNY42 RXU41:RXU42 SHQ41:SHQ42 SRM41:SRM42 TBI41:TBI42 TLE41:TLE42 TVA41:TVA42 UEW41:UEW42 UOS41:UOS42 UYO41:UYO42 VIK41:VIK42 VSG41:VSG42 WCC41:WCC42 WLY41:WLY42 WVU41:WVU42 D44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D41:D42 IZ43:IZ44 SV43:SV44 ACR43:ACR44 AMN43:AMN44 AWJ43:AWJ44 BGF43:BGF44 BQB43:BQB44 BZX43:BZX44 CJT43:CJT44 CTP43:CTP44 DDL43:DDL44 DNH43:DNH44 DXD43:DXD44 EGZ43:EGZ44 EQV43:EQV44 FAR43:FAR44 FKN43:FKN44 FUJ43:FUJ44 GEF43:GEF44 GOB43:GOB44 GXX43:GXX44 HHT43:HHT44 HRP43:HRP44 IBL43:IBL44 ILH43:ILH44 IVD43:IVD44 JEZ43:JEZ44 JOV43:JOV44 JYR43:JYR44 KIN43:KIN44 KSJ43:KSJ44 LCF43:LCF44 LMB43:LMB44 LVX43:LVX44 MFT43:MFT44 MPP43:MPP44 MZL43:MZL44 NJH43:NJH44 NTD43:NTD44 OCZ43:OCZ44 OMV43:OMV44 OWR43:OWR44 PGN43:PGN44 PQJ43:PQJ44 QAF43:QAF44 QKB43:QKB44 QTX43:QTX44 RDT43:RDT44 RNP43:RNP44 RXL43:RXL44 SHH43:SHH44 SRD43:SRD44 TAZ43:TAZ44 TKV43:TKV44 TUR43:TUR44 UEN43:UEN44 UOJ43:UOJ44 UYF43:UYF44 VIB43:VIB44 VRX43:VRX44 WBT43:WBT44 WLP43:WLP44 WVL43:WVL44 L43:L48 JH43:JH48 TD43:TD48 ACZ43:ACZ48 AMV43:AMV48 AWR43:AWR48 BGN43:BGN48 BQJ43:BQJ48 CAF43:CAF48 CKB43:CKB48 CTX43:CTX48 DDT43:DDT48 DNP43:DNP48 DXL43:DXL48 EHH43:EHH48 ERD43:ERD48 FAZ43:FAZ48 FKV43:FKV48 FUR43:FUR48 GEN43:GEN48 GOJ43:GOJ48 GYF43:GYF48 HIB43:HIB48 HRX43:HRX48 IBT43:IBT48 ILP43:ILP48 IVL43:IVL48 JFH43:JFH48 JPD43:JPD48 JYZ43:JYZ48 KIV43:KIV48 KSR43:KSR48 LCN43:LCN48 LMJ43:LMJ48 LWF43:LWF48 MGB43:MGB48 MPX43:MPX48 MZT43:MZT48 NJP43:NJP48 NTL43:NTL48 ODH43:ODH48 OND43:OND48 OWZ43:OWZ48 PGV43:PGV48 PQR43:PQR48 QAN43:QAN48 QKJ43:QKJ48 QUF43:QUF48 REB43:REB48 RNX43:RNX48 RXT43:RXT48 SHP43:SHP48 SRL43:SRL48 TBH43:TBH48 TLD43:TLD48 TUZ43:TUZ48 UEV43:UEV48 UOR43:UOR48 UYN43:UYN48 VIJ43:VIJ48 VSF43:VSF48 WCB43:WCB48 WLX43:WLX48 WVT43:WVT48 O44 JK44 TG44 ADC44 AMY44 AWU44 BGQ44 BQM44 CAI44 CKE44 CUA44 DDW44 DNS44 DXO44 EHK44 ERG44 FBC44 FKY44 FUU44 GEQ44 GOM44 GYI44 HIE44 HSA44 IBW44 ILS44 IVO44 JFK44 JPG44 JZC44 KIY44 KSU44 LCQ44 LMM44 LWI44 MGE44 MQA44 MZW44 NJS44 NTO44 ODK44 ONG44 OXC44 PGY44 PQU44 QAQ44 QKM44 QUI44 REE44 ROA44 RXW44 SHS44 SRO44 TBK44 TLG44 TVC44 UEY44 UOU44 UYQ44 VIM44 VSI44 WCE44 WMA44 WVW44 O46:O48 JK46:JK48 TG46:TG48 ADC46:ADC48 AMY46:AMY48 AWU46:AWU48 BGQ46:BGQ48 BQM46:BQM48 CAI46:CAI48 CKE46:CKE48 CUA46:CUA48 DDW46:DDW48 DNS46:DNS48 DXO46:DXO48 EHK46:EHK48 ERG46:ERG48 FBC46:FBC48 FKY46:FKY48 FUU46:FUU48 GEQ46:GEQ48 GOM46:GOM48 GYI46:GYI48 HIE46:HIE48 HSA46:HSA48 IBW46:IBW48 ILS46:ILS48 IVO46:IVO48 JFK46:JFK48 JPG46:JPG48 JZC46:JZC48 KIY46:KIY48 KSU46:KSU48 LCQ46:LCQ48 LMM46:LMM48 LWI46:LWI48 MGE46:MGE48 MQA46:MQA48 MZW46:MZW48 NJS46:NJS48 NTO46:NTO48 ODK46:ODK48 ONG46:ONG48 OXC46:OXC48 PGY46:PGY48 PQU46:PQU48 QAQ46:QAQ48 QKM46:QKM48 QUI46:QUI48 REE46:REE48 ROA46:ROA48 RXW46:RXW48 SHS46:SHS48 SRO46:SRO48 TBK46:TBK48 TLG46:TLG48 TVC46:TVC48 UEY46:UEY48 UOU46:UOU48 UYQ46:UYQ48 VIM46:VIM48 VSI46:VSI48 WCE46:WCE48 WMA46:WMA48 WVW46:WVW48 R47:R48 JN47:JN48 TJ47:TJ48 ADF47:ADF48 ANB47:ANB48 AWX47:AWX48 BGT47:BGT48 BQP47:BQP48 CAL47:CAL48 CKH47:CKH48 CUD47:CUD48 DDZ47:DDZ48 DNV47:DNV48 DXR47:DXR48 EHN47:EHN48 ERJ47:ERJ48 FBF47:FBF48 FLB47:FLB48 FUX47:FUX48 GET47:GET48 GOP47:GOP48 GYL47:GYL48 HIH47:HIH48 HSD47:HSD48 IBZ47:IBZ48 ILV47:ILV48 IVR47:IVR48 JFN47:JFN48 JPJ47:JPJ48 JZF47:JZF48 KJB47:KJB48 KSX47:KSX48 LCT47:LCT48 LMP47:LMP48 LWL47:LWL48 MGH47:MGH48 MQD47:MQD48 MZZ47:MZZ48 NJV47:NJV48 NTR47:NTR48 ODN47:ODN48 ONJ47:ONJ48 OXF47:OXF48 PHB47:PHB48 PQX47:PQX48 QAT47:QAT48 QKP47:QKP48 QUL47:QUL48 REH47:REH48 ROD47:ROD48 RXZ47:RXZ48 SHV47:SHV48 SRR47:SRR48 TBN47:TBN48 TLJ47:TLJ48 TVF47:TVF48 UFB47:UFB48 UOX47:UOX48 UYT47:UYT48 VIP47:VIP48 VSL47:VSL48 WCH47:WCH48 WMD47:WMD48 WVZ47:WVZ48 U48 JQ48 TM48 ADI48 ANE48 AXA48 BGW48 BQS48 CAO48 CKK48 CUG48 DEC48 DNY48 DXU48 EHQ48 ERM48 FBI48 FLE48 FVA48 GEW48 GOS48 GYO48 HIK48 HSG48 ICC48 ILY48 IVU48 JFQ48 JPM48 JZI48 KJE48 KTA48 LCW48 LMS48 LWO48 MGK48 MQG48 NAC48 NJY48 NTU48 ODQ48 ONM48 OXI48 PHE48 PRA48 QAW48 QKS48 QUO48 REK48 ROG48 RYC48 M49 JI49 TE49 ADA49 AMW49 AWS49 BGO49 BQK49 CAG49 CKC49 CTY49 DDU49 DNQ49 DXM49 EHI49 ERE49 FBA49 FKW49 FUS49 GEO49 GOK49 GYG49 HIC49 HRY49 IBU49 ILQ49 IVM49 JFI49 JPE49 JZA49 KIW49 KSS49 LCO49 LMK49 LWG49 MGC49 MPY49 MZU49 NJQ49 NTM49 ODI49 ONE49 OXA49 PGW49 PQS49 QAO49 QKK49 QUG49 REC49 RNY49 RXU49 SHQ49 SRM49 TBI49 TLE49 TVA49 UEW49 UOS49 UYO49 VIK49 VSG49 WCC49 WLY49 WVU49 I49 JE49 TA49 ACW49 AMS49 AWO49 BGK49 BQG49 CAC49 CJY49 CTU49 DDQ49 DNM49 DXI49 EHE49 ERA49 FAW49 FKS49 FUO49 GEK49 GOG49 GYC49 HHY49 HRU49 IBQ49 ILM49 IVI49 JFE49 JPA49 JYW49 KIS49 KSO49 LCK49 LMG49 LWC49 MFY49 MPU49 MZQ49 NJM49 NTI49 ODE49 ONA49 OWW49 PGS49 PQO49 QAK49 QKG49 QUC49 RDY49 RNU49 RXQ49 SHM49 SRI49 TBE49 TLA49 TUW49 UES49 UOO49 UYK49 VIG49 VSC49 WBY49 WLU49 WVQ49 Q49 JM49 TI49 ADE49 ANA49 AWW49 BGS49 BQO49 CAK49 CKG49 CUC49 DDY49 DNU49 DXQ49 EHM49 ERI49 FBE49 FLA49 FUW49 GES49 GOO49 GYK49 HIG49 HSC49 IBY49 ILU49 IVQ49 JFM49 JPI49 JZE49 KJA49 KSW49 LCS49 LMO49 LWK49 MGG49 MQC49 MZY49 NJU49 NTQ49 ODM49 ONI49 OXE49 PHA49 PQW49 QAS49 QKO49 QUK49 REG49 ROC49 RXY49 SHU49 SRQ49 TBM49 TLI49 TVE49 UFA49 UOW49 UYS49 VIO49 VSK49 WCG49 WMC49 WVY49 Y49:Y52 JU49:JU52 TQ49:TQ52 ADM49:ADM52 ANI49:ANI52 AXE49:AXE52 BHA49:BHA52 BQW49:BQW52 CAS49:CAS52 CKO49:CKO52 CUK49:CUK52 DEG49:DEG52 DOC49:DOC52 DXY49:DXY52 EHU49:EHU52 ERQ49:ERQ52 FBM49:FBM52 FLI49:FLI52 FVE49:FVE52 GFA49:GFA52 GOW49:GOW52 GYS49:GYS52 HIO49:HIO52 HSK49:HSK52 ICG49:ICG52 IMC49:IMC52 IVY49:IVY52 JFU49:JFU52 JPQ49:JPQ52 JZM49:JZM52 KJI49:KJI52 KTE49:KTE52 LDA49:LDA52 LMW49:LMW52 LWS49:LWS52 MGO49:MGO52 MQK49:MQK52 NAG49:NAG52 NKC49:NKC52 NTY49:NTY52 ODU49:ODU52 ONQ49:ONQ52 OXM49:OXM52 PHI49:PHI52 PRE49:PRE52 QBA49:QBA52 QKW49:QKW52 QUS49:QUS52 REO49:REO52 ROK49:ROK52 RYG49:RYG52 SIC49:SIC52 SRY49:SRY52 TBU49:TBU52 TLQ49:TLQ52 TVM49:TVM52 UFI49:UFI52 UPE49:UPE52 UZA49:UZA52 VIW49:VIW52 VSS49:VSS52 WCO49:WCO52 WMK49:WMK52 WWG49:WWG52 AC49:AC52 JY49:JY52 TU49:TU52 ADQ49:ADQ52 ANM49:ANM52 AXI49:AXI52 BHE49:BHE52 BRA49:BRA52 CAW49:CAW52 CKS49:CKS52 CUO49:CUO52 DEK49:DEK52 DOG49:DOG52 DYC49:DYC52 EHY49:EHY52 ERU49:ERU52 FBQ49:FBQ52 FLM49:FLM52 FVI49:FVI52 GFE49:GFE52 GPA49:GPA52 GYW49:GYW52 HIS49:HIS52 HSO49:HSO52 ICK49:ICK52 IMG49:IMG52 IWC49:IWC52 JFY49:JFY52 JPU49:JPU52 JZQ49:JZQ52 KJM49:KJM52 KTI49:KTI52 LDE49:LDE52 LNA49:LNA52 LWW49:LWW52 MGS49:MGS52 MQO49:MQO52 NAK49:NAK52 NKG49:NKG52 NUC49:NUC52 ODY49:ODY52 ONU49:ONU52 OXQ49:OXQ52 PHM49:PHM52 PRI49:PRI52 QBE49:QBE52 QLA49:QLA52 QUW49:QUW52 RES49:RES52 ROO49:ROO52 RYK49:RYK52 SIG49:SIG52 SSC49:SSC52 TBY49:TBY52 TLU49:TLU52 TVQ49:TVQ52 UFM49:UFM52 UPI49:UPI52 UZE49:UZE52 VJA49:VJA52 VSW49:VSW52 WCS49:WCS52 WMO49:WMO52 WWK49:WWK52 I51:I56 JE51:JE56 TA51:TA56 ACW51:ACW56 AMS51:AMS56 AWO51:AWO56 BGK51:BGK56 BQG51:BQG56 CAC51:CAC56 CJY51:CJY56 CTU51:CTU56 DDQ51:DDQ56 DNM51:DNM56 DXI51:DXI56 EHE51:EHE56 ERA51:ERA56 FAW51:FAW56 FKS51:FKS56 FUO51:FUO56 GEK51:GEK56 GOG51:GOG56 GYC51:GYC56 HHY51:HHY56 HRU51:HRU56 IBQ51:IBQ56 ILM51:ILM56 IVI51:IVI56 JFE51:JFE56 JPA51:JPA56 JYW51:JYW56 KIS51:KIS56 KSO51:KSO56 LCK51:LCK56 LMG51:LMG56 LWC51:LWC56 MFY51:MFY56 MPU51:MPU56 MZQ51:MZQ56 NJM51:NJM56 NTI51:NTI56 ODE51:ODE56 ONA51:ONA56 OWW51:OWW56 PGS51:PGS56 PQO51:PQO56 QAK51:QAK56 QKG51:QKG56 QUC51:QUC56 RDY51:RDY56 RNU51:RNU56 RXQ51:RXQ56 SHM51:SHM56 SRI51:SRI56 TBE51:TBE56 TLA51:TLA56 TUW51:TUW56 UES51:UES56 UOO51:UOO56 UYK51:UYK56 VIG51:VIG56 VSC51:VSC56 WBY51:WBY56 WLU51:WLU56 WVQ51:WVQ56 M51:M54 JI51:JI54 TE51:TE54 ADA51:ADA54 AMW51:AMW54 AWS51:AWS54 BGO51:BGO54 BQK51:BQK54 CAG51:CAG54 CKC51:CKC54 CTY51:CTY54 DDU51:DDU54 DNQ51:DNQ54 DXM51:DXM54 EHI51:EHI54 ERE51:ERE54 FBA51:FBA54 FKW51:FKW54 FUS51:FUS54 GEO51:GEO54 GOK51:GOK54 GYG51:GYG54 HIC51:HIC54 HRY51:HRY54 IBU51:IBU54 ILQ51:ILQ54 IVM51:IVM54 JFI51:JFI54 JPE51:JPE54 JZA51:JZA54 KIW51:KIW54 KSS51:KSS54 LCO51:LCO54 LMK51:LMK54 LWG51:LWG54 MGC51:MGC54 MPY51:MPY54 MZU51:MZU54 NJQ51:NJQ54 NTM51:NTM54 ODI51:ODI54 ONE51:ONE54 OXA51:OXA54 PGW51:PGW54 PQS51:PQS54 QAO51:QAO54 QKK51:QKK54 QUG51:QUG54 REC51:REC54 RNY51:RNY54 RXU51:RXU54 SHQ51:SHQ54 SRM51:SRM54 TBI51:TBI54 TLE51:TLE54 TVA51:TVA54 UEW51:UEW54 UOS51:UOS54 UYO51:UYO54 VIK51:VIK54 VSG51:VSG54 WCC51:WCC54 WLY51:WLY54 WVU51:WVU54 O51:O52 JK51:JK52 TG51:TG52 ADC51:ADC52 AMY51:AMY52 AWU51:AWU52 BGQ51:BGQ52 BQM51:BQM52 CAI51:CAI52 CKE51:CKE52 CUA51:CUA52 DDW51:DDW52 DNS51:DNS52 DXO51:DXO52 EHK51:EHK52 ERG51:ERG52 FBC51:FBC52 FKY51:FKY52 FUU51:FUU52 GEQ51:GEQ52 GOM51:GOM52 GYI51:GYI52 HIE51:HIE52 HSA51:HSA52 IBW51:IBW52 ILS51:ILS52 IVO51:IVO52 JFK51:JFK52 JPG51:JPG52 JZC51:JZC52 KIY51:KIY52 KSU51:KSU52 LCQ51:LCQ52 LMM51:LMM52 LWI51:LWI52 MGE51:MGE52 MQA51:MQA52 MZW51:MZW52 NJS51:NJS52 NTO51:NTO52 ODK51:ODK52 ONG51:ONG52 OXC51:OXC52 PGY51:PGY52 PQU51:PQU52 QAQ51:QAQ52 QKM51:QKM52 QUI51:QUI52 REE51:REE52 ROA51:ROA52 RXW51:RXW52 SHS51:SHS52 SRO51:SRO52 TBK51:TBK52 TLG51:TLG52 TVC51:TVC52 UEY51:UEY52 UOU51:UOU52 UYQ51:UYQ52 VIM51:VIM52 VSI51:VSI52 WCE51:WCE52 WMA51:WMA52 WVW51:WVW52 A51 IW54 SS54 ACO54 AMK54 AWG54 BGC54 BPY54 BZU54 CJQ54 CTM54 DDI54 DNE54 DXA54 EGW54 EQS54 FAO54 FKK54 FUG54 GEC54 GNY54 GXU54 HHQ54 HRM54 IBI54 ILE54 IVA54 JEW54 JOS54 JYO54 KIK54 KSG54 LCC54 LLY54 LVU54 MFQ54 MPM54 MZI54 NJE54 NTA54 OCW54 OMS54 OWO54 PGK54 PQG54 QAC54 QJY54 QTU54 RDQ54 RNM54 RXI54 SHE54 SRA54 TAW54 TKS54 TUO54 UEK54 UOG54 UYC54 VHY54 VRU54 WBQ54 WLM54 WVI54 D51:D56 IZ54:IZ56 SV54:SV56 ACR54:ACR56 AMN54:AMN56 AWJ54:AWJ56 BGF54:BGF56 BQB54:BQB56 BZX54:BZX56 CJT54:CJT56 CTP54:CTP56 DDL54:DDL56 DNH54:DNH56 DXD54:DXD56 EGZ54:EGZ56 EQV54:EQV56 FAR54:FAR56 FKN54:FKN56 FUJ54:FUJ56 GEF54:GEF56 GOB54:GOB56 GXX54:GXX56 HHT54:HHT56 HRP54:HRP56 IBL54:IBL56 ILH54:ILH56 IVD54:IVD56 JEZ54:JEZ56 JOV54:JOV56 JYR54:JYR56 KIN54:KIN56 KSJ54:KSJ56 LCF54:LCF56 LMB54:LMB56 LVX54:LVX56 MFT54:MFT56 MPP54:MPP56 MZL54:MZL56 NJH54:NJH56 NTD54:NTD56 OCZ54:OCZ56 OMV54:OMV56 OWR54:OWR56 PGN54:PGN56 PQJ54:PQJ56 QAF54:QAF56 QKB54:QKB56 QTX54:QTX56 RDT54:RDT56 RNP54:RNP56 RXL54:RXL56 SHH54:SHH56 SRD54:SRD56 TAZ54:TAZ56 TKV54:TKV56 TUR54:TUR56 UEN54:UEN56 UOJ54:UOJ56 UYF54:UYF56 VIB54:VIB56 VRX54:VRX56 WBT54:WBT56 WLP54:WLP56 WVL54:WVL56 L55:L57 JH55:JH57 TD55:TD57 ACZ55:ACZ57 AMV55:AMV57 AWR55:AWR57 BGN55:BGN57 BQJ55:BQJ57 CAF55:CAF57 CKB55:CKB57 CTX55:CTX57 DDT55:DDT57 DNP55:DNP57 DXL55:DXL57 EHH55:EHH57 ERD55:ERD57 FAZ55:FAZ57 FKV55:FKV57 FUR55:FUR57 GEN55:GEN57 GOJ55:GOJ57 GYF55:GYF57 HIB55:HIB57 HRX55:HRX57 IBT55:IBT57 ILP55:ILP57 IVL55:IVL57 JFH55:JFH57 JPD55:JPD57 JYZ55:JYZ57 KIV55:KIV57 KSR55:KSR57 LCN55:LCN57 LMJ55:LMJ57 LWF55:LWF57 MGB55:MGB57 MPX55:MPX57 MZT55:MZT57 NJP55:NJP57 NTL55:NTL57 ODH55:ODH57 OND55:OND57 OWZ55:OWZ57 PGV55:PGV57 PQR55:PQR57 QAN55:QAN57 QKJ55:QKJ57 QUF55:QUF57 REB55:REB57 RNX55:RNX57 RXT55:RXT57 SHP55:SHP57 SRL55:SRL57 TBH55:TBH57 TLD55:TLD57 TUZ55:TUZ57 UEV55:UEV57 UOR55:UOR57 UYN55:UYN57 VIJ55:VIJ57 VSF55:VSF57 WCB55:WCB57 WLX55:WLX57 WVT55:WVT57 O55:O57 JK55:JK57 TG55:TG57 ADC55:ADC57 AMY55:AMY57 AWU55:AWU57 BGQ55:BGQ57 BQM55:BQM57 CAI55:CAI57 CKE55:CKE57 CUA55:CUA57 DDW55:DDW57 DNS55:DNS57 DXO55:DXO57 EHK55:EHK57 ERG55:ERG57 FBC55:FBC57 FKY55:FKY57 FUU55:FUU57 GEQ55:GEQ57 GOM55:GOM57 GYI55:GYI57 HIE55:HIE57 HSA55:HSA57 IBW55:IBW57 ILS55:ILS57 IVO55:IVO57 JFK55:JFK57 JPG55:JPG57 JZC55:JZC57 KIY55:KIY57 KSU55:KSU57 LCQ55:LCQ57 LMM55:LMM57 LWI55:LWI57 MGE55:MGE57 MQA55:MQA57 MZW55:MZW57 NJS55:NJS57 NTO55:NTO57 ODK55:ODK57 ONG55:ONG57 OXC55:OXC57 PGY55:PGY57 PQU55:PQU57 QAQ55:QAQ57 QKM55:QKM57 QUI55:QUI57 REE55:REE57 ROA55:ROA57 RXW55:RXW57 SHS55:SHS57 SRO55:SRO57 TBK55:TBK57 TLG55:TLG57 TVC55:TVC57 UEY55:UEY57 UOU55:UOU57 UYQ55:UYQ57 VIM55:VIM57 VSI55:VSI57 WCE55:WCE57 WMA55:WMA57 WVW55:WVW57 A56 IW56 SS56 ACO56 AMK56 AWG56 BGC56 BPY56 BZU56 CJQ56 CTM56 DDI56 DNE56 DXA56 EGW56 EQS56 FAO56 FKK56 FUG56 GEC56 GNY56 GXU56 HHQ56 HRM56 IBI56 ILE56 IVA56 JEW56 JOS56 JYO56 KIK56 KSG56 LCC56 LLY56 LVU56 MFQ56 MPM56 MZI56 NJE56 NTA56 OCW56 OMS56 OWO56 PGK56 PQG56 QAC56 QJY56 QTU56 RDQ56 RNM56 RXI56 SHE56 SRA56 TAW56 TKS56 TUO56 UEK56 UOG56 UYC56 VHY56 VRU56 WBQ56 WLM56 WVI56 R56:R57 JN56:JN57 TJ56:TJ57 ADF56:ADF57 ANB56:ANB57 AWX56:AWX57 BGT56:BGT57 BQP56:BQP57 CAL56:CAL57 CKH56:CKH57 CUD56:CUD57 DDZ56:DDZ57 DNV56:DNV57 DXR56:DXR57 EHN56:EHN57 ERJ56:ERJ57 FBF56:FBF57 FLB56:FLB57 FUX56:FUX57 GET56:GET57 GOP56:GOP57 GYL56:GYL57 HIH56:HIH57 HSD56:HSD57 IBZ56:IBZ57 ILV56:ILV57 IVR56:IVR57 JFN56:JFN57 JPJ56:JPJ57 JZF56:JZF57 KJB56:KJB57 KSX56:KSX57 LCT56:LCT57 LMP56:LMP57 LWL56:LWL57 MGH56:MGH57 MQD56:MQD57 MZZ56:MZZ57 NJV56:NJV57 NTR56:NTR57 ODN56:ODN57 ONJ56:ONJ57 OXF56:OXF57 PHB56:PHB57 PQX56:PQX57 QAT56:QAT57 QKP56:QKP57 QUL56:QUL57 REH56:REH57 ROD56:ROD57 RXZ56:RXZ57 SHV56:SHV57 SRR56:SRR57 TBN56:TBN57 TLJ56:TLJ57 TVF56:TVF57 UFB56:UFB57 UOX56:UOX57 UYT56:UYT57 VIP56:VIP57 VSL56:VSL57 WCH56:WCH57 WMD56:WMD57 WVZ56:WVZ57 U57 JQ57 TM57 ADI57 ANE57 AXA57 BGW57 BQS57 CAO57 CKK57 CUG57 DEC57 DNY57 DXU57 EHQ57 ERM57 FBI57 FLE57 FVA57 GEW57 GOS57 GYO57 HIK57 HSG57 ICC57 ILY57 IVU57 JFQ57 JPM57 JZI57 KJE57 KTA57 LCW57 LMS57 LWO57 MGK57 MQG57 NAC57 NJY57 NTU57 ODQ57 ONM57 OXI57 PHE57 PRA57 QAW57 QKS57 QUO57 REK57 ROG57 RYC57 SHY57 SRU57 TBQ57 TLM57 TVI57 UFE57 UPA57 UYW57 VIS57 VSO57 WCK57 WMG57 WWC57 WVW67 M64:M69 JE67 TA67 ACW67 AMS67 AWO67 BGK67 BQG67 CAC67 CJY67 CTU67 DDQ67 DNM67 DXI67 EHE67 ERA67 FAW67 FKS67 FUO67 GEK67 GOG67 GYC67 HHY67 HRU67 IBQ67 ILM67 IVI67 JFE67 JPA67 JYW67 KIS67 KSO67 LCK67 LMG67 LWC67 MFY67 MPU67 MZQ67 NJM67 NTI67 ODE67 ONA67 OWW67 PGS67 PQO67 QAK67 QKG67 QUC67 RDY67 RNU67 RXQ67 SHM67 SRI67 TBE67 TLA67 TUW67 UES67 UOO67 UYK67 VIG67 VSC67 WBY67 WLU67 WVQ67 JI67 TE67 ADA67 AMW67 AWS67 BGO67 BQK67 CAG67 CKC67 CTY67 DDU67 DNQ67 DXM67 EHI67 ERE67 FBA67 FKW67 FUS67 GEO67 GOK67 GYG67 HIC67 HRY67 IBU67 ILQ67 IVM67 JFI67 JPE67 JZA67 KIW67 KSS67 LCO67 LMK67 LWG67 MGC67 MPY67 MZU67 NJQ67 NTM67 ODI67 ONE67 OXA67 PGW67 PQS67 QAO67 QKK67 QUG67 REC67 RNY67 RXU67 SHQ67 SRM67 TBI67 TLE67 TVA67 UEW67 UOS67 UYO67 VIK67 VSG67 WCC67 WLY67 WVU67 JK67 TG67 ADC67 AMY67 AWU67 BGQ67 BQM67 CAI67 CKE67 CUA67 DDW67 DNS67 DXO67 EHK67 ERG67 FBC67 FKY67 FUU67 GEQ67 GOM67 GYI67 HIE67 HSA67 IBW67 ILS67 IVO67 JFK67 JPG67 JZC67 KIY67 KSU67 LCQ67 LMM67 LWI67 MGE67 MQA67 MZW67 NJS67 NTO67 ODK67 ONG67 OXC67 PGY67 PQU67 QAQ67 QKM67 QUI67 REE67 ROA67 RXW67 SHS67 SRO67 TBK67 TLG67 TVC67 UEY67 UOU67 UYQ67 VIM67 VSI67 WCE67 WMA67 A81 Q80 JE81 TA81 ACW81 AMS81 AWO81 BGK81 BQG81 CAC81 CJY81 CTU81 DDQ81 DNM81 DXI81 EHE81 ERA81 FAW81 FKS81 FUO81 GEK81 GOG81 GYC81 HHY81 HRU81 IBQ81 ILM81 IVI81 JFE81 JPA81 JYW81 KIS81 KSO81 LCK81 LMG81 LWC81 MFY81 MPU81 MZQ81 NJM81 NTI81 ODE81 ONA81 OWW81 PGS81 PQO81 QAK81 QKG81 QUC81 RDY81 RNU81 RXQ81 SHM81 SRI81 TBE81 TLA81 TUW81 UES81 UOO81 UYK81 VIG81 VSC81 WBY81 WLU81 WVQ81 JI81 TE81 ADA81 AMW81 AWS81 BGO81 BQK81 CAG81 CKC81 CTY81 DDU81 DNQ81 DXM81 EHI81 ERE81 FBA81 FKW81 FUS81 GEO81 GOK81 GYG81 HIC81 HRY81 IBU81 ILQ81 IVM81 JFI81 JPE81 JZA81 KIW81 KSS81 LCO81 LMK81 LWG81 MGC81 MPY81 MZU81 NJQ81 NTM81 ODI81 ONE81 OXA81 PGW81 PQS81 QAO81 QKK81 QUG81 REC81 RNY81 RXU81 SHQ81 SRM81 TBI81 TLE81 TVA81 UEW81 UOS81 UYO81 VIK81 VSG81 WCC81 WLY81 WVU81 IW81 SS81 ACO81 AMK81 AWG81 BGC81 BPY81 BZU81 CJQ81 CTM81 DDI81 DNE81 DXA81 EGW81 EQS81 FAO81 FKK81 FUG81 GEC81 GNY81 GXU81 HHQ81 HRM81 IBI81 ILE81 IVA81 JEW81 JOS81 JYO81 KIK81 KSG81 LCC81 LLY81 LVU81 MFQ81 MPM81 MZI81 NJE81 NTA81 OCW81 OMS81 OWO81 PGK81 PQG81 QAC81 QJY81 QTU81 RDQ81 RNM81 RXI81 SHE81 SRA81 TAW81 TKS81 TUO81 UEK81 UOG81 UYC81 VHY81 VRU81 WBQ81 WLM81 WVI81 IZ81 SV81 ACR81 AMN81 AWJ81 BGF81 BQB81 BZX81 CJT81 CTP81 DDL81 DNH81 DXD81 EGZ81 EQV81 FAR81 FKN81 FUJ81 GEF81 GOB81 GXX81 HHT81 HRP81 IBL81 ILH81 IVD81 JEZ81 JOV81 JYR81 KIN81 KSJ81 LCF81 LMB81 LVX81 MFT81 MPP81 MZL81 NJH81 NTD81 OCZ81 OMV81 OWR81 PGN81 PQJ81 QAF81 QKB81 QTX81 RDT81 RNP81 RXL81 SHH81 SRD81 TAZ81 TKV81 TUR81 UEN81 UOJ81 UYF81 VIB81 VRX81 WBT81 WLP81 WVL81 JK81 TG81 ADC81 AMY81 AWU81 BGQ81 BQM81 CAI81 CKE81 CUA81 DDW81 DNS81 DXO81 EHK81 ERG81 FBC81 FKY81 FUU81 GEQ81 GOM81 GYI81 HIE81 HSA81 IBW81 ILS81 IVO81 JFK81 JPG81 JZC81 KIY81 KSU81 LCQ81 LMM81 LWI81 MGE81 MQA81 MZW81 NJS81 NTO81 ODK81 ONG81 OXC81 PGY81 PQU81 QAQ81 QKM81 QUI81 REE81 ROA81 RXW81 SHS81 SRO81 TBK81 TLG81 TVC81 UEY81 UOU81 UYQ81 VIM81 VSI81 WCE81 WMA81 M80:M89 D88:D89 Q86 JE87 TA87 ACW87 AMS87 AWO87 BGK87 BQG87 CAC87 CJY87 CTU87 DDQ87 DNM87 DXI87 EHE87 ERA87 FAW87 FKS87 FUO87 GEK87 GOG87 GYC87 HHY87 HRU87 IBQ87 ILM87 IVI87 JFE87 JPA87 JYW87 KIS87 KSO87 LCK87 LMG87 LWC87 MFY87 MPU87 MZQ87 NJM87 NTI87 ODE87 ONA87 OWW87 PGS87 PQO87 QAK87 QKG87 QUC87 RDY87 RNU87 RXQ87 SHM87 SRI87 TBE87 TLA87 TUW87 UES87 UOO87 UYK87 VIG87 VSC87 WBY87 WLU87 WVQ87 JI87 TE87 ADA87 AMW87 AWS87 BGO87 BQK87 CAG87 CKC87 CTY87 DDU87 DNQ87 DXM87 EHI87 ERE87 FBA87 FKW87 FUS87 GEO87 GOK87 GYG87 HIC87 HRY87 IBU87 ILQ87 IVM87 JFI87 JPE87 JZA87 KIW87 KSS87 LCO87 LMK87 LWG87 MGC87 MPY87 MZU87 NJQ87 NTM87 ODI87 ONE87 OXA87 PGW87 PQS87 QAO87 QKK87 QUG87 REC87 RNY87 RXU87 SHQ87 SRM87 TBI87 TLE87 TVA87 UEW87 UOS87 UYO87 VIK87 VSG87 WCC87 WLY87 WVU87 JK87 TG87 ADC87 AMY87 AWU87 BGQ87 BQM87 CAI87 CKE87 CUA87 DDW87 DNS87 DXO87 EHK87 ERG87 FBC87 FKY87 FUU87 GEQ87 GOM87 GYI87 HIE87 HSA87 IBW87 ILS87 IVO87 JFK87 JPG87 JZC87 KIY87 KSU87 LCQ87 LMM87 LWI87 MGE87 MQA87 MZW87 NJS87 NTO87 ODK87 ONG87 OXC87 PGY87 PQU87 QAQ87 QKM87 QUI87 REE87 ROA87 RXW87 SHS87 SRO87 TBK87 TLG87 TVC87 UEY87 UOU87 UYQ87 VIM87 JE96:JE101 TA96:TA101 ACW96:ACW101 AMS96:AMS101 AWO96:AWO101 BGK96:BGK101 BQG96:BQG101 CAC96:CAC101 CJY96:CJY101 CTU96:CTU101 DDQ96:DDQ101 DNM96:DNM101 DXI96:DXI101 EHE96:EHE101 ERA96:ERA101 FAW96:FAW101 FKS96:FKS101 FUO96:FUO101 GEK96:GEK101 GOG96:GOG101 GYC96:GYC101 HHY96:HHY101 HRU96:HRU101 IBQ96:IBQ101 ILM96:ILM101 IVI96:IVI101 JFE96:JFE101 JPA96:JPA101 JYW96:JYW101 KIS96:KIS101 KSO96:KSO101 LCK96:LCK101 LMG96:LMG101 LWC96:LWC101 MFY96:MFY101 MPU96:MPU101 MZQ96:MZQ101 NJM96:NJM101 NTI96:NTI101 ODE96:ODE101 ONA96:ONA101 OWW96:OWW101 PGS96:PGS101 PQO96:PQO101 QAK96:QAK101 QKG96:QKG101 QUC96:QUC101 RDY96:RDY101 RNU96:RNU101 RXQ96:RXQ101 SHM96:SHM101 SRI96:SRI101 TBE96:TBE101 TLA96:TLA101 TUW96:TUW101 UES96:UES101 UOO96:UOO101 UYK96:UYK101 VIG96:VIG101 VSC96:VSC101 WBY96:WBY101 WLU96:WLU101 WVQ96:WVQ101 M96:M101 JI96:JI101 TE96:TE101 ADA96:ADA101 AMW96:AMW101 AWS96:AWS101 BGO96:BGO101 BQK96:BQK101 CAG96:CAG101 CKC96:CKC101 CTY96:CTY101 DDU96:DDU101 DNQ96:DNQ101 DXM96:DXM101 EHI96:EHI101 ERE96:ERE101 FBA96:FBA101 FKW96:FKW101 FUS96:FUS101 GEO96:GEO101 GOK96:GOK101 GYG96:GYG101 HIC96:HIC101 HRY96:HRY101 IBU96:IBU101 ILQ96:ILQ101 IVM96:IVM101 JFI96:JFI101 JPE96:JPE101 JZA96:JZA101 KIW96:KIW101 KSS96:KSS101 LCO96:LCO101 LMK96:LMK101 LWG96:LWG101 MGC96:MGC101 MPY96:MPY101 MZU96:MZU101 NJQ96:NJQ101 NTM96:NTM101 ODI96:ODI101 ONE96:ONE101 OXA96:OXA101 PGW96:PGW101 PQS96:PQS101 QAO96:QAO101 QKK96:QKK101 QUG96:QUG101 REC96:REC101 RNY96:RNY101 RXU96:RXU101 SHQ96:SHQ101 SRM96:SRM101 TBI96:TBI101 TLE96:TLE101 TVA96:TVA101 UEW96:UEW101 UOS96:UOS101 UYO96:UYO101 VIK96:VIK101 VSG96:VSG101 WCC96:WCC101 WLY96:WLY101 WVU96:WVU101 Q96 JM96 TI96 ADE96 ANA96 AWW96 BGS96 BQO96 CAK96 CKG96 CUC96 DDY96 DNU96 DXQ96 EHM96 ERI96 FBE96 FLA96 FUW96 GES96 GOO96 GYK96 HIG96 HSC96 IBY96 ILU96 IVQ96 JFM96 JPI96 JZE96 KJA96 KSW96 LCS96 LMO96 LWK96 MGG96 MQC96 MZY96 NJU96 NTQ96 ODM96 ONI96 OXE96 PHA96 PQW96 QAS96 QKO96 QUK96 REG96 ROC96 RXY96 SHU96 SRQ96 TBM96 TLI96 TVE96 UFA96 UOW96 UYS96 VIO96 VSK96 WCG96 WMC96 WVY96 A97 IW97 SS97 ACO97 AMK97 AWG97 BGC97 BPY97 BZU97 CJQ97 CTM97 DDI97 DNE97 DXA97 EGW97 EQS97 FAO97 FKK97 FUG97 GEC97 GNY97 GXU97 HHQ97 HRM97 IBI97 ILE97 IVA97 JEW97 JOS97 JYO97 KIK97 KSG97 LCC97 LLY97 LVU97 MFQ97 MPM97 MZI97 NJE97 NTA97 OCW97 OMS97 OWO97 PGK97 PQG97 QAC97 QJY97 QTU97 RDQ97 RNM97 RXI97 SHE97 SRA97 TAW97 TKS97 TUO97 UEK97 UOG97 UYC97 VHY97 VRU97 WBQ97 WLM97 WVI97 D97:D98 IZ97:IZ98 SV97:SV98 ACR97:ACR98 AMN97:AMN98 AWJ97:AWJ98 BGF97:BGF98 BQB97:BQB98 BZX97:BZX98 CJT97:CJT98 CTP97:CTP98 DDL97:DDL98 DNH97:DNH98 DXD97:DXD98 EGZ97:EGZ98 EQV97:EQV98 FAR97:FAR98 FKN97:FKN98 FUJ97:FUJ98 GEF97:GEF98 GOB97:GOB98 GXX97:GXX98 HHT97:HHT98 HRP97:HRP98 IBL97:IBL98 ILH97:ILH98 IVD97:IVD98 JEZ97:JEZ98 JOV97:JOV98 JYR97:JYR98 KIN97:KIN98 KSJ97:KSJ98 LCF97:LCF98 LMB97:LMB98 LVX97:LVX98 MFT97:MFT98 MPP97:MPP98 MZL97:MZL98 NJH97:NJH98 NTD97:NTD98 OCZ97:OCZ98 OMV97:OMV98 OWR97:OWR98 PGN97:PGN98 PQJ97:PQJ98 QAF97:QAF98 QKB97:QKB98 QTX97:QTX98 RDT97:RDT98 RNP97:RNP98 RXL97:RXL98 SHH97:SHH98 SRD97:SRD98 TAZ97:TAZ98 TKV97:TKV98 TUR97:TUR98 UEN97:UEN98 UOJ97:UOJ98 UYF97:UYF98 VIB97:VIB98 VRX97:VRX98 WBT97:WBT98 WLP97:WLP98 WVL97:WVL98 O97:O99 JK97:JK99 TG97:TG99 ADC97:ADC99 AMY97:AMY99 AWU97:AWU99 BGQ97:BGQ99 BQM97:BQM99 CAI97:CAI99 CKE97:CKE99 CUA97:CUA99 DDW97:DDW99 DNS97:DNS99 DXO97:DXO99 EHK97:EHK99 ERG97:ERG99 FBC97:FBC99 FKY97:FKY99 FUU97:FUU99 GEQ97:GEQ99 GOM97:GOM99 GYI97:GYI99 HIE97:HIE99 HSA97:HSA99 IBW97:IBW99 ILS97:ILS99 IVO97:IVO99 JFK97:JFK99 JPG97:JPG99 JZC97:JZC99 KIY97:KIY99 KSU97:KSU99 LCQ97:LCQ99 LMM97:LMM99 LWI97:LWI99 MGE97:MGE99 MQA97:MQA99 MZW97:MZW99 NJS97:NJS99 NTO97:NTO99 ODK97:ODK99 ONG97:ONG99 OXC97:OXC99 PGY97:PGY99 PQU97:PQU99 QAQ97:QAQ99 QKM97:QKM99 QUI97:QUI99 REE97:REE99 ROA97:ROA99 RXW97:RXW99 SHS97:SHS99 SRO97:SRO99 TBK97:TBK99 TLG97:TLG99 TVC97:TVC99 UEY97:UEY99 UOU97:UOU99 UYQ97:UYQ99 VIM97:VIM99 VSI97:VSI99 WCE97:WCE99 WMA97:WMA99 WVW97:WVW99" xr:uid="{00000000-0002-0000-0100-000000000000}">
      <formula1>"□,■"</formula1>
    </dataValidation>
  </dataValidations>
  <pageMargins left="0.7" right="0.7" top="0.75" bottom="0.75" header="0.3" footer="0.3"/>
  <pageSetup paperSize="9" scale="52" fitToHeight="0" orientation="landscape" r:id="rId1"/>
  <rowBreaks count="4" manualBreakCount="4">
    <brk id="35" max="31" man="1"/>
    <brk id="57" max="31" man="1"/>
    <brk id="103" max="31" man="1"/>
    <brk id="170" max="3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38"/>
  <sheetViews>
    <sheetView view="pageBreakPreview" zoomScale="85" zoomScaleNormal="100" zoomScaleSheetLayoutView="85" workbookViewId="0">
      <selection activeCell="D32" sqref="D32"/>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58" style="1" customWidth="1"/>
    <col min="8" max="16384" width="9" style="1"/>
  </cols>
  <sheetData>
    <row r="1" spans="1:11" s="88" customFormat="1" ht="20.25" customHeight="1" x14ac:dyDescent="0.15">
      <c r="A1" s="170"/>
      <c r="B1" s="214" t="s">
        <v>86</v>
      </c>
      <c r="C1" s="174"/>
      <c r="D1" s="174"/>
      <c r="E1" s="174"/>
      <c r="F1" s="174"/>
      <c r="G1" s="174"/>
      <c r="H1" s="174"/>
      <c r="I1" s="174"/>
      <c r="J1" s="174"/>
      <c r="K1" s="174"/>
    </row>
    <row r="2" spans="1:11" ht="18.75" customHeight="1" x14ac:dyDescent="0.15">
      <c r="A2" s="198"/>
      <c r="B2" s="210"/>
      <c r="C2" s="210"/>
      <c r="D2" s="120"/>
      <c r="E2" s="120"/>
      <c r="F2" s="120"/>
      <c r="G2" s="258"/>
      <c r="H2" s="120"/>
      <c r="I2" s="120"/>
      <c r="J2" s="120"/>
      <c r="K2" s="120"/>
    </row>
    <row r="3" spans="1:11" ht="31.5" customHeight="1" x14ac:dyDescent="0.15">
      <c r="A3" s="204"/>
      <c r="B3" s="940" t="s">
        <v>87</v>
      </c>
      <c r="C3" s="940"/>
      <c r="D3" s="940"/>
      <c r="E3" s="940"/>
      <c r="F3" s="940"/>
      <c r="G3" s="940"/>
      <c r="H3" s="120"/>
      <c r="I3" s="120"/>
      <c r="J3" s="120"/>
      <c r="K3" s="120"/>
    </row>
    <row r="4" spans="1:11" ht="20.25" customHeight="1" x14ac:dyDescent="0.15">
      <c r="A4" s="204"/>
      <c r="B4" s="130" t="s">
        <v>88</v>
      </c>
      <c r="C4" s="205"/>
      <c r="D4" s="205"/>
      <c r="E4" s="205"/>
      <c r="F4" s="205"/>
      <c r="G4" s="205"/>
      <c r="H4" s="120"/>
      <c r="I4" s="120"/>
      <c r="J4" s="120"/>
      <c r="K4" s="120"/>
    </row>
    <row r="5" spans="1:11" ht="20.25" customHeight="1" x14ac:dyDescent="0.15">
      <c r="A5" s="204"/>
      <c r="B5" s="130" t="s">
        <v>89</v>
      </c>
      <c r="C5" s="205"/>
      <c r="D5" s="205"/>
      <c r="E5" s="205"/>
      <c r="F5" s="205"/>
      <c r="G5" s="205"/>
      <c r="H5" s="120"/>
      <c r="I5" s="120"/>
      <c r="J5" s="120"/>
      <c r="K5" s="120"/>
    </row>
    <row r="6" spans="1:11" ht="20.25" customHeight="1" x14ac:dyDescent="0.15">
      <c r="A6" s="212"/>
      <c r="B6" s="130" t="s">
        <v>90</v>
      </c>
      <c r="C6" s="212"/>
      <c r="D6" s="212"/>
      <c r="E6" s="212"/>
      <c r="F6" s="212"/>
      <c r="G6" s="212"/>
      <c r="H6" s="120"/>
      <c r="I6" s="120"/>
      <c r="J6" s="120"/>
      <c r="K6" s="120"/>
    </row>
    <row r="7" spans="1:11" ht="20.25" customHeight="1" x14ac:dyDescent="0.15">
      <c r="A7" s="212"/>
      <c r="B7" s="130" t="s">
        <v>91</v>
      </c>
      <c r="C7" s="212"/>
      <c r="D7" s="212"/>
      <c r="E7" s="212"/>
      <c r="F7" s="212"/>
      <c r="G7" s="212"/>
      <c r="H7" s="120"/>
      <c r="I7" s="120"/>
      <c r="J7" s="120"/>
      <c r="K7" s="120"/>
    </row>
    <row r="8" spans="1:11" ht="20.25" customHeight="1" x14ac:dyDescent="0.15">
      <c r="A8" s="212"/>
      <c r="B8" s="130" t="s">
        <v>92</v>
      </c>
      <c r="C8" s="212"/>
      <c r="D8" s="212"/>
      <c r="E8" s="212"/>
      <c r="F8" s="212"/>
      <c r="G8" s="212"/>
      <c r="H8" s="120"/>
      <c r="I8" s="120"/>
      <c r="J8" s="120"/>
      <c r="K8" s="120"/>
    </row>
    <row r="9" spans="1:11" ht="20.25" customHeight="1" x14ac:dyDescent="0.15">
      <c r="A9" s="212"/>
      <c r="B9" s="130" t="s">
        <v>93</v>
      </c>
      <c r="C9" s="212"/>
      <c r="D9" s="212"/>
      <c r="E9" s="212"/>
      <c r="F9" s="212"/>
      <c r="G9" s="212"/>
      <c r="H9" s="120"/>
      <c r="I9" s="120"/>
      <c r="J9" s="120"/>
      <c r="K9" s="120"/>
    </row>
    <row r="10" spans="1:11" ht="50.25" customHeight="1" x14ac:dyDescent="0.15">
      <c r="A10" s="212"/>
      <c r="B10" s="939" t="s">
        <v>94</v>
      </c>
      <c r="C10" s="939"/>
      <c r="D10" s="939"/>
      <c r="E10" s="939"/>
      <c r="F10" s="939"/>
      <c r="G10" s="939"/>
      <c r="H10" s="120"/>
      <c r="I10" s="120"/>
      <c r="J10" s="120"/>
      <c r="K10" s="120"/>
    </row>
    <row r="11" spans="1:11" s="122" customFormat="1" ht="21" customHeight="1" x14ac:dyDescent="0.15">
      <c r="A11" s="212"/>
      <c r="B11" s="939" t="s">
        <v>95</v>
      </c>
      <c r="C11" s="939"/>
      <c r="D11" s="939"/>
      <c r="E11" s="939"/>
      <c r="F11" s="939"/>
      <c r="G11" s="939"/>
      <c r="H11" s="120"/>
      <c r="I11" s="120"/>
      <c r="J11" s="120"/>
      <c r="K11" s="120"/>
    </row>
    <row r="12" spans="1:11" ht="20.25" customHeight="1" x14ac:dyDescent="0.15">
      <c r="A12" s="212"/>
      <c r="B12" s="130" t="s">
        <v>96</v>
      </c>
      <c r="C12" s="212"/>
      <c r="D12" s="212"/>
      <c r="E12" s="212"/>
      <c r="F12" s="212"/>
      <c r="G12" s="212"/>
      <c r="H12" s="120"/>
      <c r="I12" s="120"/>
      <c r="J12" s="120"/>
      <c r="K12" s="120"/>
    </row>
    <row r="13" spans="1:11" ht="20.25" customHeight="1" x14ac:dyDescent="0.15">
      <c r="A13" s="212"/>
      <c r="B13" s="130" t="s">
        <v>97</v>
      </c>
      <c r="C13" s="212"/>
      <c r="D13" s="212"/>
      <c r="E13" s="212"/>
      <c r="F13" s="212"/>
      <c r="G13" s="212"/>
      <c r="H13" s="120"/>
      <c r="I13" s="120"/>
      <c r="J13" s="120"/>
      <c r="K13" s="120"/>
    </row>
    <row r="14" spans="1:11" ht="20.25" customHeight="1" x14ac:dyDescent="0.15">
      <c r="A14" s="212"/>
      <c r="B14" s="130" t="s">
        <v>98</v>
      </c>
      <c r="C14" s="212"/>
      <c r="D14" s="212"/>
      <c r="E14" s="212"/>
      <c r="F14" s="212"/>
      <c r="G14" s="212"/>
      <c r="H14" s="120"/>
      <c r="I14" s="120"/>
      <c r="J14" s="120"/>
      <c r="K14" s="120"/>
    </row>
    <row r="15" spans="1:11" ht="20.25" customHeight="1" x14ac:dyDescent="0.15">
      <c r="A15" s="212"/>
      <c r="B15" s="130" t="s">
        <v>99</v>
      </c>
      <c r="C15" s="212"/>
      <c r="D15" s="212"/>
      <c r="E15" s="212"/>
      <c r="F15" s="212"/>
      <c r="G15" s="212"/>
      <c r="H15" s="120"/>
      <c r="I15" s="120"/>
      <c r="J15" s="120"/>
      <c r="K15" s="120"/>
    </row>
    <row r="16" spans="1:11" ht="20.25" customHeight="1" x14ac:dyDescent="0.15">
      <c r="A16" s="212"/>
      <c r="B16" s="130" t="s">
        <v>100</v>
      </c>
      <c r="C16" s="212"/>
      <c r="D16" s="212"/>
      <c r="E16" s="212"/>
      <c r="F16" s="212"/>
      <c r="G16" s="212"/>
      <c r="H16" s="120"/>
      <c r="I16" s="120"/>
      <c r="J16" s="120"/>
      <c r="K16" s="120"/>
    </row>
    <row r="17" spans="1:11" ht="20.25" customHeight="1" x14ac:dyDescent="0.15">
      <c r="A17" s="212"/>
      <c r="B17" s="130" t="s">
        <v>101</v>
      </c>
      <c r="C17" s="212"/>
      <c r="D17" s="212"/>
      <c r="E17" s="212"/>
      <c r="F17" s="212"/>
      <c r="G17" s="212"/>
      <c r="H17" s="120"/>
      <c r="I17" s="120"/>
      <c r="J17" s="120"/>
      <c r="K17" s="120"/>
    </row>
    <row r="18" spans="1:11" ht="20.25" customHeight="1" x14ac:dyDescent="0.15">
      <c r="A18" s="212"/>
      <c r="B18" s="130" t="s">
        <v>102</v>
      </c>
      <c r="C18" s="212"/>
      <c r="D18" s="212"/>
      <c r="E18" s="212"/>
      <c r="F18" s="212"/>
      <c r="G18" s="212"/>
      <c r="H18" s="120"/>
      <c r="I18" s="120"/>
      <c r="J18" s="120"/>
      <c r="K18" s="120"/>
    </row>
    <row r="19" spans="1:11" ht="45" customHeight="1" x14ac:dyDescent="0.15">
      <c r="A19" s="212"/>
      <c r="B19" s="939" t="s">
        <v>103</v>
      </c>
      <c r="C19" s="941"/>
      <c r="D19" s="941"/>
      <c r="E19" s="941"/>
      <c r="F19" s="941"/>
      <c r="G19" s="941"/>
      <c r="H19" s="120"/>
      <c r="I19" s="120"/>
      <c r="J19" s="120"/>
      <c r="K19" s="120"/>
    </row>
    <row r="20" spans="1:11" ht="20.25" customHeight="1" x14ac:dyDescent="0.15">
      <c r="A20" s="212"/>
      <c r="B20" s="130" t="s">
        <v>104</v>
      </c>
      <c r="C20" s="212"/>
      <c r="D20" s="212"/>
      <c r="E20" s="212"/>
      <c r="F20" s="130"/>
      <c r="G20" s="130"/>
      <c r="H20" s="120"/>
      <c r="I20" s="120"/>
      <c r="J20" s="120"/>
      <c r="K20" s="120"/>
    </row>
    <row r="21" spans="1:11" s="85" customFormat="1" ht="19.5" customHeight="1" x14ac:dyDescent="0.15">
      <c r="A21" s="195"/>
      <c r="B21" s="130" t="s">
        <v>105</v>
      </c>
      <c r="C21" s="213"/>
      <c r="D21" s="213"/>
      <c r="E21" s="213"/>
      <c r="F21" s="213"/>
      <c r="G21" s="213"/>
      <c r="H21" s="213"/>
      <c r="I21" s="213"/>
      <c r="J21" s="213"/>
      <c r="K21" s="213"/>
    </row>
    <row r="22" spans="1:11" s="85" customFormat="1" ht="19.5" customHeight="1" x14ac:dyDescent="0.15">
      <c r="A22" s="195"/>
      <c r="B22" s="130" t="s">
        <v>106</v>
      </c>
      <c r="C22" s="213"/>
      <c r="D22" s="213"/>
      <c r="E22" s="213"/>
      <c r="F22" s="213"/>
      <c r="G22" s="213"/>
      <c r="H22" s="213"/>
      <c r="I22" s="213"/>
      <c r="J22" s="213"/>
      <c r="K22" s="213"/>
    </row>
    <row r="23" spans="1:11" s="85" customFormat="1" ht="19.5" customHeight="1" x14ac:dyDescent="0.15">
      <c r="A23" s="195"/>
      <c r="B23" s="130" t="s">
        <v>107</v>
      </c>
      <c r="C23" s="213"/>
      <c r="D23" s="213"/>
      <c r="E23" s="213"/>
      <c r="F23" s="213"/>
      <c r="G23" s="213"/>
      <c r="H23" s="213"/>
      <c r="I23" s="213"/>
      <c r="J23" s="213"/>
      <c r="K23" s="213"/>
    </row>
    <row r="24" spans="1:11" s="85" customFormat="1" ht="19.5" customHeight="1" x14ac:dyDescent="0.15">
      <c r="A24" s="195"/>
      <c r="B24" s="130" t="s">
        <v>108</v>
      </c>
      <c r="C24" s="213"/>
      <c r="D24" s="213"/>
      <c r="E24" s="213"/>
      <c r="F24" s="213"/>
      <c r="G24" s="213"/>
      <c r="H24" s="213"/>
      <c r="I24" s="213"/>
      <c r="J24" s="213"/>
      <c r="K24" s="213"/>
    </row>
    <row r="25" spans="1:11" s="85" customFormat="1" ht="19.5" customHeight="1" x14ac:dyDescent="0.15">
      <c r="A25" s="195"/>
      <c r="B25" s="130" t="s">
        <v>109</v>
      </c>
      <c r="C25" s="213"/>
      <c r="D25" s="213"/>
      <c r="E25" s="213"/>
      <c r="F25" s="213"/>
      <c r="G25" s="213"/>
      <c r="H25" s="213"/>
      <c r="I25" s="213"/>
      <c r="J25" s="213"/>
      <c r="K25" s="213"/>
    </row>
    <row r="26" spans="1:11" s="85" customFormat="1" ht="19.5" customHeight="1" x14ac:dyDescent="0.15">
      <c r="A26" s="195"/>
      <c r="B26" s="130" t="s">
        <v>110</v>
      </c>
      <c r="C26" s="213"/>
      <c r="D26" s="213"/>
      <c r="E26" s="213"/>
      <c r="F26" s="213"/>
      <c r="G26" s="213"/>
      <c r="H26" s="213"/>
      <c r="I26" s="213"/>
      <c r="J26" s="213"/>
      <c r="K26" s="213"/>
    </row>
    <row r="27" spans="1:11" s="85" customFormat="1" ht="19.5" customHeight="1" x14ac:dyDescent="0.15">
      <c r="A27" s="195"/>
      <c r="B27" s="130" t="s">
        <v>111</v>
      </c>
      <c r="C27" s="213"/>
      <c r="D27" s="213"/>
      <c r="E27" s="213"/>
      <c r="F27" s="213"/>
      <c r="G27" s="213"/>
      <c r="H27" s="213"/>
      <c r="I27" s="213"/>
      <c r="J27" s="213"/>
      <c r="K27" s="213"/>
    </row>
    <row r="28" spans="1:11" s="85" customFormat="1" ht="20.25" customHeight="1" x14ac:dyDescent="0.15">
      <c r="A28" s="195"/>
      <c r="B28" s="130" t="s">
        <v>112</v>
      </c>
      <c r="C28" s="213"/>
      <c r="D28" s="213"/>
      <c r="E28" s="213"/>
      <c r="F28" s="213"/>
      <c r="G28" s="213"/>
      <c r="H28" s="213"/>
      <c r="I28" s="213"/>
      <c r="J28" s="213"/>
      <c r="K28" s="213"/>
    </row>
    <row r="29" spans="1:11" ht="20.25" customHeight="1" x14ac:dyDescent="0.15">
      <c r="A29" s="120"/>
      <c r="B29" s="130" t="s">
        <v>113</v>
      </c>
      <c r="C29" s="212"/>
      <c r="D29" s="212"/>
      <c r="E29" s="212"/>
      <c r="F29" s="212"/>
      <c r="G29" s="212"/>
      <c r="H29" s="120"/>
      <c r="I29" s="120"/>
      <c r="J29" s="120"/>
      <c r="K29" s="120"/>
    </row>
    <row r="30" spans="1:11" ht="19.5" customHeight="1" x14ac:dyDescent="0.15">
      <c r="A30" s="120"/>
      <c r="B30" s="130" t="s">
        <v>114</v>
      </c>
      <c r="C30" s="212"/>
      <c r="D30" s="212"/>
      <c r="E30" s="212"/>
      <c r="F30" s="212"/>
      <c r="G30" s="212"/>
      <c r="H30" s="120"/>
      <c r="I30" s="120"/>
      <c r="J30" s="120"/>
      <c r="K30" s="120"/>
    </row>
    <row r="31" spans="1:11" s="87" customFormat="1" ht="20.25" customHeight="1" x14ac:dyDescent="0.15">
      <c r="A31" s="143"/>
      <c r="B31" s="939" t="s">
        <v>115</v>
      </c>
      <c r="C31" s="939"/>
      <c r="D31" s="939"/>
      <c r="E31" s="939"/>
      <c r="F31" s="939"/>
      <c r="G31" s="939"/>
      <c r="H31" s="143"/>
      <c r="I31" s="143"/>
      <c r="J31" s="143"/>
      <c r="K31" s="143"/>
    </row>
    <row r="32" spans="1:11" s="87" customFormat="1" ht="20.25" customHeight="1" x14ac:dyDescent="0.15">
      <c r="A32" s="143"/>
      <c r="B32" s="130" t="s">
        <v>116</v>
      </c>
      <c r="C32" s="213"/>
      <c r="D32" s="213"/>
      <c r="E32" s="213"/>
      <c r="F32" s="143"/>
      <c r="G32" s="143"/>
      <c r="H32" s="143"/>
      <c r="I32" s="143"/>
      <c r="J32" s="143"/>
      <c r="K32" s="143"/>
    </row>
    <row r="33" spans="1:11" s="87" customFormat="1" ht="20.25" customHeight="1" x14ac:dyDescent="0.15">
      <c r="A33" s="143"/>
      <c r="B33" s="130" t="s">
        <v>117</v>
      </c>
      <c r="C33" s="213"/>
      <c r="D33" s="213"/>
      <c r="E33" s="213"/>
      <c r="F33" s="143"/>
      <c r="G33" s="143"/>
      <c r="H33" s="143"/>
      <c r="I33" s="143"/>
      <c r="J33" s="143"/>
      <c r="K33" s="143"/>
    </row>
    <row r="34" spans="1:11" s="87" customFormat="1" ht="20.25" customHeight="1" x14ac:dyDescent="0.15">
      <c r="A34" s="143"/>
      <c r="B34" s="130" t="s">
        <v>118</v>
      </c>
      <c r="C34" s="213"/>
      <c r="D34" s="213"/>
      <c r="E34" s="213"/>
      <c r="F34" s="143"/>
      <c r="G34" s="143"/>
      <c r="H34" s="143"/>
      <c r="I34" s="143"/>
      <c r="J34" s="143"/>
      <c r="K34" s="143"/>
    </row>
    <row r="35" spans="1:11" s="87" customFormat="1" ht="20.25" customHeight="1" x14ac:dyDescent="0.15">
      <c r="A35" s="143"/>
      <c r="B35" s="939" t="s">
        <v>119</v>
      </c>
      <c r="C35" s="939"/>
      <c r="D35" s="939"/>
      <c r="E35" s="939"/>
      <c r="F35" s="939"/>
      <c r="G35" s="939"/>
      <c r="H35" s="143"/>
      <c r="I35" s="143"/>
      <c r="J35" s="143"/>
      <c r="K35" s="143"/>
    </row>
    <row r="36" spans="1:11" ht="20.25" customHeight="1" x14ac:dyDescent="0.15">
      <c r="A36" s="198"/>
      <c r="B36" s="939" t="s">
        <v>120</v>
      </c>
      <c r="C36" s="939"/>
      <c r="D36" s="939"/>
      <c r="E36" s="939"/>
      <c r="F36" s="939"/>
      <c r="G36" s="939"/>
      <c r="H36" s="120"/>
      <c r="I36" s="120"/>
      <c r="J36" s="120"/>
      <c r="K36" s="120"/>
    </row>
    <row r="37" spans="1:11" ht="20.25" customHeight="1" x14ac:dyDescent="0.15">
      <c r="A37" s="198"/>
      <c r="B37" s="939" t="s">
        <v>121</v>
      </c>
      <c r="C37" s="939"/>
      <c r="D37" s="939"/>
      <c r="E37" s="939"/>
      <c r="F37" s="939"/>
      <c r="G37" s="939"/>
      <c r="H37" s="120"/>
      <c r="I37" s="120"/>
      <c r="J37" s="120"/>
      <c r="K37" s="120"/>
    </row>
    <row r="38" spans="1:11" s="121" customFormat="1" ht="20.25" customHeight="1" x14ac:dyDescent="0.15">
      <c r="A38" s="143"/>
      <c r="B38" s="939" t="s">
        <v>122</v>
      </c>
      <c r="C38" s="939"/>
      <c r="D38" s="939"/>
      <c r="E38" s="939"/>
      <c r="F38" s="939"/>
      <c r="G38" s="939"/>
      <c r="H38" s="143"/>
      <c r="I38" s="143"/>
      <c r="J38" s="143"/>
      <c r="K38" s="143"/>
    </row>
    <row r="39" spans="1:11" s="88" customFormat="1" ht="20.25" customHeight="1" x14ac:dyDescent="0.15">
      <c r="A39" s="170"/>
      <c r="B39" s="130" t="s">
        <v>123</v>
      </c>
      <c r="C39" s="212"/>
      <c r="D39" s="212"/>
      <c r="E39" s="212"/>
      <c r="F39" s="174"/>
      <c r="G39" s="174"/>
      <c r="H39" s="174"/>
      <c r="I39" s="174"/>
      <c r="J39" s="174"/>
      <c r="K39" s="174"/>
    </row>
    <row r="40" spans="1:11" ht="9.75" customHeight="1" x14ac:dyDescent="0.15">
      <c r="A40" s="204"/>
      <c r="B40" s="120"/>
      <c r="C40" s="120"/>
      <c r="D40" s="120"/>
      <c r="E40" s="120"/>
      <c r="F40" s="205"/>
      <c r="G40" s="205"/>
      <c r="H40" s="120"/>
      <c r="I40" s="120"/>
      <c r="J40" s="120"/>
      <c r="K40" s="120"/>
    </row>
    <row r="41" spans="1:11" ht="20.25" customHeight="1" x14ac:dyDescent="0.15">
      <c r="A41" s="198"/>
      <c r="B41" s="214" t="s">
        <v>124</v>
      </c>
      <c r="C41" s="174"/>
      <c r="D41" s="174"/>
      <c r="E41" s="174"/>
      <c r="F41" s="120"/>
      <c r="G41" s="120"/>
      <c r="H41" s="120"/>
      <c r="I41" s="120"/>
      <c r="J41" s="120"/>
      <c r="K41" s="120"/>
    </row>
    <row r="42" spans="1:11" ht="9" customHeight="1" x14ac:dyDescent="0.15">
      <c r="A42" s="198"/>
      <c r="B42" s="120"/>
      <c r="C42" s="120"/>
      <c r="D42" s="120"/>
      <c r="E42" s="120"/>
      <c r="F42" s="120"/>
      <c r="G42" s="120"/>
      <c r="H42" s="120"/>
      <c r="I42" s="120"/>
      <c r="J42" s="120"/>
      <c r="K42" s="120"/>
    </row>
    <row r="43" spans="1:11" ht="20.25" customHeight="1" x14ac:dyDescent="0.15">
      <c r="A43" s="198"/>
      <c r="B43" s="130" t="s">
        <v>125</v>
      </c>
      <c r="C43" s="205"/>
      <c r="D43" s="205"/>
      <c r="E43" s="205"/>
      <c r="F43" s="120"/>
      <c r="G43" s="120"/>
      <c r="H43" s="120"/>
      <c r="I43" s="120"/>
      <c r="J43" s="120"/>
      <c r="K43" s="120"/>
    </row>
    <row r="44" spans="1:11" ht="20.25" customHeight="1" x14ac:dyDescent="0.15">
      <c r="A44" s="198"/>
      <c r="B44" s="120"/>
      <c r="C44" s="120"/>
      <c r="D44" s="120"/>
      <c r="E44" s="120"/>
      <c r="F44" s="120"/>
      <c r="G44" s="120"/>
      <c r="H44" s="120"/>
      <c r="I44" s="120"/>
      <c r="J44" s="120"/>
      <c r="K44" s="120"/>
    </row>
    <row r="45" spans="1:11" ht="20.25" customHeight="1" x14ac:dyDescent="0.15">
      <c r="A45" s="198"/>
      <c r="B45" s="120"/>
      <c r="C45" s="120"/>
      <c r="D45" s="120"/>
      <c r="E45" s="120"/>
      <c r="F45" s="120"/>
      <c r="G45" s="120"/>
    </row>
    <row r="46" spans="1:11" ht="20.25" customHeight="1" x14ac:dyDescent="0.15">
      <c r="A46" s="198"/>
      <c r="B46" s="120"/>
      <c r="C46" s="120"/>
      <c r="D46" s="120"/>
      <c r="E46" s="120"/>
      <c r="F46" s="120"/>
      <c r="G46" s="120"/>
    </row>
    <row r="47" spans="1:11" ht="20.25" customHeight="1" x14ac:dyDescent="0.15">
      <c r="A47" s="198"/>
      <c r="B47" s="120"/>
      <c r="C47" s="120"/>
      <c r="D47" s="120"/>
      <c r="E47" s="120"/>
      <c r="F47" s="120"/>
      <c r="G47" s="120"/>
    </row>
    <row r="48" spans="1:11" ht="20.25" customHeight="1" x14ac:dyDescent="0.15">
      <c r="A48" s="198"/>
      <c r="B48" s="120"/>
      <c r="C48" s="120"/>
      <c r="D48" s="120"/>
      <c r="E48" s="120"/>
      <c r="F48" s="120"/>
      <c r="G48" s="120"/>
    </row>
    <row r="49" spans="1:7" ht="20.25" customHeight="1" x14ac:dyDescent="0.15">
      <c r="A49" s="198"/>
      <c r="B49" s="120"/>
      <c r="C49" s="120"/>
      <c r="D49" s="120"/>
      <c r="E49" s="120"/>
      <c r="F49" s="120"/>
      <c r="G49" s="120"/>
    </row>
    <row r="50" spans="1:7" ht="20.25" customHeight="1" x14ac:dyDescent="0.15">
      <c r="A50" s="198"/>
      <c r="B50" s="120"/>
      <c r="C50" s="120"/>
      <c r="D50" s="120"/>
      <c r="E50" s="120"/>
      <c r="F50" s="120"/>
      <c r="G50" s="120"/>
    </row>
    <row r="51" spans="1:7" ht="20.25" customHeight="1" x14ac:dyDescent="0.15">
      <c r="A51" s="198"/>
      <c r="B51" s="120"/>
      <c r="C51" s="120"/>
      <c r="D51" s="120"/>
      <c r="E51" s="120"/>
      <c r="F51" s="120"/>
      <c r="G51" s="120"/>
    </row>
    <row r="52" spans="1:7" ht="20.25" customHeight="1" x14ac:dyDescent="0.15">
      <c r="A52" s="198"/>
      <c r="B52" s="120"/>
      <c r="C52" s="120"/>
      <c r="D52" s="120"/>
      <c r="E52" s="120"/>
      <c r="F52" s="120"/>
      <c r="G52" s="120"/>
    </row>
    <row r="53" spans="1:7" ht="20.25" customHeight="1" x14ac:dyDescent="0.15">
      <c r="A53" s="198"/>
      <c r="B53" s="120"/>
      <c r="C53" s="120"/>
      <c r="D53" s="120"/>
      <c r="E53" s="120"/>
      <c r="F53" s="120"/>
      <c r="G53" s="120"/>
    </row>
    <row r="54" spans="1:7" ht="20.25" customHeight="1" x14ac:dyDescent="0.15">
      <c r="A54" s="198"/>
      <c r="B54" s="120"/>
      <c r="C54" s="120"/>
      <c r="D54" s="120"/>
      <c r="E54" s="120"/>
      <c r="F54" s="120"/>
      <c r="G54" s="120"/>
    </row>
    <row r="55" spans="1:7" ht="20.25" customHeight="1" x14ac:dyDescent="0.15">
      <c r="A55" s="198"/>
      <c r="B55" s="120"/>
      <c r="C55" s="120"/>
      <c r="D55" s="120"/>
      <c r="E55" s="120"/>
      <c r="F55" s="120"/>
      <c r="G55" s="120"/>
    </row>
    <row r="56" spans="1:7" ht="20.25" customHeight="1" x14ac:dyDescent="0.15">
      <c r="A56" s="198"/>
      <c r="B56" s="120"/>
      <c r="C56" s="120"/>
      <c r="D56" s="120"/>
      <c r="E56" s="120"/>
      <c r="F56" s="120"/>
      <c r="G56" s="120"/>
    </row>
    <row r="57" spans="1:7" ht="20.25" customHeight="1" x14ac:dyDescent="0.15">
      <c r="A57" s="198"/>
      <c r="B57" s="120"/>
      <c r="C57" s="120"/>
      <c r="D57" s="120"/>
      <c r="E57" s="120"/>
      <c r="F57" s="120"/>
      <c r="G57" s="120"/>
    </row>
    <row r="58" spans="1:7" ht="20.25" customHeight="1" x14ac:dyDescent="0.15">
      <c r="A58" s="198"/>
      <c r="B58" s="120"/>
      <c r="C58" s="120"/>
      <c r="D58" s="120"/>
      <c r="E58" s="120"/>
      <c r="F58" s="120"/>
      <c r="G58" s="120"/>
    </row>
    <row r="59" spans="1:7" ht="20.25" customHeight="1" x14ac:dyDescent="0.15">
      <c r="A59" s="198"/>
      <c r="B59" s="120"/>
      <c r="C59" s="120"/>
      <c r="D59" s="120"/>
      <c r="E59" s="120"/>
      <c r="F59" s="120"/>
      <c r="G59" s="120"/>
    </row>
    <row r="60" spans="1:7" ht="20.25" customHeight="1" x14ac:dyDescent="0.15">
      <c r="A60" s="198"/>
      <c r="B60" s="120"/>
      <c r="C60" s="120"/>
      <c r="D60" s="120"/>
      <c r="E60" s="120"/>
      <c r="F60" s="120"/>
      <c r="G60" s="120"/>
    </row>
    <row r="61" spans="1:7" ht="20.25" customHeight="1" x14ac:dyDescent="0.15">
      <c r="A61" s="198"/>
      <c r="B61" s="120"/>
      <c r="C61" s="120"/>
      <c r="D61" s="120"/>
      <c r="E61" s="120"/>
      <c r="F61" s="120"/>
      <c r="G61" s="120"/>
    </row>
    <row r="62" spans="1:7" ht="20.25" customHeight="1" x14ac:dyDescent="0.15">
      <c r="A62" s="198"/>
      <c r="B62" s="120"/>
      <c r="C62" s="120"/>
      <c r="D62" s="120"/>
      <c r="E62" s="120"/>
      <c r="F62" s="120"/>
      <c r="G62" s="120"/>
    </row>
    <row r="63" spans="1:7" ht="20.25" customHeight="1" x14ac:dyDescent="0.15">
      <c r="A63" s="198"/>
      <c r="B63" s="120"/>
      <c r="C63" s="120"/>
      <c r="D63" s="120"/>
      <c r="E63" s="120"/>
      <c r="F63" s="120"/>
      <c r="G63" s="120"/>
    </row>
    <row r="64" spans="1:7" ht="20.25" customHeight="1" x14ac:dyDescent="0.15">
      <c r="A64" s="198"/>
      <c r="B64" s="120"/>
      <c r="C64" s="120"/>
      <c r="D64" s="120"/>
      <c r="E64" s="120"/>
      <c r="F64" s="120"/>
      <c r="G64" s="120"/>
    </row>
    <row r="65" spans="1:7" ht="20.25" customHeight="1" x14ac:dyDescent="0.15">
      <c r="A65" s="198"/>
      <c r="B65" s="120"/>
      <c r="C65" s="120"/>
      <c r="D65" s="120"/>
      <c r="E65" s="120"/>
      <c r="F65" s="120"/>
      <c r="G65" s="120"/>
    </row>
    <row r="66" spans="1:7" ht="20.25" customHeight="1" x14ac:dyDescent="0.15">
      <c r="A66" s="198"/>
      <c r="B66" s="120"/>
      <c r="C66" s="120"/>
      <c r="D66" s="120"/>
      <c r="E66" s="120"/>
      <c r="F66" s="120"/>
      <c r="G66" s="120"/>
    </row>
    <row r="67" spans="1:7" ht="20.25" customHeight="1" x14ac:dyDescent="0.15">
      <c r="A67" s="198"/>
      <c r="B67" s="120"/>
      <c r="C67" s="120"/>
      <c r="D67" s="120"/>
      <c r="E67" s="120"/>
      <c r="F67" s="120"/>
      <c r="G67" s="120"/>
    </row>
    <row r="68" spans="1:7" ht="20.25" customHeight="1" x14ac:dyDescent="0.15">
      <c r="A68" s="198"/>
      <c r="B68" s="120"/>
      <c r="C68" s="120"/>
      <c r="D68" s="120"/>
      <c r="E68" s="120"/>
      <c r="F68" s="120"/>
      <c r="G68" s="120"/>
    </row>
    <row r="69" spans="1:7" ht="20.25" customHeight="1" x14ac:dyDescent="0.15">
      <c r="A69" s="198"/>
      <c r="B69" s="120"/>
      <c r="C69" s="120"/>
      <c r="D69" s="120"/>
      <c r="E69" s="120"/>
      <c r="F69" s="120"/>
      <c r="G69" s="120"/>
    </row>
    <row r="70" spans="1:7" ht="20.25" customHeight="1" x14ac:dyDescent="0.15">
      <c r="A70" s="198"/>
      <c r="B70" s="120"/>
      <c r="C70" s="120"/>
      <c r="D70" s="120"/>
      <c r="E70" s="120"/>
      <c r="F70" s="120"/>
      <c r="G70" s="120"/>
    </row>
    <row r="71" spans="1:7" ht="20.25" customHeight="1" x14ac:dyDescent="0.15">
      <c r="A71" s="198"/>
      <c r="B71" s="120"/>
      <c r="C71" s="120"/>
      <c r="D71" s="120"/>
      <c r="E71" s="120"/>
      <c r="F71" s="120"/>
      <c r="G71" s="120"/>
    </row>
    <row r="72" spans="1:7" ht="20.25" customHeight="1" x14ac:dyDescent="0.15">
      <c r="A72" s="198"/>
      <c r="B72" s="120"/>
      <c r="C72" s="120"/>
      <c r="D72" s="120"/>
      <c r="E72" s="120"/>
      <c r="F72" s="120"/>
      <c r="G72" s="120"/>
    </row>
    <row r="73" spans="1:7" ht="20.25" customHeight="1" x14ac:dyDescent="0.15">
      <c r="A73" s="198"/>
      <c r="B73" s="120"/>
      <c r="C73" s="120"/>
      <c r="D73" s="120"/>
      <c r="E73" s="120"/>
      <c r="F73" s="120"/>
      <c r="G73" s="120"/>
    </row>
    <row r="74" spans="1:7" ht="20.25" customHeight="1" x14ac:dyDescent="0.15">
      <c r="A74" s="198"/>
      <c r="B74" s="120"/>
      <c r="C74" s="120"/>
      <c r="D74" s="120"/>
      <c r="E74" s="120"/>
      <c r="F74" s="120"/>
      <c r="G74" s="120"/>
    </row>
    <row r="75" spans="1:7" ht="20.25" customHeight="1" x14ac:dyDescent="0.15">
      <c r="A75" s="198"/>
      <c r="B75" s="120"/>
      <c r="C75" s="120"/>
      <c r="D75" s="120"/>
      <c r="E75" s="120"/>
      <c r="F75" s="120"/>
      <c r="G75" s="120"/>
    </row>
    <row r="76" spans="1:7" ht="20.25" customHeight="1" x14ac:dyDescent="0.15">
      <c r="A76" s="198"/>
      <c r="B76" s="120"/>
      <c r="C76" s="120"/>
      <c r="D76" s="120"/>
      <c r="E76" s="120"/>
      <c r="F76" s="120"/>
      <c r="G76" s="120"/>
    </row>
    <row r="77" spans="1:7" ht="20.25" customHeight="1" x14ac:dyDescent="0.15">
      <c r="A77" s="198"/>
      <c r="B77" s="120"/>
      <c r="C77" s="120"/>
      <c r="D77" s="120"/>
      <c r="E77" s="120"/>
      <c r="F77" s="120"/>
      <c r="G77" s="120"/>
    </row>
    <row r="78" spans="1:7" ht="20.25" customHeight="1" x14ac:dyDescent="0.15">
      <c r="A78" s="198"/>
      <c r="B78" s="120"/>
      <c r="C78" s="120"/>
      <c r="D78" s="120"/>
      <c r="E78" s="120"/>
      <c r="F78" s="120"/>
      <c r="G78" s="120"/>
    </row>
    <row r="79" spans="1:7" ht="20.25" customHeight="1" x14ac:dyDescent="0.15">
      <c r="A79" s="198"/>
      <c r="B79" s="120"/>
      <c r="C79" s="120"/>
      <c r="D79" s="120"/>
      <c r="E79" s="120"/>
      <c r="F79" s="120"/>
      <c r="G79" s="120"/>
    </row>
    <row r="80" spans="1:7" ht="20.25" customHeight="1" x14ac:dyDescent="0.15">
      <c r="A80" s="198"/>
      <c r="B80" s="120"/>
      <c r="C80" s="120"/>
      <c r="D80" s="120"/>
      <c r="E80" s="120"/>
      <c r="F80" s="120"/>
      <c r="G80" s="120"/>
    </row>
    <row r="81" spans="1:7" ht="20.25" customHeight="1" x14ac:dyDescent="0.15">
      <c r="A81" s="198"/>
      <c r="B81" s="120"/>
      <c r="C81" s="120"/>
      <c r="D81" s="120"/>
      <c r="E81" s="120"/>
      <c r="F81" s="120"/>
      <c r="G81" s="120"/>
    </row>
    <row r="82" spans="1:7" ht="20.25" customHeight="1" x14ac:dyDescent="0.15">
      <c r="A82" s="198"/>
      <c r="B82" s="120"/>
      <c r="C82" s="120"/>
      <c r="D82" s="120"/>
      <c r="E82" s="120"/>
      <c r="F82" s="120"/>
      <c r="G82" s="120"/>
    </row>
    <row r="83" spans="1:7" ht="20.25" customHeight="1" x14ac:dyDescent="0.15">
      <c r="A83" s="198"/>
      <c r="B83" s="120"/>
      <c r="C83" s="120"/>
      <c r="D83" s="120"/>
      <c r="E83" s="120"/>
      <c r="F83" s="120"/>
      <c r="G83" s="120"/>
    </row>
    <row r="84" spans="1:7" ht="20.25" customHeight="1" x14ac:dyDescent="0.15">
      <c r="A84" s="198"/>
      <c r="B84" s="120"/>
      <c r="C84" s="120"/>
      <c r="D84" s="120"/>
      <c r="E84" s="120"/>
      <c r="F84" s="120"/>
      <c r="G84" s="120"/>
    </row>
    <row r="85" spans="1:7" ht="20.25" customHeight="1" x14ac:dyDescent="0.15">
      <c r="A85" s="198"/>
      <c r="B85" s="120"/>
      <c r="C85" s="120"/>
      <c r="D85" s="120"/>
      <c r="E85" s="120"/>
      <c r="F85" s="120"/>
      <c r="G85" s="120"/>
    </row>
    <row r="86" spans="1:7" ht="20.25" customHeight="1" x14ac:dyDescent="0.15">
      <c r="A86" s="198"/>
      <c r="B86" s="120"/>
      <c r="C86" s="120"/>
      <c r="D86" s="120"/>
      <c r="E86" s="120"/>
      <c r="F86" s="120"/>
      <c r="G86" s="120"/>
    </row>
    <row r="87" spans="1:7" ht="20.25" customHeight="1" x14ac:dyDescent="0.15">
      <c r="A87" s="198"/>
      <c r="B87" s="120"/>
      <c r="C87" s="120"/>
      <c r="D87" s="120"/>
      <c r="E87" s="120"/>
      <c r="F87" s="120"/>
      <c r="G87" s="120"/>
    </row>
    <row r="88" spans="1:7" ht="20.25" customHeight="1" x14ac:dyDescent="0.15">
      <c r="A88" s="198"/>
      <c r="B88" s="120"/>
      <c r="C88" s="120"/>
      <c r="D88" s="120"/>
      <c r="E88" s="120"/>
      <c r="F88" s="120"/>
      <c r="G88" s="120"/>
    </row>
    <row r="89" spans="1:7" ht="20.25" customHeight="1" x14ac:dyDescent="0.15">
      <c r="A89" s="198"/>
      <c r="B89" s="120"/>
      <c r="C89" s="120"/>
      <c r="D89" s="120"/>
      <c r="E89" s="120"/>
      <c r="F89" s="120"/>
      <c r="G89" s="120"/>
    </row>
    <row r="90" spans="1:7" ht="20.25" customHeight="1" x14ac:dyDescent="0.15">
      <c r="A90" s="198"/>
      <c r="B90" s="120"/>
      <c r="C90" s="120"/>
      <c r="D90" s="120"/>
      <c r="E90" s="120"/>
      <c r="F90" s="120"/>
      <c r="G90" s="120"/>
    </row>
    <row r="91" spans="1:7" ht="20.25" customHeight="1" x14ac:dyDescent="0.15">
      <c r="A91" s="198"/>
      <c r="B91" s="120"/>
      <c r="C91" s="120"/>
      <c r="D91" s="120"/>
      <c r="E91" s="120"/>
      <c r="F91" s="120"/>
      <c r="G91" s="120"/>
    </row>
    <row r="92" spans="1:7" ht="20.25" customHeight="1" x14ac:dyDescent="0.15">
      <c r="A92" s="198"/>
      <c r="B92" s="120"/>
      <c r="C92" s="120"/>
      <c r="D92" s="120"/>
      <c r="E92" s="120"/>
      <c r="F92" s="120"/>
      <c r="G92" s="120"/>
    </row>
    <row r="93" spans="1:7" ht="20.25" customHeight="1" x14ac:dyDescent="0.15">
      <c r="A93" s="198"/>
      <c r="B93" s="120"/>
      <c r="C93" s="120"/>
      <c r="D93" s="120"/>
      <c r="E93" s="120"/>
      <c r="F93" s="120"/>
      <c r="G93" s="120"/>
    </row>
    <row r="94" spans="1:7" ht="20.25" customHeight="1" x14ac:dyDescent="0.15">
      <c r="A94" s="198"/>
      <c r="B94" s="120"/>
      <c r="C94" s="120"/>
      <c r="D94" s="120"/>
      <c r="E94" s="120"/>
      <c r="F94" s="120"/>
      <c r="G94" s="120"/>
    </row>
    <row r="95" spans="1:7" ht="20.25" customHeight="1" x14ac:dyDescent="0.15">
      <c r="A95" s="198"/>
      <c r="B95" s="120"/>
      <c r="C95" s="120"/>
      <c r="D95" s="120"/>
      <c r="E95" s="120"/>
      <c r="F95" s="120"/>
      <c r="G95" s="120"/>
    </row>
    <row r="96" spans="1:7" ht="20.25" customHeight="1" x14ac:dyDescent="0.15">
      <c r="A96" s="198"/>
      <c r="B96" s="120"/>
      <c r="C96" s="120"/>
      <c r="D96" s="120"/>
      <c r="E96" s="120"/>
      <c r="F96" s="120"/>
      <c r="G96" s="120"/>
    </row>
    <row r="97" spans="1:7" ht="20.25" customHeight="1" x14ac:dyDescent="0.15">
      <c r="A97" s="198"/>
      <c r="B97" s="120"/>
      <c r="C97" s="120"/>
      <c r="D97" s="120"/>
      <c r="E97" s="120"/>
      <c r="F97" s="120"/>
      <c r="G97" s="120"/>
    </row>
    <row r="98" spans="1:7" ht="20.25" customHeight="1" x14ac:dyDescent="0.15">
      <c r="A98" s="198"/>
      <c r="B98" s="120"/>
      <c r="C98" s="120"/>
      <c r="D98" s="120"/>
      <c r="E98" s="120"/>
      <c r="F98" s="120"/>
      <c r="G98" s="120"/>
    </row>
    <row r="99" spans="1:7" ht="20.25" customHeight="1" x14ac:dyDescent="0.15">
      <c r="A99" s="198"/>
      <c r="B99" s="120"/>
      <c r="C99" s="120"/>
      <c r="D99" s="120"/>
      <c r="E99" s="120"/>
      <c r="F99" s="120"/>
      <c r="G99" s="120"/>
    </row>
    <row r="100" spans="1:7" ht="20.25" customHeight="1" x14ac:dyDescent="0.15">
      <c r="A100" s="198"/>
      <c r="B100" s="120"/>
      <c r="C100" s="120"/>
      <c r="D100" s="120"/>
      <c r="E100" s="120"/>
      <c r="F100" s="120"/>
      <c r="G100" s="120"/>
    </row>
    <row r="101" spans="1:7" ht="20.25" customHeight="1" x14ac:dyDescent="0.15">
      <c r="A101" s="198"/>
      <c r="B101" s="120"/>
      <c r="C101" s="120"/>
      <c r="D101" s="120"/>
      <c r="E101" s="120"/>
      <c r="F101" s="120"/>
      <c r="G101" s="120"/>
    </row>
    <row r="102" spans="1:7" ht="20.25" customHeight="1" x14ac:dyDescent="0.15">
      <c r="A102" s="198"/>
      <c r="B102" s="120"/>
      <c r="C102" s="120"/>
      <c r="D102" s="120"/>
      <c r="E102" s="120"/>
      <c r="F102" s="120"/>
      <c r="G102" s="120"/>
    </row>
    <row r="103" spans="1:7" ht="20.25" customHeight="1" x14ac:dyDescent="0.15">
      <c r="A103" s="198"/>
      <c r="B103" s="120"/>
      <c r="C103" s="120"/>
      <c r="D103" s="120"/>
      <c r="E103" s="120"/>
      <c r="F103" s="120"/>
      <c r="G103" s="120"/>
    </row>
    <row r="104" spans="1:7" ht="20.25" customHeight="1" x14ac:dyDescent="0.15">
      <c r="A104" s="198"/>
      <c r="B104" s="120"/>
      <c r="C104" s="120"/>
      <c r="D104" s="120"/>
      <c r="E104" s="120"/>
      <c r="F104" s="120"/>
      <c r="G104" s="120"/>
    </row>
    <row r="105" spans="1:7" ht="20.25" customHeight="1" x14ac:dyDescent="0.15">
      <c r="A105" s="198"/>
      <c r="B105" s="120"/>
      <c r="C105" s="120"/>
      <c r="D105" s="120"/>
      <c r="E105" s="120"/>
      <c r="F105" s="120"/>
      <c r="G105" s="120"/>
    </row>
    <row r="106" spans="1:7" ht="20.25" customHeight="1" x14ac:dyDescent="0.15">
      <c r="A106" s="198"/>
      <c r="B106" s="120"/>
      <c r="C106" s="120"/>
      <c r="D106" s="120"/>
      <c r="E106" s="120"/>
      <c r="F106" s="120"/>
      <c r="G106" s="120"/>
    </row>
    <row r="107" spans="1:7" ht="20.25" customHeight="1" x14ac:dyDescent="0.15">
      <c r="A107" s="198"/>
      <c r="B107" s="120"/>
      <c r="C107" s="120"/>
      <c r="D107" s="120"/>
      <c r="E107" s="120"/>
      <c r="F107" s="120"/>
      <c r="G107" s="120"/>
    </row>
    <row r="108" spans="1:7" ht="20.25" customHeight="1" x14ac:dyDescent="0.15">
      <c r="A108" s="198"/>
      <c r="B108" s="120"/>
      <c r="C108" s="120"/>
      <c r="D108" s="120"/>
      <c r="E108" s="120"/>
      <c r="F108" s="120"/>
      <c r="G108" s="120"/>
    </row>
    <row r="109" spans="1:7" ht="20.25" customHeight="1" x14ac:dyDescent="0.15">
      <c r="A109" s="198"/>
      <c r="B109" s="120"/>
      <c r="C109" s="120"/>
      <c r="D109" s="120"/>
      <c r="E109" s="120"/>
      <c r="F109" s="120"/>
      <c r="G109" s="120"/>
    </row>
    <row r="110" spans="1:7" ht="20.25" customHeight="1" x14ac:dyDescent="0.15">
      <c r="A110" s="198"/>
      <c r="B110" s="120"/>
      <c r="C110" s="120"/>
      <c r="D110" s="120"/>
      <c r="E110" s="120"/>
      <c r="F110" s="120"/>
      <c r="G110" s="120"/>
    </row>
    <row r="111" spans="1:7" ht="20.25" customHeight="1" x14ac:dyDescent="0.15">
      <c r="A111" s="198"/>
      <c r="B111" s="120"/>
      <c r="C111" s="120"/>
      <c r="D111" s="120"/>
      <c r="E111" s="120"/>
      <c r="F111" s="120"/>
      <c r="G111" s="120"/>
    </row>
    <row r="112" spans="1:7" ht="20.25" customHeight="1" x14ac:dyDescent="0.15">
      <c r="A112" s="198"/>
      <c r="B112" s="120"/>
      <c r="C112" s="120"/>
      <c r="D112" s="120"/>
      <c r="E112" s="120"/>
      <c r="F112" s="120"/>
      <c r="G112" s="120"/>
    </row>
    <row r="113" spans="1:7" ht="20.25" customHeight="1" x14ac:dyDescent="0.15">
      <c r="A113" s="198"/>
      <c r="B113" s="120"/>
      <c r="C113" s="120"/>
      <c r="D113" s="120"/>
      <c r="E113" s="120"/>
      <c r="F113" s="120"/>
      <c r="G113" s="120"/>
    </row>
    <row r="114" spans="1:7" ht="20.25" customHeight="1" x14ac:dyDescent="0.15">
      <c r="A114" s="198"/>
      <c r="B114" s="120"/>
      <c r="C114" s="120"/>
      <c r="D114" s="120"/>
      <c r="E114" s="120"/>
      <c r="F114" s="120"/>
      <c r="G114" s="120"/>
    </row>
    <row r="115" spans="1:7" ht="20.25" customHeight="1" x14ac:dyDescent="0.15">
      <c r="A115" s="198"/>
      <c r="B115" s="120"/>
      <c r="C115" s="120"/>
      <c r="D115" s="120"/>
      <c r="E115" s="120"/>
      <c r="F115" s="120"/>
      <c r="G115" s="120"/>
    </row>
    <row r="116" spans="1:7" ht="20.25" customHeight="1" x14ac:dyDescent="0.15">
      <c r="A116" s="198"/>
      <c r="B116" s="120"/>
      <c r="C116" s="120"/>
      <c r="D116" s="120"/>
      <c r="E116" s="120"/>
      <c r="F116" s="120"/>
      <c r="G116" s="120"/>
    </row>
    <row r="117" spans="1:7" ht="20.25" customHeight="1" x14ac:dyDescent="0.15">
      <c r="A117" s="198"/>
      <c r="B117" s="120"/>
      <c r="C117" s="120"/>
      <c r="D117" s="120"/>
      <c r="E117" s="120"/>
      <c r="F117" s="120"/>
      <c r="G117" s="120"/>
    </row>
    <row r="118" spans="1:7" ht="20.25" customHeight="1" x14ac:dyDescent="0.15">
      <c r="A118" s="198"/>
      <c r="B118" s="120"/>
      <c r="C118" s="120"/>
      <c r="D118" s="120"/>
      <c r="E118" s="120"/>
      <c r="F118" s="120"/>
      <c r="G118" s="120"/>
    </row>
    <row r="119" spans="1:7" ht="20.25" customHeight="1" x14ac:dyDescent="0.15">
      <c r="A119" s="198"/>
      <c r="B119" s="120"/>
      <c r="C119" s="120"/>
      <c r="D119" s="120"/>
      <c r="E119" s="120"/>
      <c r="F119" s="120"/>
      <c r="G119" s="120"/>
    </row>
    <row r="120" spans="1:7" ht="20.25" customHeight="1" x14ac:dyDescent="0.15">
      <c r="A120" s="198"/>
      <c r="B120" s="120"/>
      <c r="C120" s="120"/>
      <c r="D120" s="120"/>
      <c r="E120" s="120"/>
      <c r="F120" s="120"/>
      <c r="G120" s="120"/>
    </row>
    <row r="121" spans="1:7" ht="20.25" customHeight="1" x14ac:dyDescent="0.15">
      <c r="A121" s="198"/>
      <c r="B121" s="120"/>
      <c r="C121" s="120"/>
      <c r="D121" s="120"/>
      <c r="E121" s="120"/>
      <c r="F121" s="120"/>
      <c r="G121" s="120"/>
    </row>
    <row r="122" spans="1:7" ht="20.25" customHeight="1" x14ac:dyDescent="0.15">
      <c r="A122" s="198"/>
      <c r="B122" s="120"/>
      <c r="C122" s="120"/>
      <c r="D122" s="120"/>
      <c r="E122" s="120"/>
      <c r="F122" s="120"/>
      <c r="G122" s="120"/>
    </row>
    <row r="123" spans="1:7" ht="20.25" customHeight="1" x14ac:dyDescent="0.15">
      <c r="A123" s="198"/>
      <c r="B123" s="120"/>
      <c r="C123" s="120"/>
      <c r="D123" s="120"/>
      <c r="E123" s="120"/>
      <c r="F123" s="120"/>
      <c r="G123" s="120"/>
    </row>
    <row r="124" spans="1:7" ht="20.25" customHeight="1" x14ac:dyDescent="0.15">
      <c r="A124" s="198"/>
      <c r="B124" s="120"/>
      <c r="C124" s="120"/>
      <c r="D124" s="120"/>
      <c r="E124" s="120"/>
      <c r="F124" s="120"/>
      <c r="G124" s="120"/>
    </row>
    <row r="125" spans="1:7" ht="20.25" customHeight="1" x14ac:dyDescent="0.15">
      <c r="A125" s="198"/>
      <c r="B125" s="120"/>
      <c r="C125" s="120"/>
      <c r="D125" s="120"/>
      <c r="E125" s="120"/>
      <c r="F125" s="120"/>
      <c r="G125" s="120"/>
    </row>
    <row r="126" spans="1:7" ht="20.25" customHeight="1" x14ac:dyDescent="0.15">
      <c r="A126" s="198"/>
      <c r="B126" s="120"/>
      <c r="C126" s="120"/>
      <c r="D126" s="120"/>
      <c r="E126" s="120"/>
      <c r="F126" s="120"/>
      <c r="G126" s="120"/>
    </row>
    <row r="127" spans="1:7" ht="20.25" customHeight="1" x14ac:dyDescent="0.15">
      <c r="A127" s="198"/>
      <c r="B127" s="120"/>
      <c r="C127" s="120"/>
      <c r="D127" s="120"/>
      <c r="E127" s="120"/>
      <c r="F127" s="120"/>
      <c r="G127" s="120"/>
    </row>
    <row r="128" spans="1:7" ht="20.25" customHeight="1" x14ac:dyDescent="0.15">
      <c r="A128" s="198"/>
      <c r="B128" s="120"/>
      <c r="C128" s="120"/>
      <c r="D128" s="120"/>
      <c r="E128" s="120"/>
      <c r="F128" s="120"/>
      <c r="G128" s="120"/>
    </row>
    <row r="129" spans="1:7" ht="20.25" customHeight="1" x14ac:dyDescent="0.15">
      <c r="A129" s="198"/>
      <c r="B129" s="120"/>
      <c r="C129" s="120"/>
      <c r="D129" s="120"/>
      <c r="E129" s="120"/>
      <c r="F129" s="120"/>
      <c r="G129" s="120"/>
    </row>
    <row r="130" spans="1:7" ht="20.25" customHeight="1" x14ac:dyDescent="0.15">
      <c r="A130" s="198"/>
      <c r="B130" s="120"/>
      <c r="C130" s="120"/>
      <c r="D130" s="120"/>
      <c r="E130" s="120"/>
      <c r="F130" s="120"/>
      <c r="G130" s="120"/>
    </row>
    <row r="131" spans="1:7" ht="20.25" customHeight="1" x14ac:dyDescent="0.15">
      <c r="A131" s="198"/>
      <c r="B131" s="120"/>
      <c r="C131" s="120"/>
      <c r="D131" s="120"/>
      <c r="E131" s="120"/>
      <c r="F131" s="120"/>
      <c r="G131" s="120"/>
    </row>
    <row r="132" spans="1:7" ht="20.25" customHeight="1" x14ac:dyDescent="0.15">
      <c r="A132" s="198"/>
      <c r="B132" s="120"/>
      <c r="C132" s="120"/>
      <c r="D132" s="120"/>
      <c r="E132" s="120"/>
      <c r="F132" s="120"/>
      <c r="G132" s="120"/>
    </row>
    <row r="133" spans="1:7" ht="20.25" customHeight="1" x14ac:dyDescent="0.15">
      <c r="A133" s="198"/>
      <c r="B133" s="120"/>
      <c r="C133" s="120"/>
      <c r="D133" s="120"/>
      <c r="E133" s="120"/>
      <c r="F133" s="120"/>
      <c r="G133" s="120"/>
    </row>
    <row r="134" spans="1:7" ht="20.25" customHeight="1" x14ac:dyDescent="0.15">
      <c r="A134" s="198"/>
      <c r="B134" s="120"/>
      <c r="C134" s="120"/>
      <c r="D134" s="120"/>
      <c r="E134" s="120"/>
      <c r="F134" s="120"/>
      <c r="G134" s="120"/>
    </row>
    <row r="135" spans="1:7" ht="20.25" customHeight="1" x14ac:dyDescent="0.15">
      <c r="A135" s="198"/>
      <c r="B135" s="120"/>
      <c r="C135" s="120"/>
      <c r="D135" s="120"/>
      <c r="E135" s="120"/>
      <c r="F135" s="120"/>
      <c r="G135" s="120"/>
    </row>
    <row r="136" spans="1:7" ht="20.25" customHeight="1" x14ac:dyDescent="0.15">
      <c r="A136" s="198"/>
      <c r="B136" s="120"/>
      <c r="C136" s="120"/>
      <c r="D136" s="120"/>
      <c r="E136" s="120"/>
      <c r="F136" s="120"/>
      <c r="G136" s="120"/>
    </row>
    <row r="137" spans="1:7" ht="20.25" customHeight="1" x14ac:dyDescent="0.15">
      <c r="A137" s="198"/>
      <c r="B137" s="120"/>
      <c r="C137" s="120"/>
      <c r="D137" s="120"/>
      <c r="E137" s="120"/>
      <c r="F137" s="120"/>
      <c r="G137" s="120"/>
    </row>
    <row r="138" spans="1:7" ht="20.25" customHeight="1" x14ac:dyDescent="0.15">
      <c r="A138" s="198"/>
      <c r="B138" s="120"/>
      <c r="C138" s="120"/>
      <c r="D138" s="120"/>
      <c r="E138" s="120"/>
      <c r="F138" s="120"/>
      <c r="G138" s="120"/>
    </row>
    <row r="139" spans="1:7" ht="20.25" customHeight="1" x14ac:dyDescent="0.15">
      <c r="A139" s="198"/>
      <c r="B139" s="120"/>
      <c r="C139" s="120"/>
      <c r="D139" s="120"/>
      <c r="E139" s="120"/>
      <c r="F139" s="120"/>
      <c r="G139" s="120"/>
    </row>
    <row r="140" spans="1:7" ht="20.25" customHeight="1" x14ac:dyDescent="0.15">
      <c r="A140" s="198"/>
      <c r="B140" s="120"/>
      <c r="C140" s="120"/>
      <c r="D140" s="120"/>
      <c r="E140" s="120"/>
      <c r="F140" s="120"/>
      <c r="G140" s="120"/>
    </row>
    <row r="141" spans="1:7" ht="20.25" customHeight="1" x14ac:dyDescent="0.15">
      <c r="A141" s="198"/>
      <c r="B141" s="120"/>
      <c r="C141" s="120"/>
      <c r="D141" s="120"/>
      <c r="E141" s="120"/>
      <c r="F141" s="120"/>
      <c r="G141" s="120"/>
    </row>
    <row r="142" spans="1:7" ht="20.25" customHeight="1" x14ac:dyDescent="0.15">
      <c r="A142" s="198"/>
      <c r="B142" s="120"/>
      <c r="C142" s="120"/>
      <c r="D142" s="120"/>
      <c r="E142" s="120"/>
      <c r="F142" s="120"/>
      <c r="G142" s="120"/>
    </row>
    <row r="143" spans="1:7" ht="20.25" customHeight="1" x14ac:dyDescent="0.15">
      <c r="A143" s="198"/>
      <c r="B143" s="120"/>
      <c r="C143" s="120"/>
      <c r="D143" s="120"/>
      <c r="E143" s="120"/>
      <c r="F143" s="120"/>
      <c r="G143" s="120"/>
    </row>
    <row r="144" spans="1:7" ht="20.25" customHeight="1" x14ac:dyDescent="0.15">
      <c r="A144" s="198"/>
      <c r="B144" s="120"/>
      <c r="C144" s="120"/>
      <c r="D144" s="120"/>
      <c r="E144" s="120"/>
      <c r="F144" s="120"/>
      <c r="G144" s="120"/>
    </row>
    <row r="145" spans="1:7" ht="20.25" customHeight="1" x14ac:dyDescent="0.15">
      <c r="A145" s="198"/>
      <c r="B145" s="120"/>
      <c r="C145" s="120"/>
      <c r="D145" s="120"/>
      <c r="E145" s="120"/>
      <c r="F145" s="120"/>
      <c r="G145" s="120"/>
    </row>
    <row r="146" spans="1:7" ht="20.25" customHeight="1" x14ac:dyDescent="0.15">
      <c r="A146" s="198"/>
      <c r="B146" s="120"/>
      <c r="C146" s="120"/>
      <c r="D146" s="120"/>
      <c r="E146" s="120"/>
      <c r="F146" s="120"/>
      <c r="G146" s="120"/>
    </row>
    <row r="147" spans="1:7" ht="20.25" customHeight="1" x14ac:dyDescent="0.15">
      <c r="A147" s="198"/>
      <c r="B147" s="120"/>
      <c r="C147" s="120"/>
      <c r="D147" s="120"/>
      <c r="E147" s="120"/>
      <c r="F147" s="120"/>
      <c r="G147" s="120"/>
    </row>
    <row r="148" spans="1:7" ht="20.25" customHeight="1" x14ac:dyDescent="0.15">
      <c r="A148" s="198"/>
      <c r="B148" s="120"/>
      <c r="C148" s="120"/>
      <c r="D148" s="120"/>
      <c r="E148" s="120"/>
      <c r="F148" s="120"/>
      <c r="G148" s="120"/>
    </row>
    <row r="149" spans="1:7" ht="20.25" customHeight="1" x14ac:dyDescent="0.15">
      <c r="A149" s="198"/>
      <c r="B149" s="120"/>
      <c r="C149" s="120"/>
      <c r="D149" s="120"/>
      <c r="E149" s="120"/>
      <c r="F149" s="120"/>
      <c r="G149" s="120"/>
    </row>
    <row r="150" spans="1:7" ht="20.25" customHeight="1" x14ac:dyDescent="0.15">
      <c r="A150" s="198"/>
      <c r="B150" s="120"/>
      <c r="C150" s="120"/>
      <c r="D150" s="120"/>
      <c r="E150" s="120"/>
      <c r="F150" s="120"/>
      <c r="G150" s="120"/>
    </row>
    <row r="151" spans="1:7" ht="20.25" customHeight="1" x14ac:dyDescent="0.15">
      <c r="A151" s="198"/>
      <c r="B151" s="120"/>
      <c r="C151" s="120"/>
      <c r="D151" s="120"/>
      <c r="E151" s="120"/>
      <c r="F151" s="120"/>
      <c r="G151" s="120"/>
    </row>
    <row r="152" spans="1:7" ht="20.25" customHeight="1" x14ac:dyDescent="0.15">
      <c r="A152" s="198"/>
      <c r="B152" s="120"/>
      <c r="C152" s="120"/>
      <c r="D152" s="120"/>
      <c r="E152" s="120"/>
      <c r="F152" s="120"/>
      <c r="G152" s="120"/>
    </row>
    <row r="153" spans="1:7" ht="20.25" customHeight="1" x14ac:dyDescent="0.15">
      <c r="A153" s="198"/>
      <c r="B153" s="120"/>
      <c r="C153" s="120"/>
      <c r="D153" s="120"/>
      <c r="E153" s="120"/>
      <c r="F153" s="120"/>
      <c r="G153" s="120"/>
    </row>
    <row r="154" spans="1:7" ht="20.25" customHeight="1" x14ac:dyDescent="0.15">
      <c r="A154" s="198"/>
      <c r="B154" s="120"/>
      <c r="C154" s="120"/>
      <c r="D154" s="120"/>
      <c r="E154" s="120"/>
      <c r="F154" s="120"/>
      <c r="G154" s="120"/>
    </row>
    <row r="155" spans="1:7" ht="20.25" customHeight="1" x14ac:dyDescent="0.15">
      <c r="A155" s="198"/>
      <c r="B155" s="120"/>
      <c r="C155" s="120"/>
      <c r="D155" s="120"/>
      <c r="E155" s="120"/>
      <c r="F155" s="120"/>
      <c r="G155" s="120"/>
    </row>
    <row r="156" spans="1:7" ht="20.25" customHeight="1" x14ac:dyDescent="0.15">
      <c r="A156" s="198"/>
      <c r="B156" s="120"/>
      <c r="C156" s="120"/>
      <c r="D156" s="120"/>
      <c r="E156" s="120"/>
      <c r="F156" s="120"/>
      <c r="G156" s="120"/>
    </row>
    <row r="157" spans="1:7" ht="20.25" customHeight="1" x14ac:dyDescent="0.15">
      <c r="A157" s="198"/>
      <c r="B157" s="120"/>
      <c r="C157" s="120"/>
      <c r="D157" s="120"/>
      <c r="E157" s="120"/>
      <c r="F157" s="120"/>
      <c r="G157" s="120"/>
    </row>
    <row r="158" spans="1:7" ht="20.25" customHeight="1" x14ac:dyDescent="0.15">
      <c r="A158" s="198"/>
      <c r="B158" s="120"/>
      <c r="C158" s="120"/>
      <c r="D158" s="120"/>
      <c r="E158" s="120"/>
      <c r="F158" s="120"/>
      <c r="G158" s="120"/>
    </row>
    <row r="159" spans="1:7" ht="20.25" customHeight="1" x14ac:dyDescent="0.15">
      <c r="A159" s="198"/>
      <c r="B159" s="120"/>
      <c r="C159" s="120"/>
      <c r="D159" s="120"/>
      <c r="E159" s="120"/>
      <c r="F159" s="120"/>
      <c r="G159" s="120"/>
    </row>
    <row r="160" spans="1:7" ht="20.25" customHeight="1" x14ac:dyDescent="0.15">
      <c r="A160" s="198"/>
      <c r="B160" s="120"/>
      <c r="C160" s="120"/>
      <c r="D160" s="120"/>
      <c r="E160" s="120"/>
      <c r="F160" s="120"/>
      <c r="G160" s="120"/>
    </row>
    <row r="161" spans="1:7" ht="20.25" customHeight="1" x14ac:dyDescent="0.15">
      <c r="A161" s="198"/>
      <c r="B161" s="120"/>
      <c r="C161" s="120"/>
      <c r="D161" s="120"/>
      <c r="E161" s="120"/>
      <c r="F161" s="120"/>
      <c r="G161" s="120"/>
    </row>
    <row r="162" spans="1:7" ht="20.25" customHeight="1" x14ac:dyDescent="0.15">
      <c r="A162" s="198"/>
      <c r="B162" s="120"/>
      <c r="C162" s="120"/>
      <c r="D162" s="120"/>
      <c r="E162" s="120"/>
      <c r="F162" s="120"/>
      <c r="G162" s="120"/>
    </row>
    <row r="163" spans="1:7" ht="20.25" customHeight="1" x14ac:dyDescent="0.15">
      <c r="A163" s="198"/>
      <c r="B163" s="120"/>
      <c r="C163" s="120"/>
      <c r="D163" s="120"/>
      <c r="E163" s="120"/>
      <c r="F163" s="120"/>
      <c r="G163" s="120"/>
    </row>
    <row r="164" spans="1:7" ht="20.25" customHeight="1" x14ac:dyDescent="0.15">
      <c r="A164" s="198"/>
      <c r="B164" s="120"/>
      <c r="C164" s="120"/>
      <c r="D164" s="120"/>
      <c r="E164" s="120"/>
      <c r="F164" s="120"/>
      <c r="G164" s="120"/>
    </row>
    <row r="165" spans="1:7" ht="20.25" customHeight="1" x14ac:dyDescent="0.15">
      <c r="A165" s="198"/>
      <c r="B165" s="120"/>
      <c r="C165" s="120"/>
      <c r="D165" s="120"/>
      <c r="E165" s="120"/>
      <c r="F165" s="120"/>
      <c r="G165" s="120"/>
    </row>
    <row r="166" spans="1:7" ht="20.25" customHeight="1" x14ac:dyDescent="0.15">
      <c r="A166" s="198"/>
      <c r="B166" s="120"/>
      <c r="C166" s="120"/>
      <c r="D166" s="120"/>
      <c r="E166" s="120"/>
      <c r="F166" s="120"/>
      <c r="G166" s="120"/>
    </row>
    <row r="167" spans="1:7" ht="20.25" customHeight="1" x14ac:dyDescent="0.15">
      <c r="A167" s="198"/>
      <c r="B167" s="120"/>
      <c r="C167" s="120"/>
      <c r="D167" s="120"/>
      <c r="E167" s="120"/>
      <c r="F167" s="120"/>
      <c r="G167" s="120"/>
    </row>
    <row r="168" spans="1:7" ht="20.25" customHeight="1" x14ac:dyDescent="0.15">
      <c r="A168" s="198"/>
      <c r="B168" s="120"/>
      <c r="C168" s="120"/>
      <c r="D168" s="120"/>
      <c r="E168" s="120"/>
      <c r="F168" s="120"/>
      <c r="G168" s="120"/>
    </row>
    <row r="169" spans="1:7" ht="20.25" customHeight="1" x14ac:dyDescent="0.15">
      <c r="A169" s="198"/>
      <c r="B169" s="120"/>
      <c r="C169" s="120"/>
      <c r="D169" s="120"/>
      <c r="E169" s="120"/>
      <c r="F169" s="120"/>
      <c r="G169" s="120"/>
    </row>
    <row r="170" spans="1:7" ht="20.25" customHeight="1" x14ac:dyDescent="0.15">
      <c r="A170" s="198"/>
      <c r="B170" s="120"/>
      <c r="C170" s="120"/>
      <c r="D170" s="120"/>
      <c r="E170" s="120"/>
      <c r="F170" s="120"/>
      <c r="G170" s="120"/>
    </row>
    <row r="171" spans="1:7" ht="20.25" customHeight="1" x14ac:dyDescent="0.15">
      <c r="A171" s="198"/>
      <c r="B171" s="120"/>
      <c r="C171" s="120"/>
      <c r="D171" s="120"/>
      <c r="E171" s="120"/>
      <c r="F171" s="120"/>
      <c r="G171" s="120"/>
    </row>
    <row r="172" spans="1:7" ht="20.25" customHeight="1" x14ac:dyDescent="0.15">
      <c r="A172" s="198"/>
      <c r="B172" s="120"/>
      <c r="C172" s="120"/>
      <c r="D172" s="120"/>
      <c r="E172" s="120"/>
      <c r="F172" s="120"/>
      <c r="G172" s="120"/>
    </row>
    <row r="173" spans="1:7" ht="20.25" customHeight="1" x14ac:dyDescent="0.15">
      <c r="A173" s="198"/>
      <c r="B173" s="120"/>
      <c r="C173" s="120"/>
      <c r="D173" s="120"/>
      <c r="E173" s="120"/>
      <c r="F173" s="120"/>
      <c r="G173" s="120"/>
    </row>
    <row r="174" spans="1:7" ht="20.25" customHeight="1" x14ac:dyDescent="0.15">
      <c r="A174" s="198"/>
      <c r="B174" s="120"/>
      <c r="C174" s="120"/>
      <c r="D174" s="120"/>
      <c r="E174" s="120"/>
      <c r="F174" s="120"/>
      <c r="G174" s="120"/>
    </row>
    <row r="175" spans="1:7" ht="20.25" customHeight="1" x14ac:dyDescent="0.15">
      <c r="A175" s="198"/>
      <c r="B175" s="120"/>
      <c r="C175" s="120"/>
      <c r="D175" s="120"/>
      <c r="E175" s="120"/>
      <c r="F175" s="120"/>
      <c r="G175" s="120"/>
    </row>
    <row r="176" spans="1:7" ht="20.25" customHeight="1" x14ac:dyDescent="0.15">
      <c r="A176" s="198"/>
      <c r="B176" s="120"/>
      <c r="C176" s="120"/>
      <c r="D176" s="120"/>
      <c r="E176" s="120"/>
      <c r="F176" s="120"/>
      <c r="G176" s="120"/>
    </row>
    <row r="177" spans="1:7" ht="20.25" customHeight="1" x14ac:dyDescent="0.15">
      <c r="A177" s="198"/>
      <c r="B177" s="120"/>
      <c r="C177" s="120"/>
      <c r="D177" s="120"/>
      <c r="E177" s="120"/>
      <c r="F177" s="120"/>
      <c r="G177" s="120"/>
    </row>
    <row r="178" spans="1:7" ht="20.25" customHeight="1" x14ac:dyDescent="0.15">
      <c r="A178" s="198"/>
      <c r="B178" s="120"/>
      <c r="C178" s="120"/>
      <c r="D178" s="120"/>
      <c r="E178" s="120"/>
      <c r="F178" s="120"/>
      <c r="G178" s="120"/>
    </row>
    <row r="179" spans="1:7" ht="20.25" customHeight="1" x14ac:dyDescent="0.15">
      <c r="A179" s="198"/>
      <c r="B179" s="120"/>
      <c r="C179" s="120"/>
      <c r="D179" s="120"/>
      <c r="E179" s="120"/>
      <c r="F179" s="120"/>
      <c r="G179" s="120"/>
    </row>
    <row r="180" spans="1:7" ht="20.25" customHeight="1" x14ac:dyDescent="0.15">
      <c r="A180" s="198"/>
      <c r="B180" s="120"/>
      <c r="C180" s="120"/>
      <c r="D180" s="120"/>
      <c r="E180" s="120"/>
      <c r="F180" s="120"/>
      <c r="G180" s="120"/>
    </row>
    <row r="181" spans="1:7" ht="20.25" customHeight="1" x14ac:dyDescent="0.15">
      <c r="A181" s="198"/>
      <c r="B181" s="120"/>
      <c r="C181" s="120"/>
      <c r="D181" s="120"/>
      <c r="E181" s="120"/>
      <c r="F181" s="120"/>
      <c r="G181" s="120"/>
    </row>
    <row r="182" spans="1:7" ht="20.25" customHeight="1" x14ac:dyDescent="0.15">
      <c r="A182" s="198"/>
      <c r="B182" s="120"/>
      <c r="C182" s="120"/>
      <c r="D182" s="120"/>
      <c r="E182" s="120"/>
      <c r="F182" s="120"/>
      <c r="G182" s="120"/>
    </row>
    <row r="183" spans="1:7" ht="20.25" customHeight="1" x14ac:dyDescent="0.15">
      <c r="A183" s="198"/>
      <c r="B183" s="120"/>
      <c r="C183" s="120"/>
      <c r="D183" s="120"/>
      <c r="E183" s="120"/>
      <c r="F183" s="120"/>
      <c r="G183" s="120"/>
    </row>
    <row r="184" spans="1:7" ht="20.25" customHeight="1" x14ac:dyDescent="0.15">
      <c r="A184" s="198"/>
      <c r="B184" s="120"/>
      <c r="C184" s="120"/>
      <c r="D184" s="120"/>
      <c r="E184" s="120"/>
      <c r="F184" s="120"/>
      <c r="G184" s="120"/>
    </row>
    <row r="185" spans="1:7" ht="20.25" customHeight="1" x14ac:dyDescent="0.15">
      <c r="A185" s="198"/>
      <c r="B185" s="120"/>
      <c r="C185" s="120"/>
      <c r="D185" s="120"/>
      <c r="E185" s="120"/>
      <c r="F185" s="120"/>
      <c r="G185" s="120"/>
    </row>
    <row r="186" spans="1:7" ht="20.25" customHeight="1" x14ac:dyDescent="0.15">
      <c r="A186" s="198"/>
      <c r="B186" s="120"/>
      <c r="C186" s="120"/>
      <c r="D186" s="120"/>
      <c r="E186" s="120"/>
      <c r="F186" s="120"/>
      <c r="G186" s="120"/>
    </row>
    <row r="187" spans="1:7" ht="20.25" customHeight="1" x14ac:dyDescent="0.15">
      <c r="A187" s="198"/>
      <c r="B187" s="120"/>
      <c r="C187" s="120"/>
      <c r="D187" s="120"/>
      <c r="E187" s="120"/>
      <c r="F187" s="120"/>
      <c r="G187" s="120"/>
    </row>
    <row r="188" spans="1:7" ht="20.25" customHeight="1" x14ac:dyDescent="0.15">
      <c r="A188" s="198"/>
      <c r="B188" s="120"/>
      <c r="C188" s="120"/>
      <c r="D188" s="120"/>
      <c r="E188" s="120"/>
      <c r="F188" s="120"/>
      <c r="G188" s="120"/>
    </row>
    <row r="189" spans="1:7" ht="20.25" customHeight="1" x14ac:dyDescent="0.15">
      <c r="A189" s="198"/>
      <c r="B189" s="120"/>
      <c r="C189" s="120"/>
      <c r="D189" s="120"/>
      <c r="E189" s="120"/>
      <c r="F189" s="120"/>
      <c r="G189" s="120"/>
    </row>
    <row r="190" spans="1:7" ht="20.25" customHeight="1" x14ac:dyDescent="0.15">
      <c r="A190" s="198"/>
      <c r="B190" s="120"/>
      <c r="C190" s="120"/>
      <c r="D190" s="120"/>
      <c r="E190" s="120"/>
      <c r="F190" s="120"/>
      <c r="G190" s="120"/>
    </row>
    <row r="191" spans="1:7" ht="20.25" customHeight="1" x14ac:dyDescent="0.15">
      <c r="A191" s="198"/>
      <c r="B191" s="120"/>
      <c r="C191" s="120"/>
      <c r="D191" s="120"/>
      <c r="E191" s="120"/>
      <c r="F191" s="120"/>
      <c r="G191" s="120"/>
    </row>
    <row r="192" spans="1:7" ht="20.25" customHeight="1" x14ac:dyDescent="0.15">
      <c r="A192" s="198"/>
      <c r="B192" s="120"/>
      <c r="C192" s="120"/>
      <c r="D192" s="120"/>
      <c r="E192" s="120"/>
      <c r="F192" s="120"/>
      <c r="G192" s="120"/>
    </row>
    <row r="193" spans="1:7" ht="20.25" customHeight="1" x14ac:dyDescent="0.15">
      <c r="A193" s="198"/>
      <c r="B193" s="120"/>
      <c r="C193" s="120"/>
      <c r="D193" s="120"/>
      <c r="E193" s="120"/>
      <c r="F193" s="120"/>
      <c r="G193" s="120"/>
    </row>
    <row r="194" spans="1:7" ht="20.25" customHeight="1" x14ac:dyDescent="0.15">
      <c r="A194" s="198"/>
      <c r="B194" s="120"/>
      <c r="C194" s="120"/>
      <c r="D194" s="120"/>
      <c r="E194" s="120"/>
      <c r="F194" s="120"/>
      <c r="G194" s="120"/>
    </row>
    <row r="195" spans="1:7" ht="20.25" customHeight="1" x14ac:dyDescent="0.15">
      <c r="A195" s="198"/>
      <c r="B195" s="120"/>
      <c r="C195" s="120"/>
      <c r="D195" s="120"/>
      <c r="E195" s="120"/>
      <c r="F195" s="120"/>
      <c r="G195" s="120"/>
    </row>
    <row r="196" spans="1:7" ht="20.25" customHeight="1" x14ac:dyDescent="0.15">
      <c r="A196" s="198"/>
      <c r="B196" s="120"/>
      <c r="C196" s="120"/>
      <c r="D196" s="120"/>
      <c r="E196" s="120"/>
      <c r="F196" s="120"/>
      <c r="G196" s="120"/>
    </row>
    <row r="197" spans="1:7" ht="20.25" customHeight="1" x14ac:dyDescent="0.15">
      <c r="A197" s="198"/>
      <c r="B197" s="120"/>
      <c r="C197" s="120"/>
      <c r="D197" s="120"/>
      <c r="E197" s="120"/>
      <c r="F197" s="120"/>
      <c r="G197" s="120"/>
    </row>
    <row r="198" spans="1:7" ht="20.25" customHeight="1" x14ac:dyDescent="0.15">
      <c r="A198" s="198"/>
      <c r="B198" s="120"/>
      <c r="C198" s="120"/>
      <c r="D198" s="120"/>
      <c r="E198" s="120"/>
      <c r="F198" s="120"/>
      <c r="G198" s="120"/>
    </row>
    <row r="199" spans="1:7" ht="20.25" customHeight="1" x14ac:dyDescent="0.15">
      <c r="A199" s="198"/>
      <c r="B199" s="120"/>
      <c r="C199" s="120"/>
      <c r="D199" s="120"/>
      <c r="E199" s="120"/>
      <c r="F199" s="120"/>
      <c r="G199" s="120"/>
    </row>
    <row r="200" spans="1:7" ht="20.25" customHeight="1" x14ac:dyDescent="0.15">
      <c r="A200" s="198"/>
      <c r="B200" s="120"/>
      <c r="C200" s="120"/>
      <c r="D200" s="120"/>
      <c r="E200" s="120"/>
      <c r="F200" s="120"/>
      <c r="G200" s="120"/>
    </row>
    <row r="201" spans="1:7" ht="20.25" customHeight="1" x14ac:dyDescent="0.15">
      <c r="A201" s="198"/>
      <c r="B201" s="120"/>
      <c r="C201" s="120"/>
      <c r="D201" s="120"/>
      <c r="E201" s="120"/>
      <c r="F201" s="120"/>
      <c r="G201" s="120"/>
    </row>
    <row r="202" spans="1:7" ht="20.25" customHeight="1" x14ac:dyDescent="0.15">
      <c r="A202" s="198"/>
      <c r="B202" s="120"/>
      <c r="C202" s="120"/>
      <c r="D202" s="120"/>
      <c r="E202" s="120"/>
      <c r="F202" s="120"/>
      <c r="G202" s="120"/>
    </row>
    <row r="203" spans="1:7" ht="20.25" customHeight="1" x14ac:dyDescent="0.15">
      <c r="A203" s="198"/>
      <c r="B203" s="120"/>
      <c r="C203" s="120"/>
      <c r="D203" s="120"/>
      <c r="E203" s="120"/>
      <c r="F203" s="120"/>
      <c r="G203" s="120"/>
    </row>
    <row r="204" spans="1:7" ht="20.25" customHeight="1" x14ac:dyDescent="0.15">
      <c r="A204" s="198"/>
      <c r="B204" s="120"/>
      <c r="C204" s="120"/>
      <c r="D204" s="120"/>
      <c r="E204" s="120"/>
      <c r="F204" s="120"/>
      <c r="G204" s="120"/>
    </row>
    <row r="205" spans="1:7" ht="20.25" customHeight="1" x14ac:dyDescent="0.15">
      <c r="A205" s="198"/>
      <c r="B205" s="120"/>
      <c r="C205" s="120"/>
      <c r="D205" s="120"/>
      <c r="E205" s="120"/>
      <c r="F205" s="120"/>
      <c r="G205" s="120"/>
    </row>
    <row r="206" spans="1:7" ht="20.25" customHeight="1" x14ac:dyDescent="0.15">
      <c r="A206" s="198"/>
      <c r="B206" s="120"/>
      <c r="C206" s="120"/>
      <c r="D206" s="120"/>
      <c r="E206" s="120"/>
      <c r="F206" s="120"/>
      <c r="G206" s="120"/>
    </row>
    <row r="207" spans="1:7" ht="20.25" customHeight="1" x14ac:dyDescent="0.15">
      <c r="A207" s="198"/>
      <c r="B207" s="120"/>
      <c r="C207" s="120"/>
      <c r="D207" s="120"/>
      <c r="E207" s="120"/>
      <c r="F207" s="120"/>
      <c r="G207" s="120"/>
    </row>
    <row r="208" spans="1:7" ht="20.25" customHeight="1" x14ac:dyDescent="0.15">
      <c r="A208" s="198"/>
      <c r="B208" s="120"/>
      <c r="C208" s="120"/>
      <c r="D208" s="120"/>
      <c r="E208" s="120"/>
      <c r="F208" s="120"/>
      <c r="G208" s="120"/>
    </row>
    <row r="209" spans="1:7" ht="20.25" customHeight="1" x14ac:dyDescent="0.15">
      <c r="A209" s="198"/>
      <c r="B209" s="120"/>
      <c r="C209" s="120"/>
      <c r="D209" s="120"/>
      <c r="E209" s="120"/>
      <c r="F209" s="120"/>
      <c r="G209" s="120"/>
    </row>
    <row r="210" spans="1:7" ht="20.25" customHeight="1" x14ac:dyDescent="0.15">
      <c r="A210" s="198"/>
      <c r="B210" s="120"/>
      <c r="C210" s="120"/>
      <c r="D210" s="120"/>
      <c r="E210" s="120"/>
      <c r="F210" s="120"/>
      <c r="G210" s="120"/>
    </row>
    <row r="211" spans="1:7" ht="20.25" customHeight="1" x14ac:dyDescent="0.15">
      <c r="A211" s="198"/>
      <c r="B211" s="120"/>
      <c r="C211" s="120"/>
      <c r="D211" s="120"/>
      <c r="E211" s="120"/>
      <c r="F211" s="120"/>
      <c r="G211" s="120"/>
    </row>
    <row r="212" spans="1:7" ht="20.25" customHeight="1" x14ac:dyDescent="0.15">
      <c r="A212" s="198"/>
      <c r="B212" s="120"/>
      <c r="C212" s="120"/>
      <c r="D212" s="120"/>
      <c r="E212" s="120"/>
      <c r="F212" s="120"/>
      <c r="G212" s="120"/>
    </row>
    <row r="213" spans="1:7" ht="20.25" customHeight="1" x14ac:dyDescent="0.15">
      <c r="A213" s="198"/>
      <c r="B213" s="120"/>
      <c r="C213" s="120"/>
      <c r="D213" s="120"/>
      <c r="E213" s="120"/>
      <c r="F213" s="120"/>
      <c r="G213" s="120"/>
    </row>
    <row r="214" spans="1:7" ht="20.25" customHeight="1" x14ac:dyDescent="0.15">
      <c r="A214" s="198"/>
      <c r="B214" s="120"/>
      <c r="C214" s="120"/>
      <c r="D214" s="120"/>
      <c r="E214" s="120"/>
      <c r="F214" s="120"/>
      <c r="G214" s="120"/>
    </row>
    <row r="215" spans="1:7" ht="20.25" customHeight="1" x14ac:dyDescent="0.15">
      <c r="A215" s="198"/>
      <c r="B215" s="120"/>
      <c r="C215" s="120"/>
      <c r="D215" s="120"/>
      <c r="E215" s="120"/>
      <c r="F215" s="120"/>
      <c r="G215" s="120"/>
    </row>
    <row r="216" spans="1:7" ht="20.25" customHeight="1" x14ac:dyDescent="0.15">
      <c r="A216" s="198"/>
      <c r="B216" s="120"/>
      <c r="C216" s="120"/>
      <c r="D216" s="120"/>
      <c r="E216" s="120"/>
      <c r="F216" s="120"/>
      <c r="G216" s="120"/>
    </row>
    <row r="217" spans="1:7" ht="20.25" customHeight="1" x14ac:dyDescent="0.15">
      <c r="A217" s="198"/>
      <c r="B217" s="120"/>
      <c r="C217" s="120"/>
      <c r="D217" s="120"/>
      <c r="E217" s="120"/>
      <c r="F217" s="120"/>
      <c r="G217" s="120"/>
    </row>
    <row r="218" spans="1:7" ht="20.25" customHeight="1" x14ac:dyDescent="0.15">
      <c r="A218" s="198"/>
      <c r="B218" s="120"/>
      <c r="C218" s="120"/>
      <c r="D218" s="120"/>
      <c r="E218" s="120"/>
      <c r="F218" s="120"/>
      <c r="G218" s="120"/>
    </row>
    <row r="219" spans="1:7" ht="20.25" customHeight="1" x14ac:dyDescent="0.15">
      <c r="A219" s="198"/>
      <c r="B219" s="120"/>
      <c r="C219" s="120"/>
      <c r="D219" s="120"/>
      <c r="E219" s="120"/>
      <c r="F219" s="120"/>
      <c r="G219" s="120"/>
    </row>
    <row r="220" spans="1:7" ht="20.25" customHeight="1" x14ac:dyDescent="0.15">
      <c r="A220" s="198"/>
      <c r="B220" s="120"/>
      <c r="C220" s="120"/>
      <c r="D220" s="120"/>
      <c r="E220" s="120"/>
      <c r="F220" s="120"/>
      <c r="G220" s="120"/>
    </row>
    <row r="221" spans="1:7" ht="20.25" customHeight="1" x14ac:dyDescent="0.15">
      <c r="A221" s="198"/>
      <c r="B221" s="120"/>
      <c r="C221" s="120"/>
      <c r="D221" s="120"/>
      <c r="E221" s="120"/>
      <c r="F221" s="120"/>
      <c r="G221" s="120"/>
    </row>
    <row r="222" spans="1:7" ht="20.25" customHeight="1" x14ac:dyDescent="0.15">
      <c r="A222" s="198"/>
      <c r="B222" s="120"/>
      <c r="C222" s="120"/>
      <c r="D222" s="120"/>
      <c r="E222" s="120"/>
      <c r="F222" s="120"/>
      <c r="G222" s="120"/>
    </row>
    <row r="223" spans="1:7" ht="20.25" customHeight="1" x14ac:dyDescent="0.15">
      <c r="A223" s="198"/>
      <c r="B223" s="120"/>
      <c r="C223" s="120"/>
      <c r="D223" s="120"/>
      <c r="E223" s="120"/>
      <c r="F223" s="120"/>
      <c r="G223" s="120"/>
    </row>
    <row r="224" spans="1:7" ht="20.25" customHeight="1" x14ac:dyDescent="0.15">
      <c r="A224" s="198"/>
      <c r="B224" s="120"/>
      <c r="C224" s="120"/>
      <c r="D224" s="120"/>
      <c r="E224" s="120"/>
      <c r="F224" s="120"/>
      <c r="G224" s="120"/>
    </row>
    <row r="225" spans="1:7" ht="20.25" customHeight="1" x14ac:dyDescent="0.15">
      <c r="A225" s="198"/>
      <c r="B225" s="120"/>
      <c r="C225" s="120"/>
      <c r="D225" s="120"/>
      <c r="E225" s="120"/>
      <c r="F225" s="120"/>
      <c r="G225" s="120"/>
    </row>
    <row r="226" spans="1:7" ht="20.25" customHeight="1" x14ac:dyDescent="0.15">
      <c r="A226" s="198"/>
      <c r="B226" s="120"/>
      <c r="C226" s="120"/>
      <c r="D226" s="120"/>
      <c r="E226" s="120"/>
      <c r="F226" s="120"/>
      <c r="G226" s="120"/>
    </row>
    <row r="227" spans="1:7" ht="20.25" customHeight="1" x14ac:dyDescent="0.15">
      <c r="A227" s="198"/>
      <c r="B227" s="120"/>
      <c r="C227" s="120"/>
      <c r="D227" s="120"/>
      <c r="E227" s="120"/>
      <c r="F227" s="120"/>
      <c r="G227" s="120"/>
    </row>
    <row r="228" spans="1:7" ht="20.25" customHeight="1" x14ac:dyDescent="0.15">
      <c r="A228" s="198"/>
      <c r="B228" s="120"/>
      <c r="C228" s="120"/>
      <c r="D228" s="120"/>
      <c r="E228" s="120"/>
      <c r="F228" s="120"/>
      <c r="G228" s="120"/>
    </row>
    <row r="229" spans="1:7" ht="20.25" customHeight="1" x14ac:dyDescent="0.15">
      <c r="A229" s="198"/>
      <c r="B229" s="120"/>
      <c r="C229" s="120"/>
      <c r="D229" s="120"/>
      <c r="E229" s="120"/>
      <c r="F229" s="120"/>
      <c r="G229" s="120"/>
    </row>
    <row r="230" spans="1:7" ht="20.25" customHeight="1" x14ac:dyDescent="0.15">
      <c r="A230" s="198"/>
      <c r="B230" s="120"/>
      <c r="C230" s="120"/>
      <c r="D230" s="120"/>
      <c r="E230" s="120"/>
      <c r="F230" s="120"/>
      <c r="G230" s="120"/>
    </row>
    <row r="231" spans="1:7" ht="20.25" customHeight="1" x14ac:dyDescent="0.15">
      <c r="A231" s="198"/>
      <c r="B231" s="120"/>
      <c r="C231" s="120"/>
      <c r="D231" s="120"/>
      <c r="E231" s="120"/>
      <c r="F231" s="120"/>
      <c r="G231" s="120"/>
    </row>
    <row r="232" spans="1:7" ht="20.25" customHeight="1" x14ac:dyDescent="0.15">
      <c r="A232" s="198"/>
      <c r="B232" s="120"/>
      <c r="C232" s="120"/>
      <c r="D232" s="120"/>
      <c r="E232" s="120"/>
      <c r="F232" s="120"/>
      <c r="G232" s="120"/>
    </row>
    <row r="233" spans="1:7" ht="20.25" customHeight="1" x14ac:dyDescent="0.15">
      <c r="A233" s="198"/>
      <c r="B233" s="120"/>
      <c r="C233" s="120"/>
      <c r="D233" s="120"/>
      <c r="E233" s="120"/>
      <c r="F233" s="120"/>
      <c r="G233" s="120"/>
    </row>
    <row r="234" spans="1:7" ht="20.25" customHeight="1" x14ac:dyDescent="0.15">
      <c r="A234" s="198"/>
      <c r="B234" s="120"/>
      <c r="C234" s="120"/>
      <c r="D234" s="120"/>
      <c r="E234" s="120"/>
      <c r="F234" s="120"/>
      <c r="G234" s="120"/>
    </row>
    <row r="235" spans="1:7" ht="20.25" customHeight="1" x14ac:dyDescent="0.15">
      <c r="A235" s="198"/>
      <c r="B235" s="120"/>
      <c r="C235" s="120"/>
      <c r="D235" s="120"/>
      <c r="E235" s="120"/>
      <c r="F235" s="120"/>
      <c r="G235" s="120"/>
    </row>
    <row r="236" spans="1:7" ht="20.25" customHeight="1" x14ac:dyDescent="0.15">
      <c r="A236" s="198"/>
      <c r="B236" s="120"/>
      <c r="C236" s="120"/>
      <c r="D236" s="120"/>
      <c r="E236" s="120"/>
      <c r="F236" s="120"/>
      <c r="G236" s="120"/>
    </row>
    <row r="237" spans="1:7" ht="20.25" customHeight="1" x14ac:dyDescent="0.15">
      <c r="A237" s="198"/>
      <c r="B237" s="120"/>
      <c r="C237" s="120"/>
      <c r="D237" s="120"/>
      <c r="E237" s="120"/>
      <c r="F237" s="120"/>
      <c r="G237" s="120"/>
    </row>
    <row r="238" spans="1:7" ht="20.25" customHeight="1" x14ac:dyDescent="0.15">
      <c r="A238" s="198"/>
      <c r="B238" s="120"/>
      <c r="C238" s="120"/>
      <c r="D238" s="120"/>
      <c r="E238" s="120"/>
      <c r="F238" s="120"/>
      <c r="G238" s="120"/>
    </row>
    <row r="239" spans="1:7" ht="20.25" customHeight="1" x14ac:dyDescent="0.15">
      <c r="A239" s="198"/>
      <c r="B239" s="120"/>
      <c r="C239" s="120"/>
      <c r="D239" s="120"/>
      <c r="E239" s="120"/>
      <c r="F239" s="120"/>
      <c r="G239" s="120"/>
    </row>
    <row r="240" spans="1:7" ht="20.25" customHeight="1" x14ac:dyDescent="0.15">
      <c r="A240" s="198"/>
      <c r="B240" s="120"/>
      <c r="C240" s="120"/>
      <c r="D240" s="120"/>
      <c r="E240" s="120"/>
      <c r="F240" s="120"/>
      <c r="G240" s="120"/>
    </row>
    <row r="241" spans="1:7" ht="20.25" customHeight="1" x14ac:dyDescent="0.15">
      <c r="A241" s="198"/>
      <c r="B241" s="120"/>
      <c r="C241" s="120"/>
      <c r="D241" s="120"/>
      <c r="E241" s="120"/>
      <c r="F241" s="120"/>
      <c r="G241" s="120"/>
    </row>
    <row r="242" spans="1:7" ht="20.25" customHeight="1" x14ac:dyDescent="0.15">
      <c r="A242" s="198"/>
      <c r="B242" s="120"/>
      <c r="C242" s="120"/>
      <c r="D242" s="120"/>
      <c r="E242" s="120"/>
      <c r="F242" s="120"/>
      <c r="G242" s="120"/>
    </row>
    <row r="243" spans="1:7" ht="20.25" customHeight="1" x14ac:dyDescent="0.15">
      <c r="A243" s="198"/>
      <c r="B243" s="120"/>
      <c r="C243" s="120"/>
      <c r="D243" s="120"/>
      <c r="E243" s="120"/>
      <c r="F243" s="120"/>
      <c r="G243" s="120"/>
    </row>
    <row r="244" spans="1:7" ht="20.25" customHeight="1" x14ac:dyDescent="0.15">
      <c r="A244" s="198"/>
      <c r="B244" s="120"/>
      <c r="C244" s="120"/>
      <c r="D244" s="120"/>
      <c r="E244" s="120"/>
      <c r="F244" s="120"/>
      <c r="G244" s="120"/>
    </row>
    <row r="245" spans="1:7" ht="20.25" customHeight="1" x14ac:dyDescent="0.15">
      <c r="A245" s="198"/>
      <c r="B245" s="120"/>
      <c r="C245" s="120"/>
      <c r="D245" s="120"/>
      <c r="E245" s="120"/>
      <c r="F245" s="120"/>
      <c r="G245" s="120"/>
    </row>
    <row r="246" spans="1:7" ht="20.25" customHeight="1" x14ac:dyDescent="0.15">
      <c r="A246" s="198"/>
      <c r="B246" s="120"/>
      <c r="C246" s="120"/>
      <c r="D246" s="120"/>
      <c r="E246" s="120"/>
      <c r="F246" s="120"/>
      <c r="G246" s="120"/>
    </row>
    <row r="247" spans="1:7" ht="20.25" customHeight="1" x14ac:dyDescent="0.15">
      <c r="A247" s="198"/>
      <c r="B247" s="120"/>
      <c r="C247" s="120"/>
      <c r="D247" s="120"/>
      <c r="E247" s="120"/>
      <c r="F247" s="120"/>
      <c r="G247" s="120"/>
    </row>
    <row r="248" spans="1:7" ht="20.25" customHeight="1" x14ac:dyDescent="0.15">
      <c r="A248" s="198"/>
      <c r="B248" s="120"/>
      <c r="C248" s="120"/>
      <c r="D248" s="120"/>
      <c r="E248" s="120"/>
      <c r="F248" s="120"/>
      <c r="G248" s="120"/>
    </row>
    <row r="249" spans="1:7" ht="20.25" customHeight="1" x14ac:dyDescent="0.15">
      <c r="A249" s="198"/>
      <c r="B249" s="120"/>
      <c r="C249" s="120"/>
      <c r="D249" s="120"/>
      <c r="E249" s="120"/>
      <c r="F249" s="120"/>
      <c r="G249" s="120"/>
    </row>
    <row r="250" spans="1:7" ht="20.25" customHeight="1" x14ac:dyDescent="0.15">
      <c r="A250" s="198"/>
      <c r="B250" s="120"/>
      <c r="C250" s="120"/>
      <c r="D250" s="120"/>
      <c r="E250" s="120"/>
      <c r="F250" s="120"/>
      <c r="G250" s="120"/>
    </row>
    <row r="251" spans="1:7" ht="20.25" customHeight="1" x14ac:dyDescent="0.15">
      <c r="A251" s="198"/>
      <c r="B251" s="120"/>
      <c r="C251" s="120"/>
      <c r="D251" s="120"/>
      <c r="E251" s="120"/>
      <c r="F251" s="120"/>
      <c r="G251" s="120"/>
    </row>
    <row r="252" spans="1:7" ht="20.25" customHeight="1" x14ac:dyDescent="0.15">
      <c r="A252" s="198"/>
      <c r="B252" s="120"/>
      <c r="C252" s="120"/>
      <c r="D252" s="120"/>
      <c r="E252" s="120"/>
      <c r="F252" s="120"/>
      <c r="G252" s="120"/>
    </row>
    <row r="253" spans="1:7" ht="20.25" customHeight="1" x14ac:dyDescent="0.15">
      <c r="A253" s="198"/>
      <c r="B253" s="120"/>
      <c r="C253" s="120"/>
      <c r="D253" s="120"/>
      <c r="E253" s="120"/>
      <c r="F253" s="120"/>
      <c r="G253" s="120"/>
    </row>
    <row r="254" spans="1:7" ht="20.25" customHeight="1" x14ac:dyDescent="0.15">
      <c r="A254" s="198"/>
      <c r="B254" s="120"/>
      <c r="C254" s="120"/>
      <c r="D254" s="120"/>
      <c r="E254" s="120"/>
      <c r="F254" s="120"/>
      <c r="G254" s="120"/>
    </row>
    <row r="255" spans="1:7" ht="20.25" customHeight="1" x14ac:dyDescent="0.15">
      <c r="A255" s="198"/>
      <c r="B255" s="120"/>
      <c r="C255" s="120"/>
      <c r="D255" s="120"/>
      <c r="E255" s="120"/>
      <c r="F255" s="120"/>
      <c r="G255" s="120"/>
    </row>
    <row r="256" spans="1:7" ht="20.25" customHeight="1" x14ac:dyDescent="0.15">
      <c r="A256" s="198"/>
      <c r="B256" s="120"/>
      <c r="C256" s="120"/>
      <c r="D256" s="120"/>
      <c r="E256" s="120"/>
      <c r="F256" s="120"/>
      <c r="G256" s="120"/>
    </row>
    <row r="257" spans="1:7" ht="20.25" customHeight="1" x14ac:dyDescent="0.15">
      <c r="A257" s="198"/>
      <c r="B257" s="120"/>
      <c r="C257" s="120"/>
      <c r="D257" s="120"/>
      <c r="E257" s="120"/>
      <c r="F257" s="120"/>
      <c r="G257" s="120"/>
    </row>
    <row r="258" spans="1:7" ht="20.25" customHeight="1" x14ac:dyDescent="0.15">
      <c r="A258" s="198"/>
      <c r="B258" s="120"/>
      <c r="C258" s="120"/>
      <c r="D258" s="120"/>
      <c r="E258" s="120"/>
      <c r="F258" s="120"/>
      <c r="G258" s="120"/>
    </row>
    <row r="259" spans="1:7" ht="20.25" customHeight="1" x14ac:dyDescent="0.15">
      <c r="A259" s="198"/>
      <c r="B259" s="120"/>
      <c r="C259" s="120"/>
      <c r="D259" s="120"/>
      <c r="E259" s="120"/>
      <c r="F259" s="120"/>
      <c r="G259" s="120"/>
    </row>
    <row r="260" spans="1:7" ht="20.25" customHeight="1" x14ac:dyDescent="0.15">
      <c r="A260" s="198"/>
      <c r="B260" s="120"/>
      <c r="C260" s="120"/>
      <c r="D260" s="120"/>
      <c r="E260" s="120"/>
      <c r="F260" s="120"/>
      <c r="G260" s="120"/>
    </row>
    <row r="261" spans="1:7" ht="20.25" customHeight="1" x14ac:dyDescent="0.15">
      <c r="A261" s="198"/>
      <c r="B261" s="120"/>
      <c r="C261" s="120"/>
      <c r="D261" s="120"/>
      <c r="E261" s="120"/>
      <c r="F261" s="120"/>
      <c r="G261" s="120"/>
    </row>
    <row r="262" spans="1:7" ht="20.25" customHeight="1" x14ac:dyDescent="0.15">
      <c r="A262" s="198"/>
      <c r="B262" s="120"/>
      <c r="C262" s="120"/>
      <c r="D262" s="120"/>
      <c r="E262" s="120"/>
      <c r="F262" s="120"/>
      <c r="G262" s="120"/>
    </row>
    <row r="263" spans="1:7" ht="20.25" customHeight="1" x14ac:dyDescent="0.15">
      <c r="A263" s="198"/>
      <c r="B263" s="120"/>
      <c r="C263" s="120"/>
      <c r="D263" s="120"/>
      <c r="E263" s="120"/>
      <c r="F263" s="120"/>
      <c r="G263" s="120"/>
    </row>
    <row r="264" spans="1:7" ht="20.25" customHeight="1" x14ac:dyDescent="0.15">
      <c r="A264" s="198"/>
      <c r="B264" s="120"/>
      <c r="C264" s="120"/>
      <c r="D264" s="120"/>
      <c r="E264" s="120"/>
      <c r="F264" s="120"/>
      <c r="G264" s="120"/>
    </row>
    <row r="265" spans="1:7" ht="20.25" customHeight="1" x14ac:dyDescent="0.15">
      <c r="A265" s="198"/>
      <c r="B265" s="120"/>
      <c r="C265" s="120"/>
      <c r="D265" s="120"/>
      <c r="E265" s="120"/>
      <c r="F265" s="120"/>
      <c r="G265" s="120"/>
    </row>
    <row r="266" spans="1:7" ht="20.25" customHeight="1" x14ac:dyDescent="0.15">
      <c r="A266" s="198"/>
      <c r="B266" s="120"/>
      <c r="C266" s="120"/>
      <c r="D266" s="120"/>
      <c r="E266" s="120"/>
      <c r="F266" s="120"/>
      <c r="G266" s="120"/>
    </row>
    <row r="267" spans="1:7" ht="20.25" customHeight="1" x14ac:dyDescent="0.15">
      <c r="A267" s="198"/>
      <c r="B267" s="120"/>
      <c r="C267" s="120"/>
      <c r="D267" s="120"/>
      <c r="E267" s="120"/>
      <c r="F267" s="120"/>
      <c r="G267" s="120"/>
    </row>
    <row r="268" spans="1:7" ht="20.25" customHeight="1" x14ac:dyDescent="0.15">
      <c r="A268" s="198"/>
      <c r="B268" s="120"/>
      <c r="C268" s="120"/>
      <c r="D268" s="120"/>
      <c r="E268" s="120"/>
      <c r="F268" s="120"/>
      <c r="G268" s="120"/>
    </row>
    <row r="269" spans="1:7" ht="20.25" customHeight="1" x14ac:dyDescent="0.15">
      <c r="A269" s="198"/>
      <c r="B269" s="120"/>
      <c r="C269" s="120"/>
      <c r="D269" s="120"/>
      <c r="E269" s="120"/>
      <c r="F269" s="120"/>
      <c r="G269" s="120"/>
    </row>
    <row r="270" spans="1:7" ht="20.25" customHeight="1" x14ac:dyDescent="0.15">
      <c r="A270" s="198"/>
      <c r="B270" s="120"/>
      <c r="C270" s="120"/>
      <c r="D270" s="120"/>
      <c r="E270" s="120"/>
      <c r="F270" s="120"/>
      <c r="G270" s="120"/>
    </row>
    <row r="271" spans="1:7" ht="20.25" customHeight="1" x14ac:dyDescent="0.15">
      <c r="A271" s="198"/>
      <c r="B271" s="120"/>
      <c r="C271" s="120"/>
      <c r="D271" s="120"/>
      <c r="E271" s="120"/>
      <c r="F271" s="120"/>
      <c r="G271" s="120"/>
    </row>
    <row r="272" spans="1:7" ht="20.25" customHeight="1" x14ac:dyDescent="0.15">
      <c r="A272" s="198"/>
      <c r="B272" s="120"/>
      <c r="C272" s="120"/>
      <c r="D272" s="120"/>
      <c r="E272" s="120"/>
      <c r="F272" s="120"/>
      <c r="G272" s="120"/>
    </row>
    <row r="273" spans="1:7" ht="20.25" customHeight="1" x14ac:dyDescent="0.15">
      <c r="A273" s="198"/>
      <c r="B273" s="120"/>
      <c r="C273" s="120"/>
      <c r="D273" s="120"/>
      <c r="E273" s="120"/>
      <c r="F273" s="120"/>
      <c r="G273" s="120"/>
    </row>
    <row r="274" spans="1:7" ht="20.25" customHeight="1" x14ac:dyDescent="0.15">
      <c r="A274" s="198"/>
      <c r="B274" s="120"/>
      <c r="C274" s="120"/>
      <c r="D274" s="120"/>
      <c r="E274" s="120"/>
      <c r="F274" s="120"/>
      <c r="G274" s="120"/>
    </row>
    <row r="275" spans="1:7" ht="20.25" customHeight="1" x14ac:dyDescent="0.15">
      <c r="A275" s="198"/>
      <c r="B275" s="120"/>
      <c r="C275" s="120"/>
      <c r="D275" s="120"/>
      <c r="E275" s="120"/>
      <c r="F275" s="120"/>
      <c r="G275" s="120"/>
    </row>
    <row r="276" spans="1:7" ht="20.25" customHeight="1" x14ac:dyDescent="0.15">
      <c r="A276" s="198"/>
      <c r="B276" s="120"/>
      <c r="C276" s="120"/>
      <c r="D276" s="120"/>
      <c r="E276" s="120"/>
      <c r="F276" s="120"/>
      <c r="G276" s="120"/>
    </row>
    <row r="277" spans="1:7" ht="20.25" customHeight="1" x14ac:dyDescent="0.15">
      <c r="A277" s="198"/>
      <c r="B277" s="120"/>
      <c r="C277" s="120"/>
      <c r="D277" s="120"/>
      <c r="E277" s="120"/>
      <c r="F277" s="120"/>
      <c r="G277" s="120"/>
    </row>
    <row r="278" spans="1:7" ht="20.25" customHeight="1" x14ac:dyDescent="0.15">
      <c r="A278" s="198"/>
      <c r="B278" s="120"/>
      <c r="C278" s="120"/>
      <c r="D278" s="120"/>
      <c r="E278" s="120"/>
      <c r="F278" s="120"/>
      <c r="G278" s="120"/>
    </row>
    <row r="279" spans="1:7" ht="20.25" customHeight="1" x14ac:dyDescent="0.15">
      <c r="A279" s="198"/>
      <c r="B279" s="120"/>
      <c r="C279" s="120"/>
      <c r="D279" s="120"/>
      <c r="E279" s="120"/>
      <c r="F279" s="120"/>
      <c r="G279" s="120"/>
    </row>
    <row r="280" spans="1:7" ht="20.25" customHeight="1" x14ac:dyDescent="0.15">
      <c r="A280" s="198"/>
      <c r="B280" s="120"/>
      <c r="C280" s="120"/>
      <c r="D280" s="120"/>
      <c r="E280" s="120"/>
      <c r="F280" s="120"/>
      <c r="G280" s="120"/>
    </row>
    <row r="281" spans="1:7" ht="20.25" customHeight="1" x14ac:dyDescent="0.15">
      <c r="A281" s="198"/>
      <c r="B281" s="120"/>
      <c r="C281" s="120"/>
      <c r="D281" s="120"/>
      <c r="E281" s="120"/>
      <c r="F281" s="120"/>
      <c r="G281" s="120"/>
    </row>
    <row r="282" spans="1:7" ht="20.25" customHeight="1" x14ac:dyDescent="0.15">
      <c r="A282" s="198"/>
      <c r="B282" s="120"/>
      <c r="C282" s="120"/>
      <c r="D282" s="120"/>
      <c r="E282" s="120"/>
      <c r="F282" s="120"/>
      <c r="G282" s="120"/>
    </row>
    <row r="283" spans="1:7" ht="20.25" customHeight="1" x14ac:dyDescent="0.15">
      <c r="A283" s="198"/>
      <c r="B283" s="120"/>
      <c r="C283" s="120"/>
      <c r="D283" s="120"/>
      <c r="E283" s="120"/>
      <c r="F283" s="120"/>
      <c r="G283" s="120"/>
    </row>
    <row r="284" spans="1:7" ht="20.25" customHeight="1" x14ac:dyDescent="0.15">
      <c r="A284" s="198"/>
      <c r="B284" s="120"/>
      <c r="C284" s="120"/>
      <c r="D284" s="120"/>
      <c r="E284" s="120"/>
      <c r="F284" s="120"/>
      <c r="G284" s="120"/>
    </row>
    <row r="285" spans="1:7" ht="20.25" customHeight="1" x14ac:dyDescent="0.15">
      <c r="A285" s="198"/>
      <c r="B285" s="120"/>
      <c r="C285" s="120"/>
      <c r="D285" s="120"/>
      <c r="E285" s="120"/>
      <c r="F285" s="120"/>
      <c r="G285" s="120"/>
    </row>
    <row r="286" spans="1:7" ht="20.25" customHeight="1" x14ac:dyDescent="0.15">
      <c r="A286" s="198"/>
      <c r="B286" s="120"/>
      <c r="C286" s="120"/>
      <c r="D286" s="120"/>
      <c r="E286" s="120"/>
      <c r="F286" s="120"/>
      <c r="G286" s="120"/>
    </row>
    <row r="287" spans="1:7" ht="20.25" customHeight="1" x14ac:dyDescent="0.15">
      <c r="A287" s="198"/>
      <c r="B287" s="120"/>
      <c r="C287" s="120"/>
      <c r="D287" s="120"/>
      <c r="E287" s="120"/>
      <c r="F287" s="120"/>
      <c r="G287" s="120"/>
    </row>
    <row r="288" spans="1:7" ht="20.25" customHeight="1" x14ac:dyDescent="0.15">
      <c r="A288" s="198"/>
      <c r="B288" s="120"/>
      <c r="C288" s="120"/>
      <c r="D288" s="120"/>
      <c r="E288" s="120"/>
      <c r="F288" s="120"/>
      <c r="G288" s="120"/>
    </row>
    <row r="289" spans="1:7" ht="20.25" customHeight="1" x14ac:dyDescent="0.15">
      <c r="A289" s="198"/>
      <c r="B289" s="120"/>
      <c r="C289" s="120"/>
      <c r="D289" s="120"/>
      <c r="E289" s="120"/>
      <c r="F289" s="120"/>
      <c r="G289" s="120"/>
    </row>
    <row r="290" spans="1:7" ht="20.25" customHeight="1" x14ac:dyDescent="0.15">
      <c r="A290" s="198"/>
      <c r="B290" s="120"/>
      <c r="C290" s="120"/>
      <c r="D290" s="120"/>
      <c r="E290" s="120"/>
      <c r="F290" s="120"/>
      <c r="G290" s="120"/>
    </row>
    <row r="291" spans="1:7" ht="20.25" customHeight="1" x14ac:dyDescent="0.15">
      <c r="A291" s="198"/>
      <c r="B291" s="120"/>
      <c r="C291" s="120"/>
      <c r="D291" s="120"/>
      <c r="E291" s="120"/>
      <c r="F291" s="120"/>
      <c r="G291" s="120"/>
    </row>
    <row r="292" spans="1:7" ht="20.25" customHeight="1" x14ac:dyDescent="0.15">
      <c r="A292" s="198"/>
      <c r="B292" s="120"/>
      <c r="C292" s="120"/>
      <c r="D292" s="120"/>
      <c r="E292" s="120"/>
      <c r="F292" s="120"/>
      <c r="G292" s="120"/>
    </row>
    <row r="293" spans="1:7" ht="20.25" customHeight="1" x14ac:dyDescent="0.15">
      <c r="A293" s="198"/>
      <c r="B293" s="120"/>
      <c r="C293" s="120"/>
      <c r="D293" s="120"/>
      <c r="E293" s="120"/>
      <c r="F293" s="120"/>
      <c r="G293" s="120"/>
    </row>
    <row r="294" spans="1:7" ht="20.25" customHeight="1" x14ac:dyDescent="0.15">
      <c r="A294" s="198"/>
      <c r="B294" s="120"/>
      <c r="C294" s="120"/>
      <c r="D294" s="120"/>
      <c r="E294" s="120"/>
      <c r="F294" s="120"/>
      <c r="G294" s="120"/>
    </row>
    <row r="295" spans="1:7" ht="20.25" customHeight="1" x14ac:dyDescent="0.15">
      <c r="A295" s="198"/>
      <c r="B295" s="120"/>
      <c r="C295" s="120"/>
      <c r="D295" s="120"/>
      <c r="E295" s="120"/>
      <c r="F295" s="120"/>
      <c r="G295" s="120"/>
    </row>
    <row r="296" spans="1:7" ht="20.25" customHeight="1" x14ac:dyDescent="0.15">
      <c r="A296" s="198"/>
      <c r="B296" s="120"/>
      <c r="C296" s="120"/>
      <c r="D296" s="120"/>
      <c r="E296" s="120"/>
      <c r="F296" s="120"/>
      <c r="G296" s="120"/>
    </row>
    <row r="297" spans="1:7" ht="20.25" customHeight="1" x14ac:dyDescent="0.15">
      <c r="A297" s="198"/>
      <c r="B297" s="120"/>
      <c r="C297" s="120"/>
      <c r="D297" s="120"/>
      <c r="E297" s="120"/>
      <c r="F297" s="120"/>
      <c r="G297" s="120"/>
    </row>
    <row r="298" spans="1:7" ht="20.25" customHeight="1" x14ac:dyDescent="0.15">
      <c r="A298" s="198"/>
      <c r="B298" s="120"/>
      <c r="C298" s="120"/>
      <c r="D298" s="120"/>
      <c r="E298" s="120"/>
      <c r="F298" s="120"/>
      <c r="G298" s="120"/>
    </row>
    <row r="299" spans="1:7" ht="20.25" customHeight="1" x14ac:dyDescent="0.15">
      <c r="A299" s="198"/>
      <c r="B299" s="120"/>
      <c r="C299" s="120"/>
      <c r="D299" s="120"/>
      <c r="E299" s="120"/>
      <c r="F299" s="120"/>
      <c r="G299" s="120"/>
    </row>
    <row r="300" spans="1:7" ht="20.25" customHeight="1" x14ac:dyDescent="0.15">
      <c r="A300" s="198"/>
      <c r="B300" s="120"/>
      <c r="C300" s="120"/>
      <c r="D300" s="120"/>
      <c r="E300" s="120"/>
      <c r="F300" s="120"/>
      <c r="G300" s="120"/>
    </row>
    <row r="301" spans="1:7" ht="20.25" customHeight="1" x14ac:dyDescent="0.15">
      <c r="A301" s="198"/>
      <c r="B301" s="120"/>
      <c r="C301" s="120"/>
      <c r="D301" s="120"/>
      <c r="E301" s="120"/>
      <c r="F301" s="120"/>
      <c r="G301" s="120"/>
    </row>
    <row r="302" spans="1:7" ht="20.25" customHeight="1" x14ac:dyDescent="0.15">
      <c r="A302" s="198"/>
      <c r="B302" s="120"/>
      <c r="C302" s="120"/>
      <c r="D302" s="120"/>
      <c r="E302" s="120"/>
      <c r="F302" s="120"/>
      <c r="G302" s="120"/>
    </row>
    <row r="303" spans="1:7" ht="20.25" customHeight="1" x14ac:dyDescent="0.15">
      <c r="A303" s="198"/>
      <c r="B303" s="120"/>
      <c r="C303" s="120"/>
      <c r="D303" s="120"/>
      <c r="E303" s="120"/>
      <c r="F303" s="120"/>
      <c r="G303" s="120"/>
    </row>
    <row r="304" spans="1:7" ht="20.25" customHeight="1" x14ac:dyDescent="0.15">
      <c r="A304" s="198"/>
      <c r="B304" s="120"/>
      <c r="C304" s="120"/>
      <c r="D304" s="120"/>
      <c r="E304" s="120"/>
      <c r="F304" s="120"/>
      <c r="G304" s="120"/>
    </row>
    <row r="305" spans="1:7" ht="20.25" customHeight="1" x14ac:dyDescent="0.15">
      <c r="A305" s="198"/>
      <c r="B305" s="120"/>
      <c r="C305" s="120"/>
      <c r="D305" s="120"/>
      <c r="E305" s="120"/>
      <c r="F305" s="120"/>
      <c r="G305" s="120"/>
    </row>
    <row r="306" spans="1:7" ht="20.25" customHeight="1" x14ac:dyDescent="0.15">
      <c r="A306" s="198"/>
      <c r="B306" s="120"/>
      <c r="C306" s="120"/>
      <c r="D306" s="120"/>
      <c r="E306" s="120"/>
      <c r="F306" s="120"/>
      <c r="G306" s="120"/>
    </row>
    <row r="307" spans="1:7" ht="20.25" customHeight="1" x14ac:dyDescent="0.15">
      <c r="A307" s="198"/>
      <c r="B307" s="120"/>
      <c r="C307" s="120"/>
      <c r="D307" s="120"/>
      <c r="E307" s="120"/>
      <c r="F307" s="120"/>
      <c r="G307" s="120"/>
    </row>
    <row r="308" spans="1:7" ht="20.25" customHeight="1" x14ac:dyDescent="0.15">
      <c r="A308" s="198"/>
      <c r="B308" s="120"/>
      <c r="C308" s="120"/>
      <c r="D308" s="120"/>
      <c r="E308" s="120"/>
      <c r="F308" s="120"/>
      <c r="G308" s="120"/>
    </row>
    <row r="309" spans="1:7" ht="20.25" customHeight="1" x14ac:dyDescent="0.15">
      <c r="A309" s="198"/>
      <c r="B309" s="120"/>
      <c r="C309" s="120"/>
      <c r="D309" s="120"/>
      <c r="E309" s="120"/>
      <c r="F309" s="120"/>
      <c r="G309" s="120"/>
    </row>
    <row r="310" spans="1:7" ht="20.25" customHeight="1" x14ac:dyDescent="0.15">
      <c r="A310" s="198"/>
      <c r="B310" s="120"/>
      <c r="C310" s="120"/>
      <c r="D310" s="120"/>
      <c r="E310" s="120"/>
      <c r="F310" s="120"/>
      <c r="G310" s="120"/>
    </row>
    <row r="311" spans="1:7" ht="20.25" customHeight="1" x14ac:dyDescent="0.15">
      <c r="A311" s="198"/>
      <c r="B311" s="120"/>
      <c r="C311" s="120"/>
      <c r="D311" s="120"/>
      <c r="E311" s="120"/>
      <c r="F311" s="120"/>
      <c r="G311" s="120"/>
    </row>
    <row r="312" spans="1:7" ht="20.25" customHeight="1" x14ac:dyDescent="0.15">
      <c r="A312" s="198"/>
      <c r="B312" s="120"/>
      <c r="C312" s="120"/>
      <c r="D312" s="120"/>
      <c r="E312" s="120"/>
      <c r="F312" s="120"/>
      <c r="G312" s="120"/>
    </row>
    <row r="313" spans="1:7" ht="20.25" customHeight="1" x14ac:dyDescent="0.15">
      <c r="A313" s="198"/>
      <c r="B313" s="120"/>
      <c r="C313" s="120"/>
      <c r="D313" s="120"/>
      <c r="E313" s="120"/>
      <c r="F313" s="120"/>
      <c r="G313" s="120"/>
    </row>
    <row r="314" spans="1:7" ht="20.25" customHeight="1" x14ac:dyDescent="0.15">
      <c r="A314" s="198"/>
      <c r="B314" s="120"/>
      <c r="C314" s="120"/>
      <c r="D314" s="120"/>
      <c r="E314" s="120"/>
      <c r="F314" s="120"/>
      <c r="G314" s="120"/>
    </row>
    <row r="315" spans="1:7" ht="20.25" customHeight="1" x14ac:dyDescent="0.15">
      <c r="A315" s="198"/>
      <c r="B315" s="120"/>
      <c r="C315" s="120"/>
      <c r="D315" s="120"/>
      <c r="E315" s="120"/>
      <c r="F315" s="120"/>
      <c r="G315" s="120"/>
    </row>
    <row r="316" spans="1:7" ht="20.25" customHeight="1" x14ac:dyDescent="0.15">
      <c r="A316" s="198"/>
      <c r="B316" s="120"/>
      <c r="C316" s="120"/>
      <c r="D316" s="120"/>
      <c r="E316" s="120"/>
      <c r="F316" s="120"/>
      <c r="G316" s="120"/>
    </row>
    <row r="317" spans="1:7" ht="20.25" customHeight="1" x14ac:dyDescent="0.15">
      <c r="A317" s="198"/>
      <c r="B317" s="120"/>
      <c r="C317" s="120"/>
      <c r="D317" s="120"/>
      <c r="E317" s="120"/>
      <c r="F317" s="120"/>
      <c r="G317" s="120"/>
    </row>
    <row r="318" spans="1:7" ht="20.25" customHeight="1" x14ac:dyDescent="0.15">
      <c r="A318" s="198"/>
      <c r="B318" s="120"/>
      <c r="C318" s="120"/>
      <c r="D318" s="120"/>
      <c r="E318" s="120"/>
      <c r="F318" s="120"/>
      <c r="G318" s="120"/>
    </row>
    <row r="319" spans="1:7" ht="20.25" customHeight="1" x14ac:dyDescent="0.15">
      <c r="A319" s="198"/>
      <c r="B319" s="120"/>
      <c r="C319" s="120"/>
      <c r="D319" s="120"/>
      <c r="E319" s="120"/>
      <c r="F319" s="120"/>
      <c r="G319" s="120"/>
    </row>
    <row r="320" spans="1:7" ht="20.25" customHeight="1" x14ac:dyDescent="0.15">
      <c r="A320" s="198"/>
      <c r="B320" s="120"/>
      <c r="C320" s="120"/>
      <c r="D320" s="120"/>
      <c r="E320" s="120"/>
      <c r="F320" s="120"/>
      <c r="G320" s="120"/>
    </row>
    <row r="321" spans="1:7" ht="20.25" customHeight="1" x14ac:dyDescent="0.15">
      <c r="A321" s="198"/>
      <c r="B321" s="120"/>
      <c r="C321" s="120"/>
      <c r="D321" s="120"/>
      <c r="E321" s="120"/>
      <c r="F321" s="120"/>
      <c r="G321" s="120"/>
    </row>
    <row r="322" spans="1:7" ht="20.25" customHeight="1" x14ac:dyDescent="0.15">
      <c r="A322" s="198"/>
      <c r="B322" s="120"/>
      <c r="C322" s="120"/>
      <c r="D322" s="120"/>
      <c r="E322" s="120"/>
      <c r="F322" s="120"/>
      <c r="G322" s="120"/>
    </row>
    <row r="323" spans="1:7" ht="20.25" customHeight="1" x14ac:dyDescent="0.15">
      <c r="A323" s="198"/>
      <c r="B323" s="120"/>
      <c r="C323" s="120"/>
      <c r="D323" s="120"/>
      <c r="E323" s="120"/>
      <c r="F323" s="120"/>
      <c r="G323" s="120"/>
    </row>
    <row r="324" spans="1:7" ht="20.25" customHeight="1" x14ac:dyDescent="0.15">
      <c r="A324" s="198"/>
      <c r="B324" s="120"/>
      <c r="C324" s="120"/>
      <c r="D324" s="120"/>
      <c r="E324" s="120"/>
      <c r="F324" s="120"/>
      <c r="G324" s="120"/>
    </row>
    <row r="325" spans="1:7" ht="20.25" customHeight="1" x14ac:dyDescent="0.15">
      <c r="A325" s="198"/>
      <c r="B325" s="120"/>
      <c r="C325" s="120"/>
      <c r="D325" s="120"/>
      <c r="E325" s="120"/>
      <c r="F325" s="120"/>
      <c r="G325" s="120"/>
    </row>
    <row r="326" spans="1:7" ht="20.25" customHeight="1" x14ac:dyDescent="0.15">
      <c r="A326" s="198"/>
      <c r="B326" s="120"/>
      <c r="C326" s="120"/>
      <c r="D326" s="120"/>
      <c r="E326" s="120"/>
      <c r="F326" s="120"/>
      <c r="G326" s="120"/>
    </row>
    <row r="327" spans="1:7" ht="20.25" customHeight="1" x14ac:dyDescent="0.15">
      <c r="A327" s="198"/>
      <c r="B327" s="120"/>
      <c r="C327" s="120"/>
      <c r="D327" s="120"/>
      <c r="E327" s="120"/>
      <c r="F327" s="120"/>
      <c r="G327" s="120"/>
    </row>
    <row r="328" spans="1:7" ht="20.25" customHeight="1" x14ac:dyDescent="0.15">
      <c r="A328" s="198"/>
      <c r="B328" s="120"/>
      <c r="C328" s="120"/>
      <c r="D328" s="120"/>
      <c r="E328" s="120"/>
      <c r="F328" s="120"/>
      <c r="G328" s="120"/>
    </row>
    <row r="329" spans="1:7" ht="20.25" customHeight="1" x14ac:dyDescent="0.15">
      <c r="A329" s="198"/>
      <c r="B329" s="120"/>
      <c r="C329" s="120"/>
      <c r="D329" s="120"/>
      <c r="E329" s="120"/>
      <c r="F329" s="120"/>
      <c r="G329" s="120"/>
    </row>
    <row r="330" spans="1:7" ht="20.25" customHeight="1" x14ac:dyDescent="0.15">
      <c r="A330" s="198"/>
      <c r="B330" s="120"/>
      <c r="C330" s="120"/>
      <c r="D330" s="120"/>
      <c r="E330" s="120"/>
      <c r="F330" s="120"/>
      <c r="G330" s="120"/>
    </row>
    <row r="331" spans="1:7" ht="20.25" customHeight="1" x14ac:dyDescent="0.15">
      <c r="A331" s="198"/>
      <c r="B331" s="120"/>
      <c r="C331" s="120"/>
      <c r="D331" s="120"/>
      <c r="E331" s="120"/>
      <c r="F331" s="120"/>
      <c r="G331" s="120"/>
    </row>
    <row r="332" spans="1:7" ht="20.25" customHeight="1" x14ac:dyDescent="0.15">
      <c r="A332" s="198"/>
      <c r="B332" s="120"/>
      <c r="C332" s="120"/>
      <c r="D332" s="120"/>
      <c r="E332" s="120"/>
      <c r="F332" s="120"/>
      <c r="G332" s="120"/>
    </row>
    <row r="333" spans="1:7" ht="20.25" customHeight="1" x14ac:dyDescent="0.15">
      <c r="A333" s="198"/>
      <c r="B333" s="120"/>
      <c r="C333" s="120"/>
      <c r="D333" s="120"/>
      <c r="E333" s="120"/>
      <c r="F333" s="120"/>
      <c r="G333" s="120"/>
    </row>
    <row r="334" spans="1:7" ht="20.25" customHeight="1" x14ac:dyDescent="0.15">
      <c r="A334" s="198"/>
      <c r="B334" s="120"/>
      <c r="C334" s="120"/>
      <c r="D334" s="120"/>
      <c r="E334" s="120"/>
      <c r="F334" s="120"/>
      <c r="G334" s="120"/>
    </row>
    <row r="335" spans="1:7" ht="20.25" customHeight="1" x14ac:dyDescent="0.15">
      <c r="A335" s="198"/>
      <c r="B335" s="120"/>
      <c r="C335" s="120"/>
      <c r="D335" s="120"/>
      <c r="E335" s="120"/>
      <c r="F335" s="120"/>
      <c r="G335" s="120"/>
    </row>
    <row r="336" spans="1:7" ht="20.25" customHeight="1" x14ac:dyDescent="0.15">
      <c r="A336" s="198"/>
      <c r="B336" s="120"/>
      <c r="C336" s="120"/>
      <c r="D336" s="120"/>
      <c r="E336" s="120"/>
      <c r="F336" s="120"/>
      <c r="G336" s="120"/>
    </row>
    <row r="337" spans="1:7" ht="20.25" customHeight="1" x14ac:dyDescent="0.15">
      <c r="A337" s="198"/>
      <c r="B337" s="120"/>
      <c r="C337" s="120"/>
      <c r="D337" s="120"/>
      <c r="E337" s="120"/>
      <c r="F337" s="120"/>
      <c r="G337" s="120"/>
    </row>
    <row r="338" spans="1:7" ht="20.25" customHeight="1" x14ac:dyDescent="0.15">
      <c r="A338" s="198"/>
      <c r="B338" s="120"/>
      <c r="C338" s="120"/>
      <c r="D338" s="120"/>
      <c r="E338" s="120"/>
      <c r="F338" s="120"/>
      <c r="G338" s="120"/>
    </row>
    <row r="339" spans="1:7" ht="20.25" customHeight="1" x14ac:dyDescent="0.15">
      <c r="A339" s="198"/>
      <c r="B339" s="120"/>
      <c r="C339" s="120"/>
      <c r="D339" s="120"/>
      <c r="E339" s="120"/>
      <c r="F339" s="120"/>
      <c r="G339" s="120"/>
    </row>
    <row r="340" spans="1:7" ht="20.25" customHeight="1" x14ac:dyDescent="0.15">
      <c r="A340" s="198"/>
      <c r="B340" s="120"/>
      <c r="C340" s="120"/>
      <c r="D340" s="120"/>
      <c r="E340" s="120"/>
      <c r="F340" s="120"/>
      <c r="G340" s="120"/>
    </row>
    <row r="341" spans="1:7" ht="20.25" customHeight="1" x14ac:dyDescent="0.15">
      <c r="A341" s="198"/>
      <c r="B341" s="120"/>
      <c r="C341" s="120"/>
      <c r="D341" s="120"/>
      <c r="E341" s="120"/>
      <c r="F341" s="120"/>
      <c r="G341" s="120"/>
    </row>
    <row r="342" spans="1:7" ht="20.25" customHeight="1" x14ac:dyDescent="0.15">
      <c r="A342" s="198"/>
      <c r="B342" s="120"/>
      <c r="C342" s="120"/>
      <c r="D342" s="120"/>
      <c r="E342" s="120"/>
      <c r="F342" s="120"/>
      <c r="G342" s="120"/>
    </row>
    <row r="343" spans="1:7" ht="20.25" customHeight="1" x14ac:dyDescent="0.15">
      <c r="A343" s="198"/>
      <c r="B343" s="120"/>
      <c r="C343" s="120"/>
      <c r="D343" s="120"/>
      <c r="E343" s="120"/>
      <c r="F343" s="120"/>
      <c r="G343" s="120"/>
    </row>
    <row r="344" spans="1:7" ht="20.25" customHeight="1" x14ac:dyDescent="0.15">
      <c r="A344" s="198"/>
      <c r="B344" s="120"/>
      <c r="C344" s="120"/>
      <c r="D344" s="120"/>
      <c r="E344" s="120"/>
      <c r="F344" s="120"/>
      <c r="G344" s="120"/>
    </row>
    <row r="345" spans="1:7" ht="20.25" customHeight="1" x14ac:dyDescent="0.15">
      <c r="A345" s="198"/>
      <c r="B345" s="120"/>
      <c r="C345" s="120"/>
      <c r="D345" s="120"/>
      <c r="E345" s="120"/>
      <c r="F345" s="120"/>
      <c r="G345" s="120"/>
    </row>
    <row r="346" spans="1:7" ht="20.25" customHeight="1" x14ac:dyDescent="0.15">
      <c r="A346" s="198"/>
      <c r="B346" s="120"/>
      <c r="C346" s="120"/>
      <c r="D346" s="120"/>
      <c r="E346" s="120"/>
      <c r="F346" s="120"/>
      <c r="G346" s="120"/>
    </row>
    <row r="347" spans="1:7" ht="20.25" customHeight="1" x14ac:dyDescent="0.15">
      <c r="A347" s="198"/>
      <c r="B347" s="120"/>
      <c r="C347" s="120"/>
      <c r="D347" s="120"/>
      <c r="E347" s="120"/>
      <c r="F347" s="120"/>
      <c r="G347" s="120"/>
    </row>
    <row r="348" spans="1:7" ht="20.25" customHeight="1" x14ac:dyDescent="0.15">
      <c r="A348" s="198"/>
      <c r="B348" s="120"/>
      <c r="C348" s="120"/>
      <c r="D348" s="120"/>
      <c r="E348" s="120"/>
      <c r="F348" s="120"/>
      <c r="G348" s="120"/>
    </row>
    <row r="349" spans="1:7" ht="20.25" customHeight="1" x14ac:dyDescent="0.15">
      <c r="A349" s="198"/>
      <c r="B349" s="120"/>
      <c r="C349" s="120"/>
      <c r="D349" s="120"/>
      <c r="E349" s="120"/>
      <c r="F349" s="120"/>
      <c r="G349" s="120"/>
    </row>
    <row r="350" spans="1:7" ht="20.25" customHeight="1" x14ac:dyDescent="0.15">
      <c r="A350" s="198"/>
      <c r="B350" s="120"/>
      <c r="C350" s="120"/>
      <c r="D350" s="120"/>
      <c r="E350" s="120"/>
      <c r="F350" s="120"/>
      <c r="G350" s="120"/>
    </row>
    <row r="351" spans="1:7" ht="20.25" customHeight="1" x14ac:dyDescent="0.15">
      <c r="A351" s="198"/>
      <c r="B351" s="120"/>
      <c r="C351" s="120"/>
      <c r="D351" s="120"/>
      <c r="E351" s="120"/>
      <c r="F351" s="120"/>
      <c r="G351" s="120"/>
    </row>
    <row r="352" spans="1:7" ht="20.25" customHeight="1" x14ac:dyDescent="0.15">
      <c r="A352" s="198"/>
      <c r="B352" s="120"/>
      <c r="C352" s="120"/>
      <c r="D352" s="120"/>
      <c r="E352" s="120"/>
      <c r="F352" s="120"/>
      <c r="G352" s="120"/>
    </row>
    <row r="353" spans="1:7" ht="20.25" customHeight="1" x14ac:dyDescent="0.15">
      <c r="A353" s="198"/>
      <c r="B353" s="120"/>
      <c r="C353" s="120"/>
      <c r="D353" s="120"/>
      <c r="E353" s="120"/>
      <c r="F353" s="120"/>
      <c r="G353" s="120"/>
    </row>
    <row r="354" spans="1:7" ht="20.25" customHeight="1" x14ac:dyDescent="0.15">
      <c r="A354" s="198"/>
      <c r="B354" s="120"/>
      <c r="C354" s="120"/>
      <c r="D354" s="120"/>
      <c r="E354" s="120"/>
      <c r="F354" s="120"/>
      <c r="G354" s="120"/>
    </row>
    <row r="355" spans="1:7" ht="20.25" customHeight="1" x14ac:dyDescent="0.15">
      <c r="A355" s="198"/>
      <c r="B355" s="120"/>
      <c r="C355" s="120"/>
      <c r="D355" s="120"/>
      <c r="E355" s="120"/>
      <c r="F355" s="120"/>
      <c r="G355" s="120"/>
    </row>
    <row r="356" spans="1:7" ht="20.25" customHeight="1" x14ac:dyDescent="0.15">
      <c r="A356" s="198"/>
      <c r="B356" s="120"/>
      <c r="C356" s="120"/>
      <c r="D356" s="120"/>
      <c r="E356" s="120"/>
      <c r="F356" s="120"/>
      <c r="G356" s="120"/>
    </row>
    <row r="357" spans="1:7" ht="20.25" customHeight="1" x14ac:dyDescent="0.15">
      <c r="A357" s="198"/>
      <c r="B357" s="120"/>
      <c r="C357" s="120"/>
      <c r="D357" s="120"/>
      <c r="E357" s="120"/>
      <c r="F357" s="120"/>
      <c r="G357" s="120"/>
    </row>
    <row r="358" spans="1:7" ht="20.25" customHeight="1" x14ac:dyDescent="0.15">
      <c r="A358" s="198"/>
      <c r="B358" s="120"/>
      <c r="C358" s="120"/>
      <c r="D358" s="120"/>
      <c r="E358" s="120"/>
      <c r="F358" s="120"/>
      <c r="G358" s="120"/>
    </row>
    <row r="359" spans="1:7" ht="20.25" customHeight="1" x14ac:dyDescent="0.15">
      <c r="A359" s="198"/>
      <c r="B359" s="120"/>
      <c r="C359" s="120"/>
      <c r="D359" s="120"/>
      <c r="E359" s="120"/>
      <c r="F359" s="120"/>
      <c r="G359" s="120"/>
    </row>
    <row r="360" spans="1:7" ht="20.25" customHeight="1" x14ac:dyDescent="0.15">
      <c r="A360" s="198"/>
      <c r="B360" s="120"/>
      <c r="C360" s="120"/>
      <c r="D360" s="120"/>
      <c r="E360" s="120"/>
      <c r="F360" s="120"/>
      <c r="G360" s="120"/>
    </row>
    <row r="361" spans="1:7" ht="20.25" customHeight="1" x14ac:dyDescent="0.15">
      <c r="A361" s="198"/>
      <c r="B361" s="120"/>
      <c r="C361" s="120"/>
      <c r="D361" s="120"/>
      <c r="E361" s="120"/>
      <c r="F361" s="120"/>
      <c r="G361" s="120"/>
    </row>
    <row r="362" spans="1:7" ht="20.25" customHeight="1" x14ac:dyDescent="0.15">
      <c r="A362" s="198"/>
      <c r="B362" s="120"/>
      <c r="C362" s="120"/>
      <c r="D362" s="120"/>
      <c r="E362" s="120"/>
      <c r="F362" s="120"/>
      <c r="G362" s="120"/>
    </row>
    <row r="363" spans="1:7" ht="20.25" customHeight="1" x14ac:dyDescent="0.15">
      <c r="A363" s="198"/>
      <c r="B363" s="120"/>
      <c r="C363" s="120"/>
      <c r="D363" s="120"/>
      <c r="E363" s="120"/>
      <c r="F363" s="120"/>
      <c r="G363" s="120"/>
    </row>
    <row r="364" spans="1:7" ht="20.25" customHeight="1" x14ac:dyDescent="0.15">
      <c r="A364" s="198"/>
      <c r="B364" s="120"/>
      <c r="C364" s="120"/>
      <c r="D364" s="120"/>
      <c r="E364" s="120"/>
      <c r="F364" s="120"/>
      <c r="G364" s="120"/>
    </row>
    <row r="365" spans="1:7" ht="20.25" customHeight="1" x14ac:dyDescent="0.15">
      <c r="A365" s="198"/>
      <c r="B365" s="120"/>
      <c r="C365" s="120"/>
      <c r="D365" s="120"/>
      <c r="E365" s="120"/>
      <c r="F365" s="120"/>
      <c r="G365" s="120"/>
    </row>
    <row r="366" spans="1:7" ht="20.25" customHeight="1" x14ac:dyDescent="0.15">
      <c r="A366" s="198"/>
      <c r="B366" s="120"/>
      <c r="C366" s="120"/>
      <c r="D366" s="120"/>
      <c r="E366" s="120"/>
      <c r="F366" s="120"/>
      <c r="G366" s="120"/>
    </row>
    <row r="367" spans="1:7" ht="20.25" customHeight="1" x14ac:dyDescent="0.15">
      <c r="A367" s="198"/>
      <c r="B367" s="120"/>
      <c r="C367" s="120"/>
      <c r="D367" s="120"/>
      <c r="E367" s="120"/>
      <c r="F367" s="120"/>
      <c r="G367" s="120"/>
    </row>
    <row r="368" spans="1:7" ht="20.25" customHeight="1" x14ac:dyDescent="0.15">
      <c r="A368" s="198"/>
      <c r="B368" s="120"/>
      <c r="C368" s="120"/>
      <c r="D368" s="120"/>
      <c r="E368" s="120"/>
      <c r="F368" s="120"/>
      <c r="G368" s="120"/>
    </row>
    <row r="369" spans="1:7" ht="20.25" customHeight="1" x14ac:dyDescent="0.15">
      <c r="A369" s="198"/>
      <c r="B369" s="120"/>
      <c r="C369" s="120"/>
      <c r="D369" s="120"/>
      <c r="E369" s="120"/>
      <c r="F369" s="120"/>
      <c r="G369" s="120"/>
    </row>
    <row r="370" spans="1:7" ht="20.25" customHeight="1" x14ac:dyDescent="0.15">
      <c r="A370" s="198"/>
      <c r="B370" s="120"/>
      <c r="C370" s="120"/>
      <c r="D370" s="120"/>
      <c r="E370" s="120"/>
      <c r="F370" s="120"/>
      <c r="G370" s="120"/>
    </row>
    <row r="371" spans="1:7" ht="20.25" customHeight="1" x14ac:dyDescent="0.15">
      <c r="A371" s="198"/>
      <c r="B371" s="120"/>
      <c r="C371" s="120"/>
      <c r="D371" s="120"/>
      <c r="E371" s="120"/>
      <c r="F371" s="120"/>
      <c r="G371" s="120"/>
    </row>
    <row r="372" spans="1:7" ht="20.25" customHeight="1" x14ac:dyDescent="0.15">
      <c r="A372" s="198"/>
      <c r="B372" s="120"/>
      <c r="C372" s="120"/>
      <c r="D372" s="120"/>
      <c r="E372" s="120"/>
      <c r="F372" s="120"/>
      <c r="G372" s="120"/>
    </row>
    <row r="373" spans="1:7" ht="20.25" customHeight="1" x14ac:dyDescent="0.15">
      <c r="A373" s="198"/>
      <c r="B373" s="120"/>
      <c r="C373" s="120"/>
      <c r="D373" s="120"/>
      <c r="E373" s="120"/>
      <c r="F373" s="120"/>
      <c r="G373" s="120"/>
    </row>
    <row r="374" spans="1:7" ht="20.25" customHeight="1" x14ac:dyDescent="0.15">
      <c r="A374" s="198"/>
      <c r="B374" s="120"/>
      <c r="C374" s="120"/>
      <c r="D374" s="120"/>
      <c r="E374" s="120"/>
      <c r="F374" s="120"/>
      <c r="G374" s="120"/>
    </row>
    <row r="375" spans="1:7" ht="20.25" customHeight="1" x14ac:dyDescent="0.15">
      <c r="A375" s="198"/>
      <c r="B375" s="120"/>
      <c r="C375" s="120"/>
      <c r="D375" s="120"/>
      <c r="E375" s="120"/>
      <c r="F375" s="120"/>
      <c r="G375" s="120"/>
    </row>
    <row r="376" spans="1:7" ht="20.25" customHeight="1" x14ac:dyDescent="0.15">
      <c r="A376" s="198"/>
      <c r="B376" s="120"/>
      <c r="C376" s="120"/>
      <c r="D376" s="120"/>
      <c r="E376" s="120"/>
      <c r="F376" s="120"/>
      <c r="G376" s="120"/>
    </row>
    <row r="377" spans="1:7" ht="20.25" customHeight="1" x14ac:dyDescent="0.15">
      <c r="A377" s="198"/>
      <c r="B377" s="120"/>
      <c r="C377" s="120"/>
      <c r="D377" s="120"/>
      <c r="E377" s="120"/>
      <c r="F377" s="120"/>
      <c r="G377" s="120"/>
    </row>
    <row r="378" spans="1:7" ht="20.25" customHeight="1" x14ac:dyDescent="0.15">
      <c r="A378" s="198"/>
      <c r="B378" s="120"/>
      <c r="C378" s="120"/>
      <c r="D378" s="120"/>
      <c r="E378" s="120"/>
      <c r="F378" s="120"/>
      <c r="G378" s="120"/>
    </row>
    <row r="379" spans="1:7" ht="20.25" customHeight="1" x14ac:dyDescent="0.15">
      <c r="A379" s="198"/>
      <c r="B379" s="120"/>
      <c r="C379" s="120"/>
      <c r="D379" s="120"/>
      <c r="E379" s="120"/>
      <c r="F379" s="120"/>
      <c r="G379" s="120"/>
    </row>
    <row r="380" spans="1:7" ht="20.25" customHeight="1" x14ac:dyDescent="0.15">
      <c r="A380" s="198"/>
      <c r="B380" s="120"/>
      <c r="C380" s="120"/>
      <c r="D380" s="120"/>
      <c r="E380" s="120"/>
      <c r="F380" s="120"/>
      <c r="G380" s="120"/>
    </row>
    <row r="381" spans="1:7" ht="20.25" customHeight="1" x14ac:dyDescent="0.15">
      <c r="A381" s="198"/>
      <c r="B381" s="120"/>
      <c r="C381" s="120"/>
      <c r="D381" s="120"/>
      <c r="E381" s="120"/>
      <c r="F381" s="120"/>
      <c r="G381" s="120"/>
    </row>
    <row r="382" spans="1:7" ht="20.25" customHeight="1" x14ac:dyDescent="0.15">
      <c r="A382" s="198"/>
      <c r="B382" s="120"/>
      <c r="C382" s="120"/>
      <c r="D382" s="120"/>
      <c r="E382" s="120"/>
      <c r="F382" s="120"/>
      <c r="G382" s="120"/>
    </row>
    <row r="383" spans="1:7" ht="20.25" customHeight="1" x14ac:dyDescent="0.15">
      <c r="A383" s="198"/>
      <c r="B383" s="120"/>
      <c r="C383" s="120"/>
      <c r="D383" s="120"/>
      <c r="E383" s="120"/>
      <c r="F383" s="120"/>
      <c r="G383" s="120"/>
    </row>
    <row r="384" spans="1:7" ht="20.25" customHeight="1" x14ac:dyDescent="0.15">
      <c r="A384" s="198"/>
      <c r="B384" s="120"/>
      <c r="C384" s="120"/>
      <c r="D384" s="120"/>
      <c r="E384" s="120"/>
      <c r="F384" s="120"/>
      <c r="G384" s="120"/>
    </row>
    <row r="385" spans="1:7" ht="20.25" customHeight="1" x14ac:dyDescent="0.15">
      <c r="A385" s="198"/>
      <c r="B385" s="120"/>
      <c r="C385" s="120"/>
      <c r="D385" s="120"/>
      <c r="E385" s="120"/>
      <c r="F385" s="120"/>
      <c r="G385" s="120"/>
    </row>
    <row r="386" spans="1:7" ht="20.25" customHeight="1" x14ac:dyDescent="0.15">
      <c r="A386" s="198"/>
      <c r="B386" s="120"/>
      <c r="C386" s="120"/>
      <c r="D386" s="120"/>
      <c r="E386" s="120"/>
      <c r="F386" s="120"/>
      <c r="G386" s="120"/>
    </row>
    <row r="387" spans="1:7" ht="20.25" customHeight="1" x14ac:dyDescent="0.15">
      <c r="A387" s="198"/>
      <c r="B387" s="120"/>
      <c r="C387" s="120"/>
      <c r="D387" s="120"/>
      <c r="E387" s="120"/>
      <c r="F387" s="120"/>
      <c r="G387" s="120"/>
    </row>
    <row r="388" spans="1:7" ht="20.25" customHeight="1" x14ac:dyDescent="0.15">
      <c r="A388" s="198"/>
      <c r="B388" s="120"/>
      <c r="C388" s="120"/>
      <c r="D388" s="120"/>
      <c r="E388" s="120"/>
      <c r="F388" s="120"/>
      <c r="G388" s="120"/>
    </row>
    <row r="389" spans="1:7" ht="20.25" customHeight="1" x14ac:dyDescent="0.15">
      <c r="A389" s="198"/>
      <c r="B389" s="120"/>
      <c r="C389" s="120"/>
      <c r="D389" s="120"/>
      <c r="E389" s="120"/>
      <c r="F389" s="120"/>
      <c r="G389" s="120"/>
    </row>
    <row r="390" spans="1:7" ht="20.25" customHeight="1" x14ac:dyDescent="0.15">
      <c r="A390" s="198"/>
      <c r="B390" s="120"/>
      <c r="C390" s="120"/>
      <c r="D390" s="120"/>
      <c r="E390" s="120"/>
      <c r="F390" s="120"/>
      <c r="G390" s="120"/>
    </row>
    <row r="391" spans="1:7" ht="20.25" customHeight="1" x14ac:dyDescent="0.15">
      <c r="A391" s="198"/>
      <c r="B391" s="120"/>
      <c r="C391" s="120"/>
      <c r="D391" s="120"/>
      <c r="E391" s="120"/>
      <c r="F391" s="120"/>
      <c r="G391" s="120"/>
    </row>
    <row r="392" spans="1:7" ht="20.25" customHeight="1" x14ac:dyDescent="0.15">
      <c r="A392" s="198"/>
      <c r="B392" s="120"/>
      <c r="C392" s="120"/>
      <c r="D392" s="120"/>
      <c r="E392" s="120"/>
      <c r="F392" s="120"/>
      <c r="G392" s="120"/>
    </row>
    <row r="393" spans="1:7" ht="20.25" customHeight="1" x14ac:dyDescent="0.15">
      <c r="A393" s="198"/>
      <c r="B393" s="120"/>
      <c r="C393" s="120"/>
      <c r="D393" s="120"/>
      <c r="E393" s="120"/>
      <c r="F393" s="120"/>
      <c r="G393" s="120"/>
    </row>
    <row r="394" spans="1:7" ht="20.25" customHeight="1" x14ac:dyDescent="0.15">
      <c r="A394" s="198"/>
      <c r="B394" s="120"/>
      <c r="C394" s="120"/>
      <c r="D394" s="120"/>
      <c r="E394" s="120"/>
      <c r="F394" s="120"/>
      <c r="G394" s="120"/>
    </row>
    <row r="395" spans="1:7" ht="20.25" customHeight="1" x14ac:dyDescent="0.15">
      <c r="A395" s="198"/>
      <c r="B395" s="120"/>
      <c r="C395" s="120"/>
      <c r="D395" s="120"/>
      <c r="E395" s="120"/>
      <c r="F395" s="120"/>
      <c r="G395" s="120"/>
    </row>
    <row r="396" spans="1:7" ht="20.25" customHeight="1" x14ac:dyDescent="0.15">
      <c r="A396" s="198"/>
      <c r="B396" s="120"/>
      <c r="C396" s="120"/>
      <c r="D396" s="120"/>
      <c r="E396" s="120"/>
      <c r="F396" s="120"/>
      <c r="G396" s="120"/>
    </row>
    <row r="397" spans="1:7" ht="20.25" customHeight="1" x14ac:dyDescent="0.15">
      <c r="A397" s="198"/>
      <c r="B397" s="120"/>
      <c r="C397" s="120"/>
      <c r="D397" s="120"/>
      <c r="E397" s="120"/>
      <c r="F397" s="120"/>
      <c r="G397" s="120"/>
    </row>
    <row r="398" spans="1:7" ht="20.25" customHeight="1" x14ac:dyDescent="0.15">
      <c r="A398" s="198"/>
      <c r="B398" s="120"/>
      <c r="C398" s="120"/>
      <c r="D398" s="120"/>
      <c r="E398" s="120"/>
      <c r="F398" s="120"/>
      <c r="G398" s="120"/>
    </row>
    <row r="399" spans="1:7" ht="20.25" customHeight="1" x14ac:dyDescent="0.15">
      <c r="A399" s="198"/>
      <c r="B399" s="120"/>
      <c r="C399" s="120"/>
      <c r="D399" s="120"/>
      <c r="E399" s="120"/>
      <c r="F399" s="120"/>
      <c r="G399" s="120"/>
    </row>
    <row r="400" spans="1:7" ht="20.25" customHeight="1" x14ac:dyDescent="0.15">
      <c r="A400" s="198"/>
      <c r="B400" s="120"/>
      <c r="C400" s="120"/>
      <c r="D400" s="120"/>
      <c r="E400" s="120"/>
      <c r="F400" s="120"/>
      <c r="G400" s="120"/>
    </row>
    <row r="401" spans="1:7" ht="20.25" customHeight="1" x14ac:dyDescent="0.15">
      <c r="A401" s="198"/>
      <c r="B401" s="120"/>
      <c r="C401" s="120"/>
      <c r="D401" s="120"/>
      <c r="E401" s="120"/>
      <c r="F401" s="120"/>
      <c r="G401" s="120"/>
    </row>
    <row r="402" spans="1:7" ht="20.25" customHeight="1" x14ac:dyDescent="0.15">
      <c r="A402" s="198"/>
      <c r="B402" s="120"/>
      <c r="C402" s="120"/>
      <c r="D402" s="120"/>
      <c r="E402" s="120"/>
      <c r="F402" s="120"/>
      <c r="G402" s="120"/>
    </row>
    <row r="403" spans="1:7" ht="20.25" customHeight="1" x14ac:dyDescent="0.15">
      <c r="A403" s="198"/>
      <c r="B403" s="120"/>
      <c r="C403" s="120"/>
      <c r="D403" s="120"/>
      <c r="E403" s="120"/>
      <c r="F403" s="120"/>
      <c r="G403" s="120"/>
    </row>
    <row r="404" spans="1:7" ht="20.25" customHeight="1" x14ac:dyDescent="0.15">
      <c r="A404" s="198"/>
      <c r="B404" s="120"/>
      <c r="C404" s="120"/>
      <c r="D404" s="120"/>
      <c r="E404" s="120"/>
      <c r="F404" s="120"/>
      <c r="G404" s="120"/>
    </row>
    <row r="405" spans="1:7" ht="20.25" customHeight="1" x14ac:dyDescent="0.15">
      <c r="A405" s="198"/>
      <c r="B405" s="120"/>
      <c r="C405" s="120"/>
      <c r="D405" s="120"/>
      <c r="E405" s="120"/>
      <c r="F405" s="120"/>
      <c r="G405" s="120"/>
    </row>
    <row r="406" spans="1:7" ht="20.25" customHeight="1" x14ac:dyDescent="0.15">
      <c r="A406" s="198"/>
      <c r="B406" s="120"/>
      <c r="C406" s="120"/>
      <c r="D406" s="120"/>
      <c r="E406" s="120"/>
      <c r="F406" s="120"/>
      <c r="G406" s="120"/>
    </row>
    <row r="407" spans="1:7" ht="20.25" customHeight="1" x14ac:dyDescent="0.15">
      <c r="A407" s="198"/>
      <c r="B407" s="120"/>
      <c r="C407" s="120"/>
      <c r="D407" s="120"/>
      <c r="E407" s="120"/>
      <c r="F407" s="120"/>
      <c r="G407" s="120"/>
    </row>
    <row r="408" spans="1:7" ht="20.25" customHeight="1" x14ac:dyDescent="0.15">
      <c r="A408" s="198"/>
      <c r="B408" s="120"/>
      <c r="C408" s="120"/>
      <c r="D408" s="120"/>
      <c r="E408" s="120"/>
      <c r="F408" s="120"/>
      <c r="G408" s="120"/>
    </row>
    <row r="409" spans="1:7" ht="20.25" customHeight="1" x14ac:dyDescent="0.15">
      <c r="A409" s="198"/>
      <c r="B409" s="120"/>
      <c r="C409" s="120"/>
      <c r="D409" s="120"/>
      <c r="E409" s="120"/>
      <c r="F409" s="120"/>
      <c r="G409" s="120"/>
    </row>
    <row r="410" spans="1:7" ht="20.25" customHeight="1" x14ac:dyDescent="0.15">
      <c r="A410" s="198"/>
      <c r="B410" s="120"/>
      <c r="C410" s="120"/>
      <c r="D410" s="120"/>
      <c r="E410" s="120"/>
      <c r="F410" s="120"/>
      <c r="G410" s="120"/>
    </row>
    <row r="411" spans="1:7" ht="20.25" customHeight="1" x14ac:dyDescent="0.15">
      <c r="A411" s="198"/>
      <c r="B411" s="120"/>
      <c r="C411" s="120"/>
      <c r="D411" s="120"/>
      <c r="E411" s="120"/>
      <c r="F411" s="120"/>
      <c r="G411" s="120"/>
    </row>
    <row r="412" spans="1:7" ht="20.25" customHeight="1" x14ac:dyDescent="0.15">
      <c r="A412" s="198"/>
      <c r="B412" s="120"/>
      <c r="C412" s="120"/>
      <c r="D412" s="120"/>
      <c r="E412" s="120"/>
      <c r="F412" s="120"/>
      <c r="G412" s="120"/>
    </row>
    <row r="413" spans="1:7" ht="20.25" customHeight="1" x14ac:dyDescent="0.15">
      <c r="A413" s="198"/>
      <c r="B413" s="120"/>
      <c r="C413" s="120"/>
      <c r="D413" s="120"/>
      <c r="E413" s="120"/>
      <c r="F413" s="120"/>
      <c r="G413" s="120"/>
    </row>
    <row r="414" spans="1:7" ht="20.25" customHeight="1" x14ac:dyDescent="0.15">
      <c r="A414" s="198"/>
      <c r="B414" s="120"/>
      <c r="C414" s="120"/>
      <c r="D414" s="120"/>
      <c r="E414" s="120"/>
      <c r="F414" s="120"/>
      <c r="G414" s="120"/>
    </row>
    <row r="415" spans="1:7" ht="20.25" customHeight="1" x14ac:dyDescent="0.15">
      <c r="A415" s="198"/>
      <c r="B415" s="120"/>
      <c r="C415" s="120"/>
      <c r="D415" s="120"/>
      <c r="E415" s="120"/>
      <c r="F415" s="120"/>
      <c r="G415" s="120"/>
    </row>
    <row r="416" spans="1:7" ht="20.25" customHeight="1" x14ac:dyDescent="0.15">
      <c r="A416" s="198"/>
      <c r="B416" s="120"/>
      <c r="C416" s="120"/>
      <c r="D416" s="120"/>
      <c r="E416" s="120"/>
      <c r="F416" s="120"/>
      <c r="G416" s="120"/>
    </row>
    <row r="417" spans="1:7" ht="20.25" customHeight="1" x14ac:dyDescent="0.15">
      <c r="A417" s="198"/>
      <c r="B417" s="120"/>
      <c r="C417" s="120"/>
      <c r="D417" s="120"/>
      <c r="E417" s="120"/>
      <c r="F417" s="120"/>
      <c r="G417" s="120"/>
    </row>
    <row r="418" spans="1:7" ht="20.25" customHeight="1" x14ac:dyDescent="0.15">
      <c r="A418" s="198"/>
      <c r="B418" s="120"/>
      <c r="C418" s="120"/>
      <c r="D418" s="120"/>
      <c r="E418" s="120"/>
      <c r="F418" s="120"/>
      <c r="G418" s="120"/>
    </row>
    <row r="419" spans="1:7" ht="20.25" customHeight="1" x14ac:dyDescent="0.15">
      <c r="A419" s="198"/>
      <c r="B419" s="120"/>
      <c r="C419" s="120"/>
      <c r="D419" s="120"/>
      <c r="E419" s="120"/>
      <c r="F419" s="120"/>
      <c r="G419" s="120"/>
    </row>
    <row r="420" spans="1:7" ht="20.25" customHeight="1" x14ac:dyDescent="0.15">
      <c r="A420" s="198"/>
      <c r="B420" s="120"/>
      <c r="C420" s="120"/>
      <c r="D420" s="120"/>
      <c r="E420" s="120"/>
      <c r="F420" s="120"/>
      <c r="G420" s="120"/>
    </row>
    <row r="438" spans="1:7" ht="20.25" customHeight="1" x14ac:dyDescent="0.15">
      <c r="A438" s="124"/>
      <c r="B438" s="8"/>
      <c r="C438" s="8"/>
      <c r="D438" s="8"/>
      <c r="E438" s="8"/>
      <c r="F438" s="8"/>
      <c r="G438" s="126"/>
    </row>
  </sheetData>
  <mergeCells count="9">
    <mergeCell ref="B38:G38"/>
    <mergeCell ref="B3:G3"/>
    <mergeCell ref="B31:G31"/>
    <mergeCell ref="B35:G35"/>
    <mergeCell ref="B36:G36"/>
    <mergeCell ref="B37:G37"/>
    <mergeCell ref="B10:G10"/>
    <mergeCell ref="B19:G19"/>
    <mergeCell ref="B11:G11"/>
  </mergeCells>
  <phoneticPr fontId="2"/>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1" manualBreakCount="1">
    <brk id="160"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AF57"/>
  <sheetViews>
    <sheetView view="pageBreakPreview" zoomScale="70" zoomScaleNormal="100" zoomScaleSheetLayoutView="70" workbookViewId="0">
      <selection activeCell="C6" sqref="C6"/>
    </sheetView>
  </sheetViews>
  <sheetFormatPr defaultColWidth="4" defaultRowHeight="17.25" x14ac:dyDescent="0.15"/>
  <cols>
    <col min="1" max="1" width="1.5" style="472" customWidth="1"/>
    <col min="2" max="12" width="3.25" style="472" customWidth="1"/>
    <col min="13" max="13" width="13" style="472" customWidth="1"/>
    <col min="14" max="14" width="4.125" style="472" bestFit="1" customWidth="1"/>
    <col min="15" max="32" width="3.25" style="472" customWidth="1"/>
    <col min="33" max="33" width="1.5" style="472" customWidth="1"/>
    <col min="34" max="36" width="3.25" style="472" customWidth="1"/>
    <col min="37" max="16384" width="4" style="472"/>
  </cols>
  <sheetData>
    <row r="4" spans="1:32" x14ac:dyDescent="0.15">
      <c r="X4" s="487" t="s">
        <v>162</v>
      </c>
      <c r="Y4" s="487"/>
      <c r="Z4" s="487"/>
      <c r="AA4" s="487"/>
      <c r="AB4" s="487"/>
      <c r="AC4" s="487"/>
    </row>
    <row r="5" spans="1:32" x14ac:dyDescent="0.15">
      <c r="B5" s="487"/>
      <c r="C5" s="487" t="s">
        <v>969</v>
      </c>
      <c r="D5" s="487"/>
      <c r="E5" s="487"/>
      <c r="F5" s="487"/>
      <c r="G5" s="487"/>
      <c r="H5" s="487"/>
      <c r="I5" s="487"/>
      <c r="J5" s="487"/>
    </row>
    <row r="7" spans="1:32" x14ac:dyDescent="0.15">
      <c r="U7" s="472" t="s">
        <v>163</v>
      </c>
    </row>
    <row r="9" spans="1:32" ht="20.25" customHeight="1" x14ac:dyDescent="0.15">
      <c r="C9" s="952" t="s">
        <v>164</v>
      </c>
      <c r="D9" s="952"/>
      <c r="E9" s="952"/>
      <c r="F9" s="952"/>
      <c r="G9" s="952"/>
      <c r="H9" s="952"/>
      <c r="I9" s="952"/>
      <c r="J9" s="952"/>
      <c r="K9" s="952"/>
      <c r="L9" s="952"/>
      <c r="M9" s="952"/>
      <c r="N9" s="952"/>
      <c r="O9" s="952"/>
      <c r="P9" s="952"/>
      <c r="Q9" s="952"/>
      <c r="R9" s="952"/>
      <c r="S9" s="952"/>
      <c r="T9" s="952"/>
      <c r="U9" s="952"/>
      <c r="V9" s="952"/>
      <c r="W9" s="952"/>
      <c r="X9" s="952"/>
      <c r="Y9" s="952"/>
      <c r="Z9" s="952"/>
      <c r="AA9" s="952"/>
      <c r="AB9" s="952"/>
      <c r="AC9" s="952"/>
      <c r="AD9" s="952"/>
      <c r="AE9" s="484"/>
      <c r="AF9" s="486"/>
    </row>
    <row r="10" spans="1:32" ht="33.4" customHeight="1" x14ac:dyDescent="0.15">
      <c r="B10" s="486"/>
      <c r="C10" s="952"/>
      <c r="D10" s="952"/>
      <c r="E10" s="952"/>
      <c r="F10" s="952"/>
      <c r="G10" s="952"/>
      <c r="H10" s="952"/>
      <c r="I10" s="952"/>
      <c r="J10" s="952"/>
      <c r="K10" s="952"/>
      <c r="L10" s="952"/>
      <c r="M10" s="952"/>
      <c r="N10" s="952"/>
      <c r="O10" s="952"/>
      <c r="P10" s="952"/>
      <c r="Q10" s="952"/>
      <c r="R10" s="952"/>
      <c r="S10" s="952"/>
      <c r="T10" s="952"/>
      <c r="U10" s="952"/>
      <c r="V10" s="952"/>
      <c r="W10" s="952"/>
      <c r="X10" s="952"/>
      <c r="Y10" s="952"/>
      <c r="Z10" s="952"/>
      <c r="AA10" s="952"/>
      <c r="AB10" s="952"/>
      <c r="AC10" s="952"/>
      <c r="AD10" s="952"/>
      <c r="AE10" s="484"/>
      <c r="AF10" s="486"/>
    </row>
    <row r="11" spans="1:32" x14ac:dyDescent="0.15">
      <c r="B11" s="485"/>
      <c r="C11" s="952"/>
      <c r="D11" s="952"/>
      <c r="E11" s="952"/>
      <c r="F11" s="952"/>
      <c r="G11" s="952"/>
      <c r="H11" s="952"/>
      <c r="I11" s="952"/>
      <c r="J11" s="952"/>
      <c r="K11" s="952"/>
      <c r="L11" s="952"/>
      <c r="M11" s="952"/>
      <c r="N11" s="952"/>
      <c r="O11" s="952"/>
      <c r="P11" s="952"/>
      <c r="Q11" s="952"/>
      <c r="R11" s="952"/>
      <c r="S11" s="952"/>
      <c r="T11" s="952"/>
      <c r="U11" s="952"/>
      <c r="V11" s="952"/>
      <c r="W11" s="952"/>
      <c r="X11" s="952"/>
      <c r="Y11" s="952"/>
      <c r="Z11" s="952"/>
      <c r="AA11" s="952"/>
      <c r="AB11" s="952"/>
      <c r="AC11" s="952"/>
      <c r="AD11" s="952"/>
      <c r="AE11" s="484"/>
    </row>
    <row r="12" spans="1:32" x14ac:dyDescent="0.15">
      <c r="A12" s="472" t="s">
        <v>165</v>
      </c>
    </row>
    <row r="14" spans="1:32" ht="36" customHeight="1" x14ac:dyDescent="0.15">
      <c r="R14" s="966" t="s">
        <v>166</v>
      </c>
      <c r="S14" s="967"/>
      <c r="T14" s="967"/>
      <c r="U14" s="967"/>
      <c r="V14" s="968"/>
      <c r="W14" s="969">
        <v>40</v>
      </c>
      <c r="X14" s="970"/>
      <c r="Y14" s="970"/>
      <c r="Z14" s="970"/>
      <c r="AA14" s="970"/>
      <c r="AB14" s="970"/>
      <c r="AC14" s="970"/>
      <c r="AD14" s="970"/>
      <c r="AE14" s="970"/>
      <c r="AF14" s="971"/>
    </row>
    <row r="15" spans="1:32" ht="13.5" customHeight="1" x14ac:dyDescent="0.15"/>
    <row r="16" spans="1:32" s="473" customFormat="1" ht="34.5" customHeight="1" x14ac:dyDescent="0.15">
      <c r="B16" s="966" t="s">
        <v>167</v>
      </c>
      <c r="C16" s="967"/>
      <c r="D16" s="967"/>
      <c r="E16" s="967"/>
      <c r="F16" s="967"/>
      <c r="G16" s="967"/>
      <c r="H16" s="967"/>
      <c r="I16" s="967"/>
      <c r="J16" s="967"/>
      <c r="K16" s="967"/>
      <c r="L16" s="968"/>
      <c r="M16" s="967" t="s">
        <v>168</v>
      </c>
      <c r="N16" s="968"/>
      <c r="O16" s="966" t="s">
        <v>169</v>
      </c>
      <c r="P16" s="967"/>
      <c r="Q16" s="967"/>
      <c r="R16" s="967"/>
      <c r="S16" s="967"/>
      <c r="T16" s="967"/>
      <c r="U16" s="967"/>
      <c r="V16" s="967"/>
      <c r="W16" s="967"/>
      <c r="X16" s="967"/>
      <c r="Y16" s="967"/>
      <c r="Z16" s="967"/>
      <c r="AA16" s="967"/>
      <c r="AB16" s="967"/>
      <c r="AC16" s="967"/>
      <c r="AD16" s="967"/>
      <c r="AE16" s="967"/>
      <c r="AF16" s="968"/>
    </row>
    <row r="17" spans="2:32" s="473" customFormat="1" ht="19.5" customHeight="1" x14ac:dyDescent="0.15">
      <c r="B17" s="942" t="s">
        <v>170</v>
      </c>
      <c r="C17" s="943"/>
      <c r="D17" s="943"/>
      <c r="E17" s="943"/>
      <c r="F17" s="943"/>
      <c r="G17" s="943"/>
      <c r="H17" s="943"/>
      <c r="I17" s="943"/>
      <c r="J17" s="943"/>
      <c r="K17" s="943"/>
      <c r="L17" s="944"/>
      <c r="M17" s="483"/>
      <c r="N17" s="480" t="s">
        <v>171</v>
      </c>
      <c r="O17" s="963"/>
      <c r="P17" s="964"/>
      <c r="Q17" s="964"/>
      <c r="R17" s="964"/>
      <c r="S17" s="964"/>
      <c r="T17" s="964"/>
      <c r="U17" s="964"/>
      <c r="V17" s="964"/>
      <c r="W17" s="964"/>
      <c r="X17" s="964"/>
      <c r="Y17" s="964"/>
      <c r="Z17" s="964"/>
      <c r="AA17" s="964"/>
      <c r="AB17" s="964"/>
      <c r="AC17" s="964"/>
      <c r="AD17" s="964"/>
      <c r="AE17" s="964"/>
      <c r="AF17" s="965"/>
    </row>
    <row r="18" spans="2:32" s="473" customFormat="1" ht="19.5" customHeight="1" x14ac:dyDescent="0.15">
      <c r="B18" s="945"/>
      <c r="C18" s="946"/>
      <c r="D18" s="946"/>
      <c r="E18" s="946"/>
      <c r="F18" s="946"/>
      <c r="G18" s="946"/>
      <c r="H18" s="946"/>
      <c r="I18" s="946"/>
      <c r="J18" s="946"/>
      <c r="K18" s="946"/>
      <c r="L18" s="947"/>
      <c r="M18" s="476"/>
      <c r="N18" s="474" t="s">
        <v>171</v>
      </c>
      <c r="O18" s="476"/>
      <c r="P18" s="475"/>
      <c r="Q18" s="475"/>
      <c r="R18" s="475"/>
      <c r="S18" s="475"/>
      <c r="T18" s="475"/>
      <c r="U18" s="475"/>
      <c r="V18" s="475"/>
      <c r="W18" s="475"/>
      <c r="X18" s="475"/>
      <c r="Y18" s="475"/>
      <c r="Z18" s="475"/>
      <c r="AA18" s="475"/>
      <c r="AB18" s="475"/>
      <c r="AC18" s="475"/>
      <c r="AD18" s="475"/>
      <c r="AE18" s="475"/>
      <c r="AF18" s="474"/>
    </row>
    <row r="19" spans="2:32" s="473" customFormat="1" ht="19.5" customHeight="1" x14ac:dyDescent="0.15">
      <c r="B19" s="948"/>
      <c r="C19" s="949"/>
      <c r="D19" s="949"/>
      <c r="E19" s="949"/>
      <c r="F19" s="949"/>
      <c r="G19" s="949"/>
      <c r="H19" s="949"/>
      <c r="I19" s="949"/>
      <c r="J19" s="949"/>
      <c r="K19" s="949"/>
      <c r="L19" s="950"/>
      <c r="M19" s="476"/>
      <c r="N19" s="474" t="s">
        <v>171</v>
      </c>
      <c r="O19" s="476"/>
      <c r="P19" s="475"/>
      <c r="Q19" s="475"/>
      <c r="R19" s="475"/>
      <c r="S19" s="475"/>
      <c r="T19" s="475"/>
      <c r="U19" s="475"/>
      <c r="V19" s="475"/>
      <c r="W19" s="475"/>
      <c r="X19" s="475"/>
      <c r="Y19" s="475"/>
      <c r="Z19" s="475"/>
      <c r="AA19" s="475"/>
      <c r="AB19" s="475"/>
      <c r="AC19" s="475"/>
      <c r="AD19" s="475"/>
      <c r="AE19" s="475"/>
      <c r="AF19" s="474"/>
    </row>
    <row r="20" spans="2:32" s="473" customFormat="1" ht="19.5" customHeight="1" x14ac:dyDescent="0.15">
      <c r="B20" s="942" t="s">
        <v>172</v>
      </c>
      <c r="C20" s="943"/>
      <c r="D20" s="943"/>
      <c r="E20" s="943"/>
      <c r="F20" s="943"/>
      <c r="G20" s="943"/>
      <c r="H20" s="943"/>
      <c r="I20" s="943"/>
      <c r="J20" s="943"/>
      <c r="K20" s="943"/>
      <c r="L20" s="944"/>
      <c r="M20" s="476"/>
      <c r="N20" s="475" t="s">
        <v>171</v>
      </c>
      <c r="O20" s="476"/>
      <c r="P20" s="475"/>
      <c r="Q20" s="475"/>
      <c r="R20" s="475"/>
      <c r="S20" s="475"/>
      <c r="T20" s="475"/>
      <c r="U20" s="475"/>
      <c r="V20" s="475"/>
      <c r="W20" s="475"/>
      <c r="X20" s="475"/>
      <c r="Y20" s="475"/>
      <c r="Z20" s="475"/>
      <c r="AA20" s="475"/>
      <c r="AB20" s="475"/>
      <c r="AC20" s="475"/>
      <c r="AD20" s="475"/>
      <c r="AE20" s="475"/>
      <c r="AF20" s="474"/>
    </row>
    <row r="21" spans="2:32" s="473" customFormat="1" ht="19.5" customHeight="1" x14ac:dyDescent="0.15">
      <c r="B21" s="945"/>
      <c r="C21" s="946"/>
      <c r="D21" s="946"/>
      <c r="E21" s="946"/>
      <c r="F21" s="946"/>
      <c r="G21" s="946"/>
      <c r="H21" s="946"/>
      <c r="I21" s="946"/>
      <c r="J21" s="946"/>
      <c r="K21" s="946"/>
      <c r="L21" s="947"/>
      <c r="M21" s="476"/>
      <c r="N21" s="475" t="s">
        <v>171</v>
      </c>
      <c r="O21" s="476"/>
      <c r="P21" s="475"/>
      <c r="Q21" s="475"/>
      <c r="R21" s="475"/>
      <c r="S21" s="475"/>
      <c r="T21" s="475"/>
      <c r="U21" s="475"/>
      <c r="V21" s="475"/>
      <c r="W21" s="475"/>
      <c r="X21" s="475"/>
      <c r="Y21" s="475"/>
      <c r="Z21" s="475"/>
      <c r="AA21" s="475"/>
      <c r="AB21" s="475"/>
      <c r="AC21" s="475"/>
      <c r="AD21" s="475"/>
      <c r="AE21" s="475"/>
      <c r="AF21" s="474"/>
    </row>
    <row r="22" spans="2:32" s="473" customFormat="1" ht="19.5" customHeight="1" x14ac:dyDescent="0.15">
      <c r="B22" s="948"/>
      <c r="C22" s="949"/>
      <c r="D22" s="949"/>
      <c r="E22" s="949"/>
      <c r="F22" s="949"/>
      <c r="G22" s="949"/>
      <c r="H22" s="949"/>
      <c r="I22" s="949"/>
      <c r="J22" s="949"/>
      <c r="K22" s="949"/>
      <c r="L22" s="950"/>
      <c r="N22" s="477" t="s">
        <v>171</v>
      </c>
      <c r="O22" s="476"/>
      <c r="P22" s="475"/>
      <c r="Q22" s="475"/>
      <c r="R22" s="475"/>
      <c r="S22" s="475"/>
      <c r="T22" s="475"/>
      <c r="U22" s="475"/>
      <c r="V22" s="475"/>
      <c r="W22" s="475"/>
      <c r="X22" s="475"/>
      <c r="Y22" s="475"/>
      <c r="Z22" s="475"/>
      <c r="AA22" s="475"/>
      <c r="AB22" s="475"/>
      <c r="AC22" s="475"/>
      <c r="AD22" s="475"/>
      <c r="AE22" s="475"/>
      <c r="AF22" s="474"/>
    </row>
    <row r="23" spans="2:32" s="473" customFormat="1" ht="19.5" customHeight="1" x14ac:dyDescent="0.15">
      <c r="B23" s="942" t="s">
        <v>173</v>
      </c>
      <c r="C23" s="943"/>
      <c r="D23" s="943"/>
      <c r="E23" s="943"/>
      <c r="F23" s="943"/>
      <c r="G23" s="943"/>
      <c r="H23" s="943"/>
      <c r="I23" s="943"/>
      <c r="J23" s="943"/>
      <c r="K23" s="943"/>
      <c r="L23" s="944"/>
      <c r="M23" s="476"/>
      <c r="N23" s="475" t="s">
        <v>171</v>
      </c>
      <c r="O23" s="476"/>
      <c r="P23" s="475"/>
      <c r="Q23" s="475"/>
      <c r="R23" s="475"/>
      <c r="S23" s="475"/>
      <c r="T23" s="475"/>
      <c r="U23" s="475"/>
      <c r="V23" s="475"/>
      <c r="W23" s="475"/>
      <c r="X23" s="475"/>
      <c r="Y23" s="475"/>
      <c r="Z23" s="475"/>
      <c r="AA23" s="475"/>
      <c r="AB23" s="475"/>
      <c r="AC23" s="475"/>
      <c r="AD23" s="475"/>
      <c r="AE23" s="475"/>
      <c r="AF23" s="474"/>
    </row>
    <row r="24" spans="2:32" s="473" customFormat="1" ht="19.5" customHeight="1" x14ac:dyDescent="0.15">
      <c r="B24" s="945"/>
      <c r="C24" s="946"/>
      <c r="D24" s="946"/>
      <c r="E24" s="946"/>
      <c r="F24" s="946"/>
      <c r="G24" s="946"/>
      <c r="H24" s="946"/>
      <c r="I24" s="946"/>
      <c r="J24" s="946"/>
      <c r="K24" s="946"/>
      <c r="L24" s="947"/>
      <c r="M24" s="476"/>
      <c r="N24" s="475" t="s">
        <v>171</v>
      </c>
      <c r="O24" s="476"/>
      <c r="P24" s="475"/>
      <c r="Q24" s="475"/>
      <c r="R24" s="475"/>
      <c r="S24" s="475"/>
      <c r="T24" s="475"/>
      <c r="U24" s="475"/>
      <c r="V24" s="475"/>
      <c r="W24" s="475"/>
      <c r="X24" s="475"/>
      <c r="Y24" s="475"/>
      <c r="Z24" s="475"/>
      <c r="AA24" s="475"/>
      <c r="AB24" s="475"/>
      <c r="AC24" s="475"/>
      <c r="AD24" s="475"/>
      <c r="AE24" s="475"/>
      <c r="AF24" s="474"/>
    </row>
    <row r="25" spans="2:32" s="473" customFormat="1" ht="19.5" customHeight="1" x14ac:dyDescent="0.15">
      <c r="B25" s="948"/>
      <c r="C25" s="949"/>
      <c r="D25" s="949"/>
      <c r="E25" s="949"/>
      <c r="F25" s="949"/>
      <c r="G25" s="949"/>
      <c r="H25" s="949"/>
      <c r="I25" s="949"/>
      <c r="J25" s="949"/>
      <c r="K25" s="949"/>
      <c r="L25" s="950"/>
      <c r="N25" s="477" t="s">
        <v>171</v>
      </c>
      <c r="O25" s="476"/>
      <c r="P25" s="475"/>
      <c r="Q25" s="475"/>
      <c r="R25" s="475"/>
      <c r="S25" s="475"/>
      <c r="T25" s="475"/>
      <c r="U25" s="475"/>
      <c r="V25" s="475"/>
      <c r="W25" s="475"/>
      <c r="X25" s="475"/>
      <c r="Y25" s="475"/>
      <c r="Z25" s="475"/>
      <c r="AA25" s="475"/>
      <c r="AB25" s="475"/>
      <c r="AC25" s="475"/>
      <c r="AD25" s="475"/>
      <c r="AE25" s="475"/>
      <c r="AF25" s="474"/>
    </row>
    <row r="26" spans="2:32" s="473" customFormat="1" ht="19.5" customHeight="1" x14ac:dyDescent="0.15">
      <c r="B26" s="942" t="s">
        <v>49</v>
      </c>
      <c r="C26" s="943"/>
      <c r="D26" s="943"/>
      <c r="E26" s="943"/>
      <c r="F26" s="943"/>
      <c r="G26" s="943"/>
      <c r="H26" s="943"/>
      <c r="I26" s="943"/>
      <c r="J26" s="943"/>
      <c r="K26" s="943"/>
      <c r="L26" s="944"/>
      <c r="M26" s="476"/>
      <c r="N26" s="474" t="s">
        <v>171</v>
      </c>
      <c r="O26" s="476"/>
      <c r="P26" s="475"/>
      <c r="Q26" s="475"/>
      <c r="R26" s="475"/>
      <c r="S26" s="475"/>
      <c r="T26" s="475"/>
      <c r="U26" s="475"/>
      <c r="V26" s="475"/>
      <c r="W26" s="475"/>
      <c r="X26" s="475"/>
      <c r="Y26" s="475"/>
      <c r="Z26" s="475"/>
      <c r="AA26" s="475"/>
      <c r="AB26" s="475"/>
      <c r="AC26" s="475"/>
      <c r="AD26" s="475"/>
      <c r="AE26" s="475"/>
      <c r="AF26" s="474"/>
    </row>
    <row r="27" spans="2:32" s="473" customFormat="1" ht="19.5" customHeight="1" x14ac:dyDescent="0.15">
      <c r="B27" s="951"/>
      <c r="C27" s="952"/>
      <c r="D27" s="952"/>
      <c r="E27" s="952"/>
      <c r="F27" s="952"/>
      <c r="G27" s="952"/>
      <c r="H27" s="952"/>
      <c r="I27" s="952"/>
      <c r="J27" s="952"/>
      <c r="K27" s="952"/>
      <c r="L27" s="953"/>
      <c r="M27" s="476"/>
      <c r="N27" s="474" t="s">
        <v>171</v>
      </c>
      <c r="O27" s="476"/>
      <c r="P27" s="475"/>
      <c r="Q27" s="475"/>
      <c r="R27" s="475"/>
      <c r="S27" s="475"/>
      <c r="T27" s="475"/>
      <c r="U27" s="475"/>
      <c r="V27" s="475"/>
      <c r="W27" s="475"/>
      <c r="X27" s="475"/>
      <c r="Y27" s="475"/>
      <c r="Z27" s="475"/>
      <c r="AA27" s="475"/>
      <c r="AB27" s="475"/>
      <c r="AC27" s="475"/>
      <c r="AD27" s="475"/>
      <c r="AE27" s="475"/>
      <c r="AF27" s="474"/>
    </row>
    <row r="28" spans="2:32" s="473" customFormat="1" ht="19.5" customHeight="1" x14ac:dyDescent="0.15">
      <c r="B28" s="954"/>
      <c r="C28" s="955"/>
      <c r="D28" s="955"/>
      <c r="E28" s="955"/>
      <c r="F28" s="955"/>
      <c r="G28" s="955"/>
      <c r="H28" s="955"/>
      <c r="I28" s="955"/>
      <c r="J28" s="955"/>
      <c r="K28" s="955"/>
      <c r="L28" s="956"/>
      <c r="M28" s="476"/>
      <c r="N28" s="474" t="s">
        <v>171</v>
      </c>
      <c r="O28" s="476"/>
      <c r="P28" s="475"/>
      <c r="Q28" s="475"/>
      <c r="R28" s="475"/>
      <c r="S28" s="475"/>
      <c r="T28" s="475"/>
      <c r="U28" s="475"/>
      <c r="V28" s="475"/>
      <c r="W28" s="475"/>
      <c r="X28" s="475"/>
      <c r="Y28" s="475"/>
      <c r="Z28" s="475"/>
      <c r="AA28" s="475"/>
      <c r="AB28" s="475"/>
      <c r="AC28" s="475"/>
      <c r="AD28" s="475"/>
      <c r="AE28" s="475"/>
      <c r="AF28" s="474"/>
    </row>
    <row r="29" spans="2:32" s="473" customFormat="1" ht="19.5" customHeight="1" x14ac:dyDescent="0.15">
      <c r="B29" s="942" t="s">
        <v>174</v>
      </c>
      <c r="C29" s="943"/>
      <c r="D29" s="943"/>
      <c r="E29" s="943"/>
      <c r="F29" s="943"/>
      <c r="G29" s="943"/>
      <c r="H29" s="943"/>
      <c r="I29" s="943"/>
      <c r="J29" s="943"/>
      <c r="K29" s="943"/>
      <c r="L29" s="944"/>
      <c r="M29" s="476"/>
      <c r="N29" s="474" t="s">
        <v>171</v>
      </c>
      <c r="O29" s="476"/>
      <c r="P29" s="475"/>
      <c r="Q29" s="475"/>
      <c r="R29" s="475"/>
      <c r="S29" s="475"/>
      <c r="T29" s="475"/>
      <c r="U29" s="475"/>
      <c r="V29" s="475"/>
      <c r="W29" s="475"/>
      <c r="X29" s="475"/>
      <c r="Y29" s="475"/>
      <c r="Z29" s="475"/>
      <c r="AA29" s="475"/>
      <c r="AB29" s="475"/>
      <c r="AC29" s="475"/>
      <c r="AD29" s="475"/>
      <c r="AE29" s="475"/>
      <c r="AF29" s="474"/>
    </row>
    <row r="30" spans="2:32" s="473" customFormat="1" ht="19.5" customHeight="1" x14ac:dyDescent="0.15">
      <c r="B30" s="945"/>
      <c r="C30" s="946"/>
      <c r="D30" s="946"/>
      <c r="E30" s="946"/>
      <c r="F30" s="946"/>
      <c r="G30" s="946"/>
      <c r="H30" s="946"/>
      <c r="I30" s="946"/>
      <c r="J30" s="946"/>
      <c r="K30" s="946"/>
      <c r="L30" s="947"/>
      <c r="M30" s="476"/>
      <c r="N30" s="474" t="s">
        <v>171</v>
      </c>
      <c r="O30" s="476"/>
      <c r="P30" s="475"/>
      <c r="Q30" s="475"/>
      <c r="R30" s="475"/>
      <c r="S30" s="475"/>
      <c r="T30" s="475"/>
      <c r="U30" s="475"/>
      <c r="V30" s="475"/>
      <c r="W30" s="475"/>
      <c r="X30" s="475"/>
      <c r="Y30" s="475"/>
      <c r="Z30" s="475"/>
      <c r="AA30" s="475"/>
      <c r="AB30" s="475"/>
      <c r="AC30" s="475"/>
      <c r="AD30" s="475"/>
      <c r="AE30" s="475"/>
      <c r="AF30" s="474"/>
    </row>
    <row r="31" spans="2:32" s="473" customFormat="1" ht="19.5" customHeight="1" x14ac:dyDescent="0.15">
      <c r="B31" s="948"/>
      <c r="C31" s="949"/>
      <c r="D31" s="949"/>
      <c r="E31" s="949"/>
      <c r="F31" s="949"/>
      <c r="G31" s="949"/>
      <c r="H31" s="949"/>
      <c r="I31" s="949"/>
      <c r="J31" s="949"/>
      <c r="K31" s="949"/>
      <c r="L31" s="950"/>
      <c r="M31" s="476"/>
      <c r="N31" s="474" t="s">
        <v>171</v>
      </c>
      <c r="O31" s="476"/>
      <c r="P31" s="475"/>
      <c r="Q31" s="475"/>
      <c r="R31" s="475"/>
      <c r="S31" s="475"/>
      <c r="T31" s="475"/>
      <c r="U31" s="475"/>
      <c r="V31" s="475"/>
      <c r="W31" s="475"/>
      <c r="X31" s="475"/>
      <c r="Y31" s="475"/>
      <c r="Z31" s="475"/>
      <c r="AA31" s="475"/>
      <c r="AB31" s="475"/>
      <c r="AC31" s="475"/>
      <c r="AD31" s="475"/>
      <c r="AE31" s="475"/>
      <c r="AF31" s="474"/>
    </row>
    <row r="32" spans="2:32" s="473" customFormat="1" ht="19.5" customHeight="1" x14ac:dyDescent="0.15">
      <c r="B32" s="942" t="s">
        <v>175</v>
      </c>
      <c r="C32" s="943"/>
      <c r="D32" s="943"/>
      <c r="E32" s="943"/>
      <c r="F32" s="943"/>
      <c r="G32" s="943"/>
      <c r="H32" s="943"/>
      <c r="I32" s="943"/>
      <c r="J32" s="943"/>
      <c r="K32" s="943"/>
      <c r="L32" s="944"/>
      <c r="M32" s="476"/>
      <c r="N32" s="474" t="s">
        <v>171</v>
      </c>
      <c r="O32" s="476"/>
      <c r="P32" s="475"/>
      <c r="Q32" s="475"/>
      <c r="R32" s="475"/>
      <c r="S32" s="475"/>
      <c r="T32" s="475"/>
      <c r="U32" s="475"/>
      <c r="V32" s="475"/>
      <c r="W32" s="475"/>
      <c r="X32" s="475"/>
      <c r="Y32" s="475"/>
      <c r="Z32" s="475"/>
      <c r="AA32" s="475"/>
      <c r="AB32" s="475"/>
      <c r="AC32" s="475"/>
      <c r="AD32" s="475"/>
      <c r="AE32" s="475"/>
      <c r="AF32" s="474"/>
    </row>
    <row r="33" spans="2:32" s="473" customFormat="1" ht="19.5" customHeight="1" x14ac:dyDescent="0.15">
      <c r="B33" s="951"/>
      <c r="C33" s="952"/>
      <c r="D33" s="952"/>
      <c r="E33" s="952"/>
      <c r="F33" s="952"/>
      <c r="G33" s="952"/>
      <c r="H33" s="952"/>
      <c r="I33" s="952"/>
      <c r="J33" s="952"/>
      <c r="K33" s="952"/>
      <c r="L33" s="953"/>
      <c r="M33" s="476"/>
      <c r="N33" s="474" t="s">
        <v>171</v>
      </c>
      <c r="O33" s="476"/>
      <c r="P33" s="475"/>
      <c r="Q33" s="475"/>
      <c r="R33" s="475"/>
      <c r="S33" s="475"/>
      <c r="T33" s="475"/>
      <c r="U33" s="475"/>
      <c r="V33" s="475"/>
      <c r="W33" s="475"/>
      <c r="X33" s="475"/>
      <c r="Y33" s="475"/>
      <c r="Z33" s="475"/>
      <c r="AA33" s="475"/>
      <c r="AB33" s="475"/>
      <c r="AC33" s="475"/>
      <c r="AD33" s="475"/>
      <c r="AE33" s="475"/>
      <c r="AF33" s="474"/>
    </row>
    <row r="34" spans="2:32" s="473" customFormat="1" ht="19.5" customHeight="1" x14ac:dyDescent="0.15">
      <c r="B34" s="954"/>
      <c r="C34" s="955"/>
      <c r="D34" s="955"/>
      <c r="E34" s="955"/>
      <c r="F34" s="955"/>
      <c r="G34" s="955"/>
      <c r="H34" s="955"/>
      <c r="I34" s="955"/>
      <c r="J34" s="955"/>
      <c r="K34" s="955"/>
      <c r="L34" s="956"/>
      <c r="M34" s="476"/>
      <c r="N34" s="474" t="s">
        <v>171</v>
      </c>
      <c r="O34" s="476"/>
      <c r="P34" s="475"/>
      <c r="Q34" s="475"/>
      <c r="R34" s="475"/>
      <c r="S34" s="475"/>
      <c r="T34" s="475"/>
      <c r="U34" s="475"/>
      <c r="V34" s="475"/>
      <c r="W34" s="475"/>
      <c r="X34" s="475"/>
      <c r="Y34" s="475"/>
      <c r="Z34" s="475"/>
      <c r="AA34" s="475"/>
      <c r="AB34" s="475"/>
      <c r="AC34" s="475"/>
      <c r="AD34" s="475"/>
      <c r="AE34" s="475"/>
      <c r="AF34" s="474"/>
    </row>
    <row r="35" spans="2:32" s="473" customFormat="1" ht="19.5" customHeight="1" x14ac:dyDescent="0.15">
      <c r="B35" s="942" t="s">
        <v>176</v>
      </c>
      <c r="C35" s="943"/>
      <c r="D35" s="943"/>
      <c r="E35" s="943"/>
      <c r="F35" s="943"/>
      <c r="G35" s="943"/>
      <c r="H35" s="943"/>
      <c r="I35" s="943"/>
      <c r="J35" s="943"/>
      <c r="K35" s="943"/>
      <c r="L35" s="944"/>
      <c r="M35" s="482"/>
      <c r="N35" s="475" t="s">
        <v>171</v>
      </c>
      <c r="O35" s="476"/>
      <c r="P35" s="475"/>
      <c r="Q35" s="475"/>
      <c r="R35" s="475"/>
      <c r="S35" s="475"/>
      <c r="T35" s="475"/>
      <c r="U35" s="475"/>
      <c r="V35" s="475"/>
      <c r="W35" s="475"/>
      <c r="X35" s="475"/>
      <c r="Y35" s="475"/>
      <c r="Z35" s="475"/>
      <c r="AA35" s="475"/>
      <c r="AB35" s="475"/>
      <c r="AC35" s="475"/>
      <c r="AD35" s="475"/>
      <c r="AE35" s="475"/>
      <c r="AF35" s="474"/>
    </row>
    <row r="36" spans="2:32" s="473" customFormat="1" ht="19.5" customHeight="1" x14ac:dyDescent="0.15">
      <c r="B36" s="951"/>
      <c r="C36" s="952"/>
      <c r="D36" s="952"/>
      <c r="E36" s="952"/>
      <c r="F36" s="952"/>
      <c r="G36" s="952"/>
      <c r="H36" s="952"/>
      <c r="I36" s="952"/>
      <c r="J36" s="952"/>
      <c r="K36" s="952"/>
      <c r="L36" s="953"/>
      <c r="M36" s="482"/>
      <c r="N36" s="475" t="s">
        <v>171</v>
      </c>
      <c r="O36" s="476"/>
      <c r="P36" s="475"/>
      <c r="Q36" s="475"/>
      <c r="R36" s="475"/>
      <c r="S36" s="475"/>
      <c r="T36" s="475"/>
      <c r="U36" s="475"/>
      <c r="V36" s="475"/>
      <c r="W36" s="475"/>
      <c r="X36" s="475"/>
      <c r="Y36" s="475"/>
      <c r="Z36" s="475"/>
      <c r="AA36" s="475"/>
      <c r="AB36" s="475"/>
      <c r="AC36" s="475"/>
      <c r="AD36" s="475"/>
      <c r="AE36" s="475"/>
      <c r="AF36" s="474"/>
    </row>
    <row r="37" spans="2:32" s="473" customFormat="1" ht="19.5" customHeight="1" x14ac:dyDescent="0.15">
      <c r="B37" s="954"/>
      <c r="C37" s="955"/>
      <c r="D37" s="955"/>
      <c r="E37" s="955"/>
      <c r="F37" s="955"/>
      <c r="G37" s="955"/>
      <c r="H37" s="955"/>
      <c r="I37" s="955"/>
      <c r="J37" s="955"/>
      <c r="K37" s="955"/>
      <c r="L37" s="956"/>
      <c r="M37" s="476"/>
      <c r="N37" s="477" t="s">
        <v>171</v>
      </c>
      <c r="O37" s="481"/>
      <c r="P37" s="477"/>
      <c r="Q37" s="477"/>
      <c r="R37" s="477"/>
      <c r="S37" s="477"/>
      <c r="T37" s="477"/>
      <c r="U37" s="477"/>
      <c r="V37" s="477"/>
      <c r="W37" s="477"/>
      <c r="X37" s="477"/>
      <c r="Y37" s="477"/>
      <c r="Z37" s="477"/>
      <c r="AA37" s="477"/>
      <c r="AB37" s="477"/>
      <c r="AC37" s="477"/>
      <c r="AD37" s="477"/>
      <c r="AE37" s="477"/>
      <c r="AF37" s="480"/>
    </row>
    <row r="38" spans="2:32" s="473" customFormat="1" ht="19.5" customHeight="1" x14ac:dyDescent="0.15">
      <c r="B38" s="942" t="s">
        <v>177</v>
      </c>
      <c r="C38" s="943"/>
      <c r="D38" s="943"/>
      <c r="E38" s="943"/>
      <c r="F38" s="943"/>
      <c r="G38" s="943"/>
      <c r="H38" s="943"/>
      <c r="I38" s="943"/>
      <c r="J38" s="943"/>
      <c r="K38" s="943"/>
      <c r="L38" s="944"/>
      <c r="M38" s="482"/>
      <c r="N38" s="475" t="s">
        <v>171</v>
      </c>
      <c r="O38" s="476"/>
      <c r="P38" s="475"/>
      <c r="Q38" s="475"/>
      <c r="R38" s="475"/>
      <c r="S38" s="475"/>
      <c r="T38" s="475"/>
      <c r="U38" s="475"/>
      <c r="V38" s="475"/>
      <c r="W38" s="475"/>
      <c r="X38" s="475"/>
      <c r="Y38" s="475"/>
      <c r="Z38" s="475"/>
      <c r="AA38" s="475"/>
      <c r="AB38" s="475"/>
      <c r="AC38" s="475"/>
      <c r="AD38" s="475"/>
      <c r="AE38" s="475"/>
      <c r="AF38" s="474"/>
    </row>
    <row r="39" spans="2:32" s="473" customFormat="1" ht="19.5" customHeight="1" x14ac:dyDescent="0.15">
      <c r="B39" s="951"/>
      <c r="C39" s="952"/>
      <c r="D39" s="952"/>
      <c r="E39" s="952"/>
      <c r="F39" s="952"/>
      <c r="G39" s="952"/>
      <c r="H39" s="952"/>
      <c r="I39" s="952"/>
      <c r="J39" s="952"/>
      <c r="K39" s="952"/>
      <c r="L39" s="953"/>
      <c r="M39" s="482"/>
      <c r="N39" s="475" t="s">
        <v>171</v>
      </c>
      <c r="O39" s="476"/>
      <c r="P39" s="475"/>
      <c r="Q39" s="475"/>
      <c r="R39" s="475"/>
      <c r="S39" s="475"/>
      <c r="T39" s="475"/>
      <c r="U39" s="475"/>
      <c r="V39" s="475"/>
      <c r="W39" s="475"/>
      <c r="X39" s="475"/>
      <c r="Y39" s="475"/>
      <c r="Z39" s="475"/>
      <c r="AA39" s="475"/>
      <c r="AB39" s="475"/>
      <c r="AC39" s="475"/>
      <c r="AD39" s="475"/>
      <c r="AE39" s="475"/>
      <c r="AF39" s="474"/>
    </row>
    <row r="40" spans="2:32" s="473" customFormat="1" ht="19.5" customHeight="1" x14ac:dyDescent="0.15">
      <c r="B40" s="954"/>
      <c r="C40" s="955"/>
      <c r="D40" s="955"/>
      <c r="E40" s="955"/>
      <c r="F40" s="955"/>
      <c r="G40" s="955"/>
      <c r="H40" s="955"/>
      <c r="I40" s="955"/>
      <c r="J40" s="955"/>
      <c r="K40" s="955"/>
      <c r="L40" s="956"/>
      <c r="M40" s="476"/>
      <c r="N40" s="477" t="s">
        <v>171</v>
      </c>
      <c r="O40" s="481"/>
      <c r="P40" s="477"/>
      <c r="Q40" s="477"/>
      <c r="R40" s="477"/>
      <c r="S40" s="477"/>
      <c r="T40" s="477"/>
      <c r="U40" s="477"/>
      <c r="V40" s="477"/>
      <c r="W40" s="477"/>
      <c r="X40" s="477"/>
      <c r="Y40" s="477"/>
      <c r="Z40" s="477"/>
      <c r="AA40" s="477"/>
      <c r="AB40" s="477"/>
      <c r="AC40" s="477"/>
      <c r="AD40" s="477"/>
      <c r="AE40" s="477"/>
      <c r="AF40" s="480"/>
    </row>
    <row r="41" spans="2:32" s="473" customFormat="1" ht="19.5" customHeight="1" x14ac:dyDescent="0.15">
      <c r="B41" s="942" t="s">
        <v>178</v>
      </c>
      <c r="C41" s="943"/>
      <c r="D41" s="943"/>
      <c r="E41" s="943"/>
      <c r="F41" s="943"/>
      <c r="G41" s="943"/>
      <c r="H41" s="943"/>
      <c r="I41" s="943"/>
      <c r="J41" s="943"/>
      <c r="K41" s="943"/>
      <c r="L41" s="944"/>
      <c r="M41" s="482"/>
      <c r="N41" s="475" t="s">
        <v>171</v>
      </c>
      <c r="O41" s="476"/>
      <c r="P41" s="475"/>
      <c r="Q41" s="475"/>
      <c r="R41" s="475"/>
      <c r="S41" s="475"/>
      <c r="T41" s="475"/>
      <c r="U41" s="475"/>
      <c r="V41" s="475"/>
      <c r="W41" s="475"/>
      <c r="X41" s="475"/>
      <c r="Y41" s="475"/>
      <c r="Z41" s="475"/>
      <c r="AA41" s="475"/>
      <c r="AB41" s="475"/>
      <c r="AC41" s="475"/>
      <c r="AD41" s="475"/>
      <c r="AE41" s="475"/>
      <c r="AF41" s="474"/>
    </row>
    <row r="42" spans="2:32" s="473" customFormat="1" ht="19.5" customHeight="1" x14ac:dyDescent="0.15">
      <c r="B42" s="951"/>
      <c r="C42" s="952"/>
      <c r="D42" s="952"/>
      <c r="E42" s="952"/>
      <c r="F42" s="952"/>
      <c r="G42" s="952"/>
      <c r="H42" s="952"/>
      <c r="I42" s="952"/>
      <c r="J42" s="952"/>
      <c r="K42" s="952"/>
      <c r="L42" s="953"/>
      <c r="M42" s="482"/>
      <c r="N42" s="475" t="s">
        <v>171</v>
      </c>
      <c r="O42" s="476"/>
      <c r="P42" s="475"/>
      <c r="Q42" s="475"/>
      <c r="R42" s="475"/>
      <c r="S42" s="475"/>
      <c r="T42" s="475"/>
      <c r="U42" s="475"/>
      <c r="V42" s="475"/>
      <c r="W42" s="475"/>
      <c r="X42" s="475"/>
      <c r="Y42" s="475"/>
      <c r="Z42" s="475"/>
      <c r="AA42" s="475"/>
      <c r="AB42" s="475"/>
      <c r="AC42" s="475"/>
      <c r="AD42" s="475"/>
      <c r="AE42" s="475"/>
      <c r="AF42" s="474"/>
    </row>
    <row r="43" spans="2:32" s="473" customFormat="1" ht="19.5" customHeight="1" thickBot="1" x14ac:dyDescent="0.2">
      <c r="B43" s="954"/>
      <c r="C43" s="955"/>
      <c r="D43" s="955"/>
      <c r="E43" s="955"/>
      <c r="F43" s="955"/>
      <c r="G43" s="955"/>
      <c r="H43" s="955"/>
      <c r="I43" s="955"/>
      <c r="J43" s="955"/>
      <c r="K43" s="955"/>
      <c r="L43" s="956"/>
      <c r="N43" s="477" t="s">
        <v>171</v>
      </c>
      <c r="O43" s="481"/>
      <c r="P43" s="477"/>
      <c r="Q43" s="477"/>
      <c r="R43" s="477"/>
      <c r="S43" s="477"/>
      <c r="T43" s="477"/>
      <c r="U43" s="477"/>
      <c r="V43" s="477"/>
      <c r="W43" s="477"/>
      <c r="X43" s="477"/>
      <c r="Y43" s="477"/>
      <c r="Z43" s="477"/>
      <c r="AA43" s="477"/>
      <c r="AB43" s="477"/>
      <c r="AC43" s="477"/>
      <c r="AD43" s="477"/>
      <c r="AE43" s="477"/>
      <c r="AF43" s="480"/>
    </row>
    <row r="44" spans="2:32" s="473" customFormat="1" ht="19.5" customHeight="1" thickTop="1" x14ac:dyDescent="0.15">
      <c r="B44" s="957" t="s">
        <v>179</v>
      </c>
      <c r="C44" s="958"/>
      <c r="D44" s="958"/>
      <c r="E44" s="958"/>
      <c r="F44" s="958"/>
      <c r="G44" s="958"/>
      <c r="H44" s="958"/>
      <c r="I44" s="958"/>
      <c r="J44" s="958"/>
      <c r="K44" s="958"/>
      <c r="L44" s="959"/>
      <c r="M44" s="479"/>
      <c r="N44" s="478" t="s">
        <v>171</v>
      </c>
      <c r="O44" s="960"/>
      <c r="P44" s="961"/>
      <c r="Q44" s="961"/>
      <c r="R44" s="961"/>
      <c r="S44" s="961"/>
      <c r="T44" s="961"/>
      <c r="U44" s="961"/>
      <c r="V44" s="961"/>
      <c r="W44" s="961"/>
      <c r="X44" s="961"/>
      <c r="Y44" s="961"/>
      <c r="Z44" s="961"/>
      <c r="AA44" s="961"/>
      <c r="AB44" s="961"/>
      <c r="AC44" s="961"/>
      <c r="AD44" s="961"/>
      <c r="AE44" s="961"/>
      <c r="AF44" s="962"/>
    </row>
    <row r="45" spans="2:32" s="473" customFormat="1" ht="19.5" customHeight="1" x14ac:dyDescent="0.15">
      <c r="B45" s="951"/>
      <c r="C45" s="952"/>
      <c r="D45" s="952"/>
      <c r="E45" s="952"/>
      <c r="F45" s="952"/>
      <c r="G45" s="952"/>
      <c r="H45" s="952"/>
      <c r="I45" s="952"/>
      <c r="J45" s="952"/>
      <c r="K45" s="952"/>
      <c r="L45" s="953"/>
      <c r="M45" s="476"/>
      <c r="N45" s="474" t="s">
        <v>171</v>
      </c>
      <c r="O45" s="476"/>
      <c r="P45" s="475"/>
      <c r="Q45" s="475"/>
      <c r="R45" s="475"/>
      <c r="S45" s="475"/>
      <c r="T45" s="475"/>
      <c r="U45" s="475"/>
      <c r="V45" s="475"/>
      <c r="W45" s="475"/>
      <c r="X45" s="475"/>
      <c r="Y45" s="475"/>
      <c r="Z45" s="475"/>
      <c r="AA45" s="475"/>
      <c r="AB45" s="475"/>
      <c r="AC45" s="475"/>
      <c r="AD45" s="475"/>
      <c r="AE45" s="475"/>
      <c r="AF45" s="474"/>
    </row>
    <row r="46" spans="2:32" s="473" customFormat="1" ht="19.5" customHeight="1" x14ac:dyDescent="0.15">
      <c r="B46" s="954"/>
      <c r="C46" s="955"/>
      <c r="D46" s="955"/>
      <c r="E46" s="955"/>
      <c r="F46" s="955"/>
      <c r="G46" s="955"/>
      <c r="H46" s="955"/>
      <c r="I46" s="955"/>
      <c r="J46" s="955"/>
      <c r="K46" s="955"/>
      <c r="L46" s="956"/>
      <c r="M46" s="476"/>
      <c r="N46" s="474" t="s">
        <v>171</v>
      </c>
      <c r="O46" s="476"/>
      <c r="P46" s="475"/>
      <c r="Q46" s="475"/>
      <c r="R46" s="475"/>
      <c r="S46" s="475"/>
      <c r="T46" s="475"/>
      <c r="U46" s="475"/>
      <c r="V46" s="475"/>
      <c r="W46" s="475"/>
      <c r="X46" s="475"/>
      <c r="Y46" s="475"/>
      <c r="Z46" s="475"/>
      <c r="AA46" s="475"/>
      <c r="AB46" s="475"/>
      <c r="AC46" s="475"/>
      <c r="AD46" s="475"/>
      <c r="AE46" s="475"/>
      <c r="AF46" s="474"/>
    </row>
    <row r="47" spans="2:32" s="473" customFormat="1" ht="19.5" customHeight="1" x14ac:dyDescent="0.15">
      <c r="B47" s="942" t="s">
        <v>180</v>
      </c>
      <c r="C47" s="943"/>
      <c r="D47" s="943"/>
      <c r="E47" s="943"/>
      <c r="F47" s="943"/>
      <c r="G47" s="943"/>
      <c r="H47" s="943"/>
      <c r="I47" s="943"/>
      <c r="J47" s="943"/>
      <c r="K47" s="943"/>
      <c r="L47" s="944"/>
      <c r="M47" s="476"/>
      <c r="N47" s="475" t="s">
        <v>171</v>
      </c>
      <c r="O47" s="476"/>
      <c r="P47" s="475"/>
      <c r="Q47" s="475"/>
      <c r="R47" s="475"/>
      <c r="S47" s="475"/>
      <c r="T47" s="475"/>
      <c r="U47" s="475"/>
      <c r="V47" s="475"/>
      <c r="W47" s="475"/>
      <c r="X47" s="475"/>
      <c r="Y47" s="475"/>
      <c r="Z47" s="475"/>
      <c r="AA47" s="475"/>
      <c r="AB47" s="475"/>
      <c r="AC47" s="475"/>
      <c r="AD47" s="475"/>
      <c r="AE47" s="475"/>
      <c r="AF47" s="474"/>
    </row>
    <row r="48" spans="2:32" s="473" customFormat="1" ht="19.5" customHeight="1" x14ac:dyDescent="0.15">
      <c r="B48" s="951"/>
      <c r="C48" s="952"/>
      <c r="D48" s="952"/>
      <c r="E48" s="952"/>
      <c r="F48" s="952"/>
      <c r="G48" s="952"/>
      <c r="H48" s="952"/>
      <c r="I48" s="952"/>
      <c r="J48" s="952"/>
      <c r="K48" s="952"/>
      <c r="L48" s="953"/>
      <c r="M48" s="476"/>
      <c r="N48" s="475" t="s">
        <v>171</v>
      </c>
      <c r="O48" s="476"/>
      <c r="P48" s="475"/>
      <c r="Q48" s="475"/>
      <c r="R48" s="475"/>
      <c r="S48" s="475"/>
      <c r="T48" s="475"/>
      <c r="U48" s="475"/>
      <c r="V48" s="475"/>
      <c r="W48" s="475"/>
      <c r="X48" s="475"/>
      <c r="Y48" s="475"/>
      <c r="Z48" s="475"/>
      <c r="AA48" s="475"/>
      <c r="AB48" s="475"/>
      <c r="AC48" s="475"/>
      <c r="AD48" s="475"/>
      <c r="AE48" s="475"/>
      <c r="AF48" s="474"/>
    </row>
    <row r="49" spans="1:32" s="473" customFormat="1" ht="19.5" customHeight="1" x14ac:dyDescent="0.15">
      <c r="B49" s="954"/>
      <c r="C49" s="955"/>
      <c r="D49" s="955"/>
      <c r="E49" s="955"/>
      <c r="F49" s="955"/>
      <c r="G49" s="955"/>
      <c r="H49" s="955"/>
      <c r="I49" s="955"/>
      <c r="J49" s="955"/>
      <c r="K49" s="955"/>
      <c r="L49" s="956"/>
      <c r="N49" s="477" t="s">
        <v>171</v>
      </c>
      <c r="O49" s="476"/>
      <c r="P49" s="475"/>
      <c r="Q49" s="475"/>
      <c r="R49" s="475"/>
      <c r="S49" s="475"/>
      <c r="T49" s="475"/>
      <c r="U49" s="475"/>
      <c r="V49" s="475"/>
      <c r="W49" s="475"/>
      <c r="X49" s="475"/>
      <c r="Y49" s="475"/>
      <c r="Z49" s="475"/>
      <c r="AA49" s="475"/>
      <c r="AB49" s="475"/>
      <c r="AC49" s="475"/>
      <c r="AD49" s="475"/>
      <c r="AE49" s="475"/>
      <c r="AF49" s="474"/>
    </row>
    <row r="50" spans="1:32" s="473" customFormat="1" ht="19.5" customHeight="1" x14ac:dyDescent="0.15">
      <c r="B50" s="942" t="s">
        <v>181</v>
      </c>
      <c r="C50" s="943"/>
      <c r="D50" s="943"/>
      <c r="E50" s="943"/>
      <c r="F50" s="943"/>
      <c r="G50" s="943"/>
      <c r="H50" s="943"/>
      <c r="I50" s="943"/>
      <c r="J50" s="943"/>
      <c r="K50" s="943"/>
      <c r="L50" s="944"/>
      <c r="M50" s="476"/>
      <c r="N50" s="474" t="s">
        <v>171</v>
      </c>
      <c r="O50" s="476"/>
      <c r="P50" s="475"/>
      <c r="Q50" s="475"/>
      <c r="R50" s="475"/>
      <c r="S50" s="475"/>
      <c r="T50" s="475"/>
      <c r="U50" s="475"/>
      <c r="V50" s="475"/>
      <c r="W50" s="475"/>
      <c r="X50" s="475"/>
      <c r="Y50" s="475"/>
      <c r="Z50" s="475"/>
      <c r="AA50" s="475"/>
      <c r="AB50" s="475"/>
      <c r="AC50" s="475"/>
      <c r="AD50" s="475"/>
      <c r="AE50" s="475"/>
      <c r="AF50" s="474"/>
    </row>
    <row r="51" spans="1:32" s="473" customFormat="1" ht="19.5" customHeight="1" x14ac:dyDescent="0.15">
      <c r="B51" s="945"/>
      <c r="C51" s="946"/>
      <c r="D51" s="946"/>
      <c r="E51" s="946"/>
      <c r="F51" s="946"/>
      <c r="G51" s="946"/>
      <c r="H51" s="946"/>
      <c r="I51" s="946"/>
      <c r="J51" s="946"/>
      <c r="K51" s="946"/>
      <c r="L51" s="947"/>
      <c r="M51" s="476"/>
      <c r="N51" s="474" t="s">
        <v>171</v>
      </c>
      <c r="O51" s="476"/>
      <c r="P51" s="475"/>
      <c r="Q51" s="475"/>
      <c r="R51" s="475"/>
      <c r="S51" s="475"/>
      <c r="T51" s="475"/>
      <c r="U51" s="475"/>
      <c r="V51" s="475"/>
      <c r="W51" s="475"/>
      <c r="X51" s="475"/>
      <c r="Y51" s="475"/>
      <c r="Z51" s="475"/>
      <c r="AA51" s="475"/>
      <c r="AB51" s="475"/>
      <c r="AC51" s="475"/>
      <c r="AD51" s="475"/>
      <c r="AE51" s="475"/>
      <c r="AF51" s="474"/>
    </row>
    <row r="52" spans="1:32" s="473" customFormat="1" ht="19.5" customHeight="1" x14ac:dyDescent="0.15">
      <c r="B52" s="948"/>
      <c r="C52" s="949"/>
      <c r="D52" s="949"/>
      <c r="E52" s="949"/>
      <c r="F52" s="949"/>
      <c r="G52" s="949"/>
      <c r="H52" s="949"/>
      <c r="I52" s="949"/>
      <c r="J52" s="949"/>
      <c r="K52" s="949"/>
      <c r="L52" s="950"/>
      <c r="M52" s="476"/>
      <c r="N52" s="474" t="s">
        <v>171</v>
      </c>
      <c r="O52" s="476"/>
      <c r="P52" s="475"/>
      <c r="Q52" s="475"/>
      <c r="R52" s="475"/>
      <c r="S52" s="475"/>
      <c r="T52" s="475"/>
      <c r="U52" s="475"/>
      <c r="V52" s="475"/>
      <c r="W52" s="475"/>
      <c r="X52" s="475"/>
      <c r="Y52" s="475"/>
      <c r="Z52" s="475"/>
      <c r="AA52" s="475"/>
      <c r="AB52" s="475"/>
      <c r="AC52" s="475"/>
      <c r="AD52" s="475"/>
      <c r="AE52" s="475"/>
      <c r="AF52" s="474"/>
    </row>
    <row r="54" spans="1:32" x14ac:dyDescent="0.15">
      <c r="B54" s="472" t="s">
        <v>182</v>
      </c>
    </row>
    <row r="55" spans="1:32" x14ac:dyDescent="0.15">
      <c r="B55" s="472" t="s">
        <v>183</v>
      </c>
    </row>
    <row r="57" spans="1:32" x14ac:dyDescent="0.15">
      <c r="A57" s="472" t="s">
        <v>184</v>
      </c>
    </row>
  </sheetData>
  <mergeCells count="20">
    <mergeCell ref="B17:L19"/>
    <mergeCell ref="O17:AF17"/>
    <mergeCell ref="C9:AD11"/>
    <mergeCell ref="R14:V14"/>
    <mergeCell ref="B16:L16"/>
    <mergeCell ref="M16:N16"/>
    <mergeCell ref="O16:AF16"/>
    <mergeCell ref="W14:AF14"/>
    <mergeCell ref="B20:L22"/>
    <mergeCell ref="B23:L25"/>
    <mergeCell ref="B26:L28"/>
    <mergeCell ref="B44:L46"/>
    <mergeCell ref="O44:AF44"/>
    <mergeCell ref="B50:L52"/>
    <mergeCell ref="B29:L31"/>
    <mergeCell ref="B32:L34"/>
    <mergeCell ref="B35:L37"/>
    <mergeCell ref="B38:L40"/>
    <mergeCell ref="B41:L43"/>
    <mergeCell ref="B47:L49"/>
  </mergeCells>
  <phoneticPr fontId="2"/>
  <printOptions horizontalCentered="1" verticalCentered="1"/>
  <pageMargins left="0.39370078740157483" right="0.39370078740157483" top="0.59055118110236227" bottom="0.39370078740157483" header="0.27559055118110237" footer="0.43307086614173229"/>
  <pageSetup paperSize="9" scale="74" orientation="portrait" blackAndWhite="1" r:id="rId1"/>
  <headerFooter alignWithMargins="0">
    <oddHeader>&amp;R&amp;A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B123"/>
  <sheetViews>
    <sheetView view="pageBreakPreview" zoomScaleNormal="100" zoomScaleSheetLayoutView="100" workbookViewId="0">
      <selection activeCell="AC20" sqref="AC20"/>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185</v>
      </c>
      <c r="C2"/>
      <c r="D2"/>
      <c r="E2"/>
      <c r="F2"/>
      <c r="G2"/>
      <c r="H2"/>
      <c r="I2"/>
      <c r="J2"/>
      <c r="K2"/>
      <c r="L2"/>
      <c r="M2"/>
      <c r="N2"/>
      <c r="O2"/>
      <c r="P2"/>
      <c r="Q2"/>
      <c r="R2"/>
      <c r="S2"/>
      <c r="T2"/>
      <c r="U2"/>
      <c r="V2"/>
      <c r="W2"/>
      <c r="X2"/>
      <c r="Y2"/>
    </row>
    <row r="4" spans="2:28" x14ac:dyDescent="0.15">
      <c r="B4" s="900" t="s">
        <v>186</v>
      </c>
      <c r="C4" s="900"/>
      <c r="D4" s="900"/>
      <c r="E4" s="900"/>
      <c r="F4" s="900"/>
      <c r="G4" s="900"/>
      <c r="H4" s="900"/>
      <c r="I4" s="900"/>
      <c r="J4" s="900"/>
      <c r="K4" s="900"/>
      <c r="L4" s="900"/>
      <c r="M4" s="900"/>
      <c r="N4" s="900"/>
      <c r="O4" s="900"/>
      <c r="P4" s="900"/>
      <c r="Q4" s="900"/>
      <c r="R4" s="900"/>
      <c r="S4" s="900"/>
      <c r="T4" s="900"/>
      <c r="U4" s="900"/>
      <c r="V4" s="900"/>
      <c r="W4" s="900"/>
      <c r="X4" s="900"/>
      <c r="Y4" s="900"/>
    </row>
    <row r="5" spans="2:28" x14ac:dyDescent="0.15">
      <c r="B5" s="900" t="s">
        <v>187</v>
      </c>
      <c r="C5" s="900"/>
      <c r="D5" s="900"/>
      <c r="E5" s="900"/>
      <c r="F5" s="900"/>
      <c r="G5" s="900"/>
      <c r="H5" s="900"/>
      <c r="I5" s="900"/>
      <c r="J5" s="900"/>
      <c r="K5" s="900"/>
      <c r="L5" s="900"/>
      <c r="M5" s="900"/>
      <c r="N5" s="900"/>
      <c r="O5" s="900"/>
      <c r="P5" s="900"/>
      <c r="Q5" s="900"/>
      <c r="R5" s="900"/>
      <c r="S5" s="900"/>
      <c r="T5" s="900"/>
      <c r="U5" s="900"/>
      <c r="V5" s="900"/>
      <c r="W5" s="900"/>
      <c r="X5" s="900"/>
      <c r="Y5" s="900"/>
    </row>
    <row r="6" spans="2:28" ht="12.75" customHeight="1" x14ac:dyDescent="0.15"/>
    <row r="7" spans="2:28" ht="23.25" customHeight="1" x14ac:dyDescent="0.15">
      <c r="B7" s="985" t="s">
        <v>188</v>
      </c>
      <c r="C7" s="985"/>
      <c r="D7" s="985"/>
      <c r="E7" s="985"/>
      <c r="F7" s="985"/>
      <c r="G7" s="986"/>
      <c r="H7" s="987"/>
      <c r="I7" s="987"/>
      <c r="J7" s="987"/>
      <c r="K7" s="987"/>
      <c r="L7" s="987"/>
      <c r="M7" s="987"/>
      <c r="N7" s="987"/>
      <c r="O7" s="987"/>
      <c r="P7" s="987"/>
      <c r="Q7" s="987"/>
      <c r="R7" s="987"/>
      <c r="S7" s="987"/>
      <c r="T7" s="987"/>
      <c r="U7" s="987"/>
      <c r="V7" s="987"/>
      <c r="W7" s="987"/>
      <c r="X7" s="987"/>
      <c r="Y7" s="988"/>
    </row>
    <row r="8" spans="2:28" ht="26.25" customHeight="1" x14ac:dyDescent="0.15">
      <c r="B8" s="985" t="s">
        <v>189</v>
      </c>
      <c r="C8" s="985"/>
      <c r="D8" s="985"/>
      <c r="E8" s="985"/>
      <c r="F8" s="985"/>
      <c r="G8" s="226" t="s">
        <v>19</v>
      </c>
      <c r="H8" s="246" t="s">
        <v>190</v>
      </c>
      <c r="I8" s="246"/>
      <c r="J8" s="246"/>
      <c r="K8" s="246"/>
      <c r="L8" s="226" t="s">
        <v>19</v>
      </c>
      <c r="M8" s="246" t="s">
        <v>191</v>
      </c>
      <c r="N8" s="246"/>
      <c r="O8" s="246"/>
      <c r="P8" s="246"/>
      <c r="Q8" s="226" t="s">
        <v>19</v>
      </c>
      <c r="R8" s="246" t="s">
        <v>192</v>
      </c>
      <c r="S8" s="246"/>
      <c r="T8" s="246"/>
      <c r="U8" s="246"/>
      <c r="V8" s="246"/>
      <c r="W8" s="10"/>
      <c r="X8" s="10"/>
      <c r="Y8" s="11"/>
    </row>
    <row r="9" spans="2:28" ht="19.5" customHeight="1" x14ac:dyDescent="0.15">
      <c r="B9" s="980" t="s">
        <v>193</v>
      </c>
      <c r="C9" s="981"/>
      <c r="D9" s="981"/>
      <c r="E9" s="981"/>
      <c r="F9" s="982"/>
      <c r="G9" s="227" t="s">
        <v>19</v>
      </c>
      <c r="H9" s="7" t="s">
        <v>194</v>
      </c>
      <c r="I9" s="232"/>
      <c r="J9" s="232"/>
      <c r="K9" s="232"/>
      <c r="L9" s="232"/>
      <c r="M9" s="232"/>
      <c r="N9" s="232"/>
      <c r="O9" s="232"/>
      <c r="P9" s="232"/>
      <c r="Q9" s="232"/>
      <c r="R9" s="232"/>
      <c r="S9" s="232"/>
      <c r="T9" s="232"/>
      <c r="U9" s="232"/>
      <c r="V9" s="232"/>
      <c r="W9" s="232"/>
      <c r="X9" s="232"/>
      <c r="Y9" s="233"/>
    </row>
    <row r="10" spans="2:28" ht="18.75" customHeight="1" x14ac:dyDescent="0.15">
      <c r="B10" s="983"/>
      <c r="C10" s="900"/>
      <c r="D10" s="900"/>
      <c r="E10" s="900"/>
      <c r="F10" s="984"/>
      <c r="G10" s="223" t="s">
        <v>19</v>
      </c>
      <c r="H10" s="1" t="s">
        <v>195</v>
      </c>
      <c r="I10" s="21"/>
      <c r="J10" s="21"/>
      <c r="K10" s="21"/>
      <c r="L10" s="21"/>
      <c r="M10" s="21"/>
      <c r="N10" s="21"/>
      <c r="O10" s="21"/>
      <c r="P10" s="21"/>
      <c r="Q10" s="21"/>
      <c r="R10" s="21"/>
      <c r="S10" s="21"/>
      <c r="T10" s="21"/>
      <c r="U10" s="21"/>
      <c r="V10" s="21"/>
      <c r="W10" s="21"/>
      <c r="X10" s="21"/>
      <c r="Y10" s="236"/>
    </row>
    <row r="11" spans="2:28" ht="17.25" customHeight="1" x14ac:dyDescent="0.15">
      <c r="B11" s="853"/>
      <c r="C11" s="854"/>
      <c r="D11" s="854"/>
      <c r="E11" s="854"/>
      <c r="F11" s="855"/>
      <c r="G11" s="124" t="s">
        <v>19</v>
      </c>
      <c r="H11" s="8" t="s">
        <v>196</v>
      </c>
      <c r="I11" s="234"/>
      <c r="J11" s="234"/>
      <c r="K11" s="234"/>
      <c r="L11" s="234"/>
      <c r="M11" s="234"/>
      <c r="N11" s="234"/>
      <c r="O11" s="234"/>
      <c r="P11" s="234"/>
      <c r="Q11" s="234"/>
      <c r="R11" s="234"/>
      <c r="S11" s="234"/>
      <c r="T11" s="234"/>
      <c r="U11" s="234"/>
      <c r="V11" s="234"/>
      <c r="W11" s="234"/>
      <c r="X11" s="234"/>
      <c r="Y11" s="235"/>
      <c r="Z11"/>
      <c r="AA11"/>
      <c r="AB11"/>
    </row>
    <row r="12" spans="2:28" ht="20.25" customHeight="1" x14ac:dyDescent="0.15"/>
    <row r="13" spans="2:28" ht="3.75" customHeight="1" x14ac:dyDescent="0.15">
      <c r="B13" s="6"/>
      <c r="C13" s="7"/>
      <c r="D13" s="7"/>
      <c r="E13" s="7"/>
      <c r="F13" s="7"/>
      <c r="G13" s="7"/>
      <c r="H13" s="7"/>
      <c r="I13" s="7"/>
      <c r="J13" s="7"/>
      <c r="K13" s="7"/>
      <c r="L13" s="7"/>
      <c r="M13" s="7"/>
      <c r="N13" s="7"/>
      <c r="O13" s="7"/>
      <c r="P13" s="7"/>
      <c r="Q13" s="7"/>
      <c r="R13" s="7"/>
      <c r="S13" s="7"/>
      <c r="T13" s="4"/>
      <c r="U13" s="7"/>
      <c r="V13" s="7"/>
      <c r="W13" s="7"/>
      <c r="X13" s="7"/>
      <c r="Y13" s="4"/>
    </row>
    <row r="14" spans="2:28" ht="15" customHeight="1" x14ac:dyDescent="0.15">
      <c r="B14" s="240" t="s">
        <v>197</v>
      </c>
      <c r="T14" s="239"/>
      <c r="V14" s="92" t="s">
        <v>198</v>
      </c>
      <c r="W14" s="92" t="s">
        <v>135</v>
      </c>
      <c r="X14" s="92" t="s">
        <v>199</v>
      </c>
      <c r="Y14" s="239"/>
    </row>
    <row r="15" spans="2:28" ht="9" customHeight="1" x14ac:dyDescent="0.15">
      <c r="B15" s="240"/>
      <c r="T15" s="239"/>
      <c r="Y15" s="239"/>
    </row>
    <row r="16" spans="2:28" ht="72.75" customHeight="1" x14ac:dyDescent="0.15">
      <c r="B16" s="240"/>
      <c r="C16" s="890" t="s">
        <v>200</v>
      </c>
      <c r="D16" s="865"/>
      <c r="E16" s="866"/>
      <c r="F16" s="237" t="s">
        <v>201</v>
      </c>
      <c r="G16" s="972" t="s">
        <v>202</v>
      </c>
      <c r="H16" s="979"/>
      <c r="I16" s="979"/>
      <c r="J16" s="979"/>
      <c r="K16" s="979"/>
      <c r="L16" s="979"/>
      <c r="M16" s="979"/>
      <c r="N16" s="979"/>
      <c r="O16" s="979"/>
      <c r="P16" s="979"/>
      <c r="Q16" s="979"/>
      <c r="R16" s="979"/>
      <c r="S16" s="979"/>
      <c r="T16" s="89"/>
      <c r="V16" s="12" t="s">
        <v>19</v>
      </c>
      <c r="W16" s="12" t="s">
        <v>135</v>
      </c>
      <c r="X16" s="12" t="s">
        <v>19</v>
      </c>
      <c r="Y16" s="89"/>
    </row>
    <row r="17" spans="2:28" ht="45" customHeight="1" x14ac:dyDescent="0.15">
      <c r="B17" s="240"/>
      <c r="C17" s="973"/>
      <c r="D17" s="974"/>
      <c r="E17" s="975"/>
      <c r="F17" s="237" t="s">
        <v>203</v>
      </c>
      <c r="G17" s="972" t="s">
        <v>204</v>
      </c>
      <c r="H17" s="972"/>
      <c r="I17" s="972"/>
      <c r="J17" s="972"/>
      <c r="K17" s="972"/>
      <c r="L17" s="972"/>
      <c r="M17" s="972"/>
      <c r="N17" s="972"/>
      <c r="O17" s="972"/>
      <c r="P17" s="972"/>
      <c r="Q17" s="972"/>
      <c r="R17" s="972"/>
      <c r="S17" s="972"/>
      <c r="T17" s="252"/>
      <c r="V17" s="12" t="s">
        <v>19</v>
      </c>
      <c r="W17" s="12" t="s">
        <v>135</v>
      </c>
      <c r="X17" s="12" t="s">
        <v>19</v>
      </c>
      <c r="Y17" s="89"/>
    </row>
    <row r="18" spans="2:28" ht="24.75" customHeight="1" x14ac:dyDescent="0.15">
      <c r="B18" s="240"/>
      <c r="C18" s="973"/>
      <c r="D18" s="974"/>
      <c r="E18" s="975"/>
      <c r="F18" s="237" t="s">
        <v>205</v>
      </c>
      <c r="G18" s="972" t="s">
        <v>206</v>
      </c>
      <c r="H18" s="972"/>
      <c r="I18" s="972"/>
      <c r="J18" s="972"/>
      <c r="K18" s="972"/>
      <c r="L18" s="972"/>
      <c r="M18" s="972"/>
      <c r="N18" s="972"/>
      <c r="O18" s="972"/>
      <c r="P18" s="972"/>
      <c r="Q18" s="972"/>
      <c r="R18" s="972"/>
      <c r="S18" s="972"/>
      <c r="T18" s="252"/>
      <c r="V18" s="12" t="s">
        <v>19</v>
      </c>
      <c r="W18" s="12" t="s">
        <v>135</v>
      </c>
      <c r="X18" s="12" t="s">
        <v>19</v>
      </c>
      <c r="Y18" s="89"/>
    </row>
    <row r="19" spans="2:28" ht="41.25" customHeight="1" x14ac:dyDescent="0.15">
      <c r="B19" s="240"/>
      <c r="C19" s="976"/>
      <c r="D19" s="977"/>
      <c r="E19" s="978"/>
      <c r="F19" s="237" t="s">
        <v>207</v>
      </c>
      <c r="G19" s="972" t="s">
        <v>208</v>
      </c>
      <c r="H19" s="972"/>
      <c r="I19" s="972"/>
      <c r="J19" s="972"/>
      <c r="K19" s="972"/>
      <c r="L19" s="972"/>
      <c r="M19" s="972"/>
      <c r="N19" s="972"/>
      <c r="O19" s="972"/>
      <c r="P19" s="972"/>
      <c r="Q19" s="972"/>
      <c r="R19" s="972"/>
      <c r="S19" s="972"/>
      <c r="T19" s="252"/>
      <c r="V19" s="12" t="s">
        <v>19</v>
      </c>
      <c r="W19" s="12" t="s">
        <v>135</v>
      </c>
      <c r="X19" s="12" t="s">
        <v>19</v>
      </c>
      <c r="Y19" s="89"/>
    </row>
    <row r="20" spans="2:28" ht="18.75" customHeight="1" x14ac:dyDescent="0.15">
      <c r="B20" s="240"/>
      <c r="T20" s="239"/>
      <c r="Y20" s="239"/>
    </row>
    <row r="21" spans="2:28" ht="34.5" customHeight="1" x14ac:dyDescent="0.15">
      <c r="B21" s="240"/>
      <c r="C21" s="890" t="s">
        <v>209</v>
      </c>
      <c r="D21" s="865"/>
      <c r="E21" s="866"/>
      <c r="F21" s="237" t="s">
        <v>201</v>
      </c>
      <c r="G21" s="972" t="s">
        <v>210</v>
      </c>
      <c r="H21" s="972"/>
      <c r="I21" s="972"/>
      <c r="J21" s="972"/>
      <c r="K21" s="972"/>
      <c r="L21" s="972"/>
      <c r="M21" s="972"/>
      <c r="N21" s="972"/>
      <c r="O21" s="972"/>
      <c r="P21" s="972"/>
      <c r="Q21" s="972"/>
      <c r="R21" s="972"/>
      <c r="S21" s="972"/>
      <c r="T21" s="89"/>
      <c r="V21" s="12" t="s">
        <v>19</v>
      </c>
      <c r="W21" s="12" t="s">
        <v>135</v>
      </c>
      <c r="X21" s="12" t="s">
        <v>19</v>
      </c>
      <c r="Y21" s="89"/>
    </row>
    <row r="22" spans="2:28" ht="78" customHeight="1" x14ac:dyDescent="0.15">
      <c r="B22" s="240"/>
      <c r="C22" s="973"/>
      <c r="D22" s="974"/>
      <c r="E22" s="975"/>
      <c r="F22" s="237" t="s">
        <v>203</v>
      </c>
      <c r="G22" s="972" t="s">
        <v>211</v>
      </c>
      <c r="H22" s="972"/>
      <c r="I22" s="972"/>
      <c r="J22" s="972"/>
      <c r="K22" s="972"/>
      <c r="L22" s="972"/>
      <c r="M22" s="972"/>
      <c r="N22" s="972"/>
      <c r="O22" s="972"/>
      <c r="P22" s="972"/>
      <c r="Q22" s="972"/>
      <c r="R22" s="972"/>
      <c r="S22" s="972"/>
      <c r="T22" s="89"/>
      <c r="V22" s="12" t="s">
        <v>19</v>
      </c>
      <c r="W22" s="12" t="s">
        <v>135</v>
      </c>
      <c r="X22" s="12" t="s">
        <v>19</v>
      </c>
      <c r="Y22" s="89"/>
    </row>
    <row r="23" spans="2:28" ht="45.75" customHeight="1" x14ac:dyDescent="0.15">
      <c r="B23" s="240"/>
      <c r="C23" s="973"/>
      <c r="D23" s="974"/>
      <c r="E23" s="975"/>
      <c r="F23" s="237" t="s">
        <v>205</v>
      </c>
      <c r="G23" s="972" t="s">
        <v>212</v>
      </c>
      <c r="H23" s="972"/>
      <c r="I23" s="972"/>
      <c r="J23" s="972"/>
      <c r="K23" s="972"/>
      <c r="L23" s="972"/>
      <c r="M23" s="972"/>
      <c r="N23" s="972"/>
      <c r="O23" s="972"/>
      <c r="P23" s="972"/>
      <c r="Q23" s="972"/>
      <c r="R23" s="972"/>
      <c r="S23" s="972"/>
      <c r="T23" s="252"/>
      <c r="V23" s="12" t="s">
        <v>19</v>
      </c>
      <c r="W23" s="12" t="s">
        <v>135</v>
      </c>
      <c r="X23" s="12" t="s">
        <v>19</v>
      </c>
      <c r="Y23" s="89"/>
    </row>
    <row r="24" spans="2:28" ht="42.75" customHeight="1" x14ac:dyDescent="0.15">
      <c r="B24" s="240"/>
      <c r="C24" s="973"/>
      <c r="D24" s="974"/>
      <c r="E24" s="975"/>
      <c r="F24" s="237" t="s">
        <v>207</v>
      </c>
      <c r="G24" s="972" t="s">
        <v>213</v>
      </c>
      <c r="H24" s="972"/>
      <c r="I24" s="972"/>
      <c r="J24" s="972"/>
      <c r="K24" s="972"/>
      <c r="L24" s="972"/>
      <c r="M24" s="972"/>
      <c r="N24" s="972"/>
      <c r="O24" s="972"/>
      <c r="P24" s="972"/>
      <c r="Q24" s="972"/>
      <c r="R24" s="972"/>
      <c r="S24" s="972"/>
      <c r="T24" s="252"/>
      <c r="V24" s="12" t="s">
        <v>19</v>
      </c>
      <c r="W24" s="12" t="s">
        <v>135</v>
      </c>
      <c r="X24" s="12" t="s">
        <v>19</v>
      </c>
      <c r="Y24" s="89"/>
    </row>
    <row r="25" spans="2:28" ht="42" customHeight="1" x14ac:dyDescent="0.15">
      <c r="B25" s="240"/>
      <c r="C25" s="973"/>
      <c r="D25" s="974"/>
      <c r="E25" s="975"/>
      <c r="F25" s="237" t="s">
        <v>214</v>
      </c>
      <c r="G25" s="972" t="s">
        <v>215</v>
      </c>
      <c r="H25" s="972"/>
      <c r="I25" s="972"/>
      <c r="J25" s="972"/>
      <c r="K25" s="972"/>
      <c r="L25" s="972"/>
      <c r="M25" s="972"/>
      <c r="N25" s="972"/>
      <c r="O25" s="972"/>
      <c r="P25" s="972"/>
      <c r="Q25" s="972"/>
      <c r="R25" s="972"/>
      <c r="S25" s="972"/>
      <c r="T25" s="252"/>
      <c r="V25" s="12" t="s">
        <v>19</v>
      </c>
      <c r="W25" s="12" t="s">
        <v>135</v>
      </c>
      <c r="X25" s="12" t="s">
        <v>19</v>
      </c>
      <c r="Y25" s="89"/>
      <c r="Z25"/>
      <c r="AA25"/>
      <c r="AB25"/>
    </row>
    <row r="26" spans="2:28" ht="51" customHeight="1" x14ac:dyDescent="0.15">
      <c r="B26" s="240"/>
      <c r="C26" s="976"/>
      <c r="D26" s="977"/>
      <c r="E26" s="978"/>
      <c r="F26" s="237" t="s">
        <v>216</v>
      </c>
      <c r="G26" s="972" t="s">
        <v>208</v>
      </c>
      <c r="H26" s="972"/>
      <c r="I26" s="972"/>
      <c r="J26" s="972"/>
      <c r="K26" s="972"/>
      <c r="L26" s="972"/>
      <c r="M26" s="972"/>
      <c r="N26" s="972"/>
      <c r="O26" s="972"/>
      <c r="P26" s="972"/>
      <c r="Q26" s="972"/>
      <c r="R26" s="972"/>
      <c r="S26" s="972"/>
      <c r="T26" s="252"/>
      <c r="V26" s="12" t="s">
        <v>19</v>
      </c>
      <c r="W26" s="12" t="s">
        <v>135</v>
      </c>
      <c r="X26" s="12" t="s">
        <v>19</v>
      </c>
      <c r="Y26" s="89"/>
      <c r="Z26"/>
      <c r="AA26"/>
      <c r="AB26"/>
    </row>
    <row r="27" spans="2:28" ht="16.5" customHeight="1" x14ac:dyDescent="0.15">
      <c r="B27" s="240"/>
      <c r="T27" s="239"/>
      <c r="Y27" s="239"/>
    </row>
    <row r="28" spans="2:28" ht="27" customHeight="1" x14ac:dyDescent="0.15">
      <c r="B28" s="240"/>
      <c r="C28" s="890" t="s">
        <v>217</v>
      </c>
      <c r="D28" s="865"/>
      <c r="E28" s="866"/>
      <c r="F28" s="237" t="s">
        <v>201</v>
      </c>
      <c r="G28" s="979" t="s">
        <v>218</v>
      </c>
      <c r="H28" s="979"/>
      <c r="I28" s="979"/>
      <c r="J28" s="979"/>
      <c r="K28" s="979"/>
      <c r="L28" s="979"/>
      <c r="M28" s="979"/>
      <c r="N28" s="979"/>
      <c r="O28" s="979"/>
      <c r="P28" s="979"/>
      <c r="Q28" s="979"/>
      <c r="R28" s="979"/>
      <c r="S28" s="979"/>
      <c r="T28" s="89"/>
      <c r="V28" s="12" t="s">
        <v>19</v>
      </c>
      <c r="W28" s="12" t="s">
        <v>135</v>
      </c>
      <c r="X28" s="12" t="s">
        <v>19</v>
      </c>
      <c r="Y28" s="89"/>
    </row>
    <row r="29" spans="2:28" ht="24.75" customHeight="1" x14ac:dyDescent="0.15">
      <c r="B29" s="240"/>
      <c r="C29" s="973"/>
      <c r="D29" s="974"/>
      <c r="E29" s="975"/>
      <c r="F29" s="237" t="s">
        <v>203</v>
      </c>
      <c r="G29" s="979" t="s">
        <v>219</v>
      </c>
      <c r="H29" s="979"/>
      <c r="I29" s="979"/>
      <c r="J29" s="979"/>
      <c r="K29" s="979"/>
      <c r="L29" s="979"/>
      <c r="M29" s="979"/>
      <c r="N29" s="979"/>
      <c r="O29" s="979"/>
      <c r="P29" s="979"/>
      <c r="Q29" s="979"/>
      <c r="R29" s="979"/>
      <c r="S29" s="979"/>
      <c r="T29" s="89"/>
      <c r="V29" s="12" t="s">
        <v>19</v>
      </c>
      <c r="W29" s="12" t="s">
        <v>135</v>
      </c>
      <c r="X29" s="12" t="s">
        <v>19</v>
      </c>
      <c r="Y29" s="89"/>
    </row>
    <row r="30" spans="2:28" ht="45" customHeight="1" x14ac:dyDescent="0.15">
      <c r="B30" s="240"/>
      <c r="C30" s="973"/>
      <c r="D30" s="974"/>
      <c r="E30" s="975"/>
      <c r="F30" s="237" t="s">
        <v>205</v>
      </c>
      <c r="G30" s="972" t="s">
        <v>212</v>
      </c>
      <c r="H30" s="972"/>
      <c r="I30" s="972"/>
      <c r="J30" s="972"/>
      <c r="K30" s="972"/>
      <c r="L30" s="972"/>
      <c r="M30" s="972"/>
      <c r="N30" s="972"/>
      <c r="O30" s="972"/>
      <c r="P30" s="972"/>
      <c r="Q30" s="972"/>
      <c r="R30" s="972"/>
      <c r="S30" s="972"/>
      <c r="T30" s="252"/>
      <c r="V30" s="12" t="s">
        <v>19</v>
      </c>
      <c r="W30" s="12" t="s">
        <v>135</v>
      </c>
      <c r="X30" s="12" t="s">
        <v>19</v>
      </c>
      <c r="Y30" s="89"/>
    </row>
    <row r="31" spans="2:28" ht="40.5" customHeight="1" x14ac:dyDescent="0.15">
      <c r="B31" s="240"/>
      <c r="C31" s="973"/>
      <c r="D31" s="974"/>
      <c r="E31" s="975"/>
      <c r="F31" s="237" t="s">
        <v>207</v>
      </c>
      <c r="G31" s="972" t="s">
        <v>213</v>
      </c>
      <c r="H31" s="972"/>
      <c r="I31" s="972"/>
      <c r="J31" s="972"/>
      <c r="K31" s="972"/>
      <c r="L31" s="972"/>
      <c r="M31" s="972"/>
      <c r="N31" s="972"/>
      <c r="O31" s="972"/>
      <c r="P31" s="972"/>
      <c r="Q31" s="972"/>
      <c r="R31" s="972"/>
      <c r="S31" s="972"/>
      <c r="T31" s="252"/>
      <c r="V31" s="12" t="s">
        <v>19</v>
      </c>
      <c r="W31" s="12" t="s">
        <v>135</v>
      </c>
      <c r="X31" s="12" t="s">
        <v>19</v>
      </c>
      <c r="Y31" s="89"/>
    </row>
    <row r="32" spans="2:28" ht="41.25" customHeight="1" x14ac:dyDescent="0.15">
      <c r="B32" s="240"/>
      <c r="C32" s="973"/>
      <c r="D32" s="974"/>
      <c r="E32" s="975"/>
      <c r="F32" s="237" t="s">
        <v>214</v>
      </c>
      <c r="G32" s="972" t="s">
        <v>220</v>
      </c>
      <c r="H32" s="972"/>
      <c r="I32" s="972"/>
      <c r="J32" s="972"/>
      <c r="K32" s="972"/>
      <c r="L32" s="972"/>
      <c r="M32" s="972"/>
      <c r="N32" s="972"/>
      <c r="O32" s="972"/>
      <c r="P32" s="972"/>
      <c r="Q32" s="972"/>
      <c r="R32" s="972"/>
      <c r="S32" s="972"/>
      <c r="T32" s="252"/>
      <c r="V32" s="12" t="s">
        <v>19</v>
      </c>
      <c r="W32" s="12" t="s">
        <v>135</v>
      </c>
      <c r="X32" s="12" t="s">
        <v>19</v>
      </c>
      <c r="Y32" s="89"/>
      <c r="Z32"/>
      <c r="AA32"/>
      <c r="AB32"/>
    </row>
    <row r="33" spans="2:28" ht="45" customHeight="1" x14ac:dyDescent="0.15">
      <c r="B33" s="240"/>
      <c r="C33" s="976"/>
      <c r="D33" s="977"/>
      <c r="E33" s="978"/>
      <c r="F33" s="237" t="s">
        <v>216</v>
      </c>
      <c r="G33" s="972" t="s">
        <v>208</v>
      </c>
      <c r="H33" s="972"/>
      <c r="I33" s="972"/>
      <c r="J33" s="972"/>
      <c r="K33" s="972"/>
      <c r="L33" s="972"/>
      <c r="M33" s="972"/>
      <c r="N33" s="972"/>
      <c r="O33" s="972"/>
      <c r="P33" s="972"/>
      <c r="Q33" s="972"/>
      <c r="R33" s="972"/>
      <c r="S33" s="972"/>
      <c r="T33" s="252"/>
      <c r="V33" s="12" t="s">
        <v>19</v>
      </c>
      <c r="W33" s="12" t="s">
        <v>135</v>
      </c>
      <c r="X33" s="12" t="s">
        <v>19</v>
      </c>
      <c r="Y33" s="89"/>
      <c r="Z33"/>
      <c r="AA33"/>
      <c r="AB33"/>
    </row>
    <row r="34" spans="2:28" ht="17.25" customHeight="1" x14ac:dyDescent="0.15">
      <c r="B34" s="241"/>
      <c r="C34" s="8"/>
      <c r="D34" s="8"/>
      <c r="E34" s="8"/>
      <c r="F34" s="8"/>
      <c r="G34" s="8"/>
      <c r="H34" s="8"/>
      <c r="I34" s="8"/>
      <c r="J34" s="8"/>
      <c r="K34" s="8"/>
      <c r="L34" s="8"/>
      <c r="M34" s="8"/>
      <c r="N34" s="8"/>
      <c r="O34" s="8"/>
      <c r="P34" s="8"/>
      <c r="Q34" s="8"/>
      <c r="R34" s="8"/>
      <c r="S34" s="8"/>
      <c r="T34" s="126"/>
      <c r="U34" s="8"/>
      <c r="V34" s="8"/>
      <c r="W34" s="8"/>
      <c r="X34" s="8"/>
      <c r="Y34" s="126"/>
    </row>
    <row r="36" spans="2:28" x14ac:dyDescent="0.15">
      <c r="B36" s="1" t="s">
        <v>221</v>
      </c>
    </row>
    <row r="37" spans="2:28" x14ac:dyDescent="0.15">
      <c r="B37" s="1" t="s">
        <v>222</v>
      </c>
      <c r="K37"/>
      <c r="L37"/>
      <c r="M37"/>
      <c r="N37"/>
      <c r="O37"/>
      <c r="P37"/>
      <c r="Q37"/>
      <c r="R37"/>
      <c r="S37"/>
      <c r="T37"/>
      <c r="U37"/>
      <c r="V37"/>
      <c r="W37"/>
      <c r="X37"/>
      <c r="Y37"/>
    </row>
    <row r="122" spans="3:7" x14ac:dyDescent="0.15">
      <c r="C122" s="8"/>
      <c r="D122" s="8"/>
      <c r="E122" s="8"/>
      <c r="F122" s="8"/>
      <c r="G122" s="8"/>
    </row>
    <row r="123" spans="3:7" x14ac:dyDescent="0.15">
      <c r="C123" s="7"/>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2"/>
  <dataValidations count="1">
    <dataValidation type="list" allowBlank="1" showInputMessage="1" showErrorMessage="1" sqref="X28:X33 V16:V19 G8:G11 Q8 L8 X21:X26 X16:X19 V28:V33 V21:V26" xr:uid="{00000000-0002-0000-0500-000000000000}">
      <formula1>"□,■"</formula1>
    </dataValidation>
  </dataValidations>
  <pageMargins left="1.4960629921259843" right="0" top="0.74803149606299213" bottom="0.74803149606299213" header="0.31496062992125984" footer="0.31496062992125984"/>
  <pageSetup paperSize="9" scale="77" orientation="portrait" r:id="rId1"/>
  <rowBreaks count="1" manualBreakCount="1">
    <brk id="38" max="2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23"/>
  <sheetViews>
    <sheetView view="pageBreakPreview" zoomScale="95" zoomScaleNormal="100" zoomScaleSheetLayoutView="95" workbookViewId="0">
      <selection activeCell="J35" sqref="J35:T35"/>
    </sheetView>
  </sheetViews>
  <sheetFormatPr defaultColWidth="3.5" defaultRowHeight="13.5" x14ac:dyDescent="0.15"/>
  <cols>
    <col min="1" max="1" width="1.25" style="3" customWidth="1"/>
    <col min="2" max="2" width="3.125" style="90" customWidth="1"/>
    <col min="3" max="30" width="3.125" style="3" customWidth="1"/>
    <col min="31" max="31" width="1.25" style="3" customWidth="1"/>
    <col min="32" max="16384" width="3.5" style="3"/>
  </cols>
  <sheetData>
    <row r="1" spans="2:30" s="1" customFormat="1" x14ac:dyDescent="0.15"/>
    <row r="2" spans="2:30" s="1" customFormat="1" x14ac:dyDescent="0.15">
      <c r="B2" s="1" t="s">
        <v>223</v>
      </c>
    </row>
    <row r="3" spans="2:30" s="1" customFormat="1" x14ac:dyDescent="0.15">
      <c r="U3" s="45" t="s">
        <v>224</v>
      </c>
      <c r="V3" s="900"/>
      <c r="W3" s="900"/>
      <c r="X3" s="45" t="s">
        <v>225</v>
      </c>
      <c r="Y3" s="900"/>
      <c r="Z3" s="900"/>
      <c r="AA3" s="45" t="s">
        <v>226</v>
      </c>
      <c r="AB3" s="900"/>
      <c r="AC3" s="900"/>
      <c r="AD3" s="45" t="s">
        <v>227</v>
      </c>
    </row>
    <row r="4" spans="2:30" s="1" customFormat="1" x14ac:dyDescent="0.15">
      <c r="AD4" s="45"/>
    </row>
    <row r="5" spans="2:30" s="1" customFormat="1" x14ac:dyDescent="0.15">
      <c r="B5" s="900" t="s">
        <v>228</v>
      </c>
      <c r="C5" s="900"/>
      <c r="D5" s="900"/>
      <c r="E5" s="900"/>
      <c r="F5" s="900"/>
      <c r="G5" s="900"/>
      <c r="H5" s="900"/>
      <c r="I5" s="900"/>
      <c r="J5" s="900"/>
      <c r="K5" s="900"/>
      <c r="L5" s="900"/>
      <c r="M5" s="900"/>
      <c r="N5" s="900"/>
      <c r="O5" s="900"/>
      <c r="P5" s="900"/>
      <c r="Q5" s="900"/>
      <c r="R5" s="900"/>
      <c r="S5" s="900"/>
      <c r="T5" s="900"/>
      <c r="U5" s="900"/>
      <c r="V5" s="900"/>
      <c r="W5" s="900"/>
      <c r="X5" s="900"/>
      <c r="Y5" s="900"/>
      <c r="Z5" s="900"/>
      <c r="AA5" s="900"/>
      <c r="AB5" s="900"/>
      <c r="AC5" s="900"/>
      <c r="AD5" s="900"/>
    </row>
    <row r="6" spans="2:30" s="1" customFormat="1" x14ac:dyDescent="0.15">
      <c r="B6" s="900" t="s">
        <v>229</v>
      </c>
      <c r="C6" s="900"/>
      <c r="D6" s="900"/>
      <c r="E6" s="900"/>
      <c r="F6" s="900"/>
      <c r="G6" s="900"/>
      <c r="H6" s="900"/>
      <c r="I6" s="900"/>
      <c r="J6" s="900"/>
      <c r="K6" s="900"/>
      <c r="L6" s="900"/>
      <c r="M6" s="900"/>
      <c r="N6" s="900"/>
      <c r="O6" s="900"/>
      <c r="P6" s="900"/>
      <c r="Q6" s="900"/>
      <c r="R6" s="900"/>
      <c r="S6" s="900"/>
      <c r="T6" s="900"/>
      <c r="U6" s="900"/>
      <c r="V6" s="900"/>
      <c r="W6" s="900"/>
      <c r="X6" s="900"/>
      <c r="Y6" s="900"/>
      <c r="Z6" s="900"/>
      <c r="AA6" s="900"/>
      <c r="AB6" s="900"/>
      <c r="AC6" s="900"/>
      <c r="AD6" s="900"/>
    </row>
    <row r="7" spans="2:30" s="1" customFormat="1" x14ac:dyDescent="0.15"/>
    <row r="8" spans="2:30" s="1" customFormat="1" ht="23.25" customHeight="1" x14ac:dyDescent="0.15">
      <c r="B8" s="979" t="s">
        <v>230</v>
      </c>
      <c r="C8" s="979"/>
      <c r="D8" s="979"/>
      <c r="E8" s="979"/>
      <c r="F8" s="986"/>
      <c r="G8" s="1008"/>
      <c r="H8" s="1009"/>
      <c r="I8" s="1009"/>
      <c r="J8" s="1009"/>
      <c r="K8" s="1009"/>
      <c r="L8" s="1009"/>
      <c r="M8" s="1009"/>
      <c r="N8" s="1009"/>
      <c r="O8" s="1009"/>
      <c r="P8" s="1009"/>
      <c r="Q8" s="1009"/>
      <c r="R8" s="1009"/>
      <c r="S8" s="1009"/>
      <c r="T8" s="1009"/>
      <c r="U8" s="1009"/>
      <c r="V8" s="1009"/>
      <c r="W8" s="1009"/>
      <c r="X8" s="1009"/>
      <c r="Y8" s="1009"/>
      <c r="Z8" s="1009"/>
      <c r="AA8" s="1009"/>
      <c r="AB8" s="1009"/>
      <c r="AC8" s="1009"/>
      <c r="AD8" s="1010"/>
    </row>
    <row r="9" spans="2:30" ht="23.25" customHeight="1" x14ac:dyDescent="0.15">
      <c r="B9" s="986" t="s">
        <v>231</v>
      </c>
      <c r="C9" s="987"/>
      <c r="D9" s="987"/>
      <c r="E9" s="987"/>
      <c r="F9" s="987"/>
      <c r="G9" s="94" t="s">
        <v>19</v>
      </c>
      <c r="H9" s="246" t="s">
        <v>190</v>
      </c>
      <c r="I9" s="246"/>
      <c r="J9" s="246"/>
      <c r="K9" s="246"/>
      <c r="L9" s="95" t="s">
        <v>19</v>
      </c>
      <c r="M9" s="246" t="s">
        <v>191</v>
      </c>
      <c r="N9" s="246"/>
      <c r="O9" s="246"/>
      <c r="P9" s="246"/>
      <c r="Q9" s="95" t="s">
        <v>19</v>
      </c>
      <c r="R9" s="246" t="s">
        <v>192</v>
      </c>
      <c r="S9" s="244"/>
      <c r="T9" s="244"/>
      <c r="U9" s="244"/>
      <c r="V9" s="244"/>
      <c r="W9" s="244"/>
      <c r="X9" s="244"/>
      <c r="Y9" s="244"/>
      <c r="Z9" s="244"/>
      <c r="AA9" s="244"/>
      <c r="AB9" s="244"/>
      <c r="AC9" s="244"/>
      <c r="AD9" s="101"/>
    </row>
    <row r="10" spans="2:30" ht="23.25" customHeight="1" x14ac:dyDescent="0.15">
      <c r="B10" s="802" t="s">
        <v>232</v>
      </c>
      <c r="C10" s="803"/>
      <c r="D10" s="803"/>
      <c r="E10" s="803"/>
      <c r="F10" s="805"/>
      <c r="G10" s="94" t="s">
        <v>19</v>
      </c>
      <c r="H10" s="10" t="s">
        <v>233</v>
      </c>
      <c r="I10" s="246"/>
      <c r="J10" s="246"/>
      <c r="K10" s="246"/>
      <c r="L10" s="246"/>
      <c r="M10" s="246"/>
      <c r="N10" s="246"/>
      <c r="O10" s="246"/>
      <c r="P10" s="246"/>
      <c r="Q10" s="246"/>
      <c r="R10" s="246"/>
      <c r="S10" s="10"/>
      <c r="T10" s="95" t="s">
        <v>19</v>
      </c>
      <c r="U10" s="10" t="s">
        <v>234</v>
      </c>
      <c r="V10" s="244"/>
      <c r="W10" s="244"/>
      <c r="X10" s="244"/>
      <c r="Y10" s="244"/>
      <c r="Z10" s="244"/>
      <c r="AA10" s="244"/>
      <c r="AB10" s="244"/>
      <c r="AC10" s="244"/>
      <c r="AD10" s="101"/>
    </row>
    <row r="11" spans="2:30" ht="23.25" customHeight="1" x14ac:dyDescent="0.15">
      <c r="B11" s="802" t="s">
        <v>235</v>
      </c>
      <c r="C11" s="803"/>
      <c r="D11" s="803"/>
      <c r="E11" s="803"/>
      <c r="F11" s="805"/>
      <c r="G11" s="102" t="s">
        <v>19</v>
      </c>
      <c r="H11" s="7" t="s">
        <v>236</v>
      </c>
      <c r="I11" s="22"/>
      <c r="J11" s="22"/>
      <c r="K11" s="22"/>
      <c r="L11" s="22"/>
      <c r="M11" s="22"/>
      <c r="N11" s="22"/>
      <c r="O11" s="22"/>
      <c r="P11" s="22"/>
      <c r="Q11" s="22"/>
      <c r="R11" s="22"/>
      <c r="S11" s="100" t="s">
        <v>19</v>
      </c>
      <c r="T11" s="7" t="s">
        <v>237</v>
      </c>
      <c r="U11" s="7"/>
      <c r="V11" s="103"/>
      <c r="W11" s="103"/>
      <c r="X11" s="103"/>
      <c r="Y11" s="103"/>
      <c r="Z11" s="103"/>
      <c r="AA11" s="103"/>
      <c r="AB11" s="103"/>
      <c r="AC11" s="103"/>
      <c r="AD11" s="104"/>
    </row>
    <row r="12" spans="2:30" ht="23.25" customHeight="1" x14ac:dyDescent="0.15">
      <c r="B12" s="811"/>
      <c r="C12" s="812"/>
      <c r="D12" s="812"/>
      <c r="E12" s="812"/>
      <c r="F12" s="813"/>
      <c r="G12" s="97" t="s">
        <v>19</v>
      </c>
      <c r="H12" s="8" t="s">
        <v>238</v>
      </c>
      <c r="I12" s="248"/>
      <c r="J12" s="248"/>
      <c r="K12" s="248"/>
      <c r="L12" s="248"/>
      <c r="M12" s="248"/>
      <c r="N12" s="248"/>
      <c r="O12" s="248"/>
      <c r="P12" s="248"/>
      <c r="Q12" s="248"/>
      <c r="R12" s="248"/>
      <c r="S12" s="105"/>
      <c r="T12" s="109"/>
      <c r="U12" s="109"/>
      <c r="V12" s="109"/>
      <c r="W12" s="109"/>
      <c r="X12" s="109"/>
      <c r="Y12" s="109"/>
      <c r="Z12" s="109"/>
      <c r="AA12" s="109"/>
      <c r="AB12" s="109"/>
      <c r="AC12" s="109"/>
      <c r="AD12" s="114"/>
    </row>
    <row r="13" spans="2:30" s="1" customFormat="1" ht="9" customHeight="1" x14ac:dyDescent="0.15"/>
    <row r="14" spans="2:30" s="1" customFormat="1" x14ac:dyDescent="0.15">
      <c r="B14" s="856" t="s">
        <v>239</v>
      </c>
      <c r="C14" s="857"/>
      <c r="D14" s="857"/>
      <c r="E14" s="857"/>
      <c r="F14" s="858"/>
      <c r="G14" s="1002"/>
      <c r="H14" s="1003"/>
      <c r="I14" s="1003"/>
      <c r="J14" s="1003"/>
      <c r="K14" s="1003"/>
      <c r="L14" s="1003"/>
      <c r="M14" s="1003"/>
      <c r="N14" s="1003"/>
      <c r="O14" s="1003"/>
      <c r="P14" s="1003"/>
      <c r="Q14" s="1003"/>
      <c r="R14" s="1003"/>
      <c r="S14" s="1003"/>
      <c r="T14" s="1003"/>
      <c r="U14" s="1003"/>
      <c r="V14" s="1003"/>
      <c r="W14" s="1003"/>
      <c r="X14" s="1003"/>
      <c r="Y14" s="1004"/>
      <c r="Z14" s="41"/>
      <c r="AA14" s="99" t="s">
        <v>198</v>
      </c>
      <c r="AB14" s="99" t="s">
        <v>135</v>
      </c>
      <c r="AC14" s="99" t="s">
        <v>199</v>
      </c>
      <c r="AD14" s="23"/>
    </row>
    <row r="15" spans="2:30" s="1" customFormat="1" ht="27" customHeight="1" x14ac:dyDescent="0.15">
      <c r="B15" s="859"/>
      <c r="C15" s="860"/>
      <c r="D15" s="860"/>
      <c r="E15" s="860"/>
      <c r="F15" s="861"/>
      <c r="G15" s="878" t="s">
        <v>240</v>
      </c>
      <c r="H15" s="879"/>
      <c r="I15" s="879"/>
      <c r="J15" s="879"/>
      <c r="K15" s="879"/>
      <c r="L15" s="879"/>
      <c r="M15" s="879"/>
      <c r="N15" s="879"/>
      <c r="O15" s="879"/>
      <c r="P15" s="879"/>
      <c r="Q15" s="879"/>
      <c r="R15" s="879"/>
      <c r="S15" s="879"/>
      <c r="T15" s="879"/>
      <c r="U15" s="879"/>
      <c r="V15" s="879"/>
      <c r="W15" s="879"/>
      <c r="X15" s="879"/>
      <c r="Y15" s="880"/>
      <c r="Z15" s="91"/>
      <c r="AA15" s="96" t="s">
        <v>19</v>
      </c>
      <c r="AB15" s="96" t="s">
        <v>135</v>
      </c>
      <c r="AC15" s="96" t="s">
        <v>19</v>
      </c>
      <c r="AD15" s="89"/>
    </row>
    <row r="16" spans="2:30" s="1" customFormat="1" ht="27" customHeight="1" x14ac:dyDescent="0.15">
      <c r="B16" s="862"/>
      <c r="C16" s="863"/>
      <c r="D16" s="863"/>
      <c r="E16" s="863"/>
      <c r="F16" s="864"/>
      <c r="G16" s="1005" t="s">
        <v>241</v>
      </c>
      <c r="H16" s="1006"/>
      <c r="I16" s="1006"/>
      <c r="J16" s="1006"/>
      <c r="K16" s="1006"/>
      <c r="L16" s="1006"/>
      <c r="M16" s="1006"/>
      <c r="N16" s="1006"/>
      <c r="O16" s="1006"/>
      <c r="P16" s="1006"/>
      <c r="Q16" s="1006"/>
      <c r="R16" s="1006"/>
      <c r="S16" s="1006"/>
      <c r="T16" s="1006"/>
      <c r="U16" s="1006"/>
      <c r="V16" s="1006"/>
      <c r="W16" s="1006"/>
      <c r="X16" s="1006"/>
      <c r="Y16" s="1007"/>
      <c r="Z16" s="247"/>
      <c r="AA16" s="98" t="s">
        <v>19</v>
      </c>
      <c r="AB16" s="98" t="s">
        <v>135</v>
      </c>
      <c r="AC16" s="98" t="s">
        <v>19</v>
      </c>
      <c r="AD16" s="250"/>
    </row>
    <row r="17" spans="2:30" s="1" customFormat="1" ht="9" customHeight="1" x14ac:dyDescent="0.15"/>
    <row r="18" spans="2:30" s="1" customFormat="1" x14ac:dyDescent="0.15">
      <c r="B18" s="1" t="s">
        <v>242</v>
      </c>
    </row>
    <row r="19" spans="2:30" s="1" customFormat="1" x14ac:dyDescent="0.15">
      <c r="B19" s="1" t="s">
        <v>243</v>
      </c>
      <c r="AC19" s="2"/>
      <c r="AD19" s="2"/>
    </row>
    <row r="20" spans="2:30" s="1" customFormat="1" ht="4.5" customHeight="1" x14ac:dyDescent="0.15"/>
    <row r="21" spans="2:30" s="1" customFormat="1" ht="4.5" customHeight="1" x14ac:dyDescent="0.15">
      <c r="B21" s="890" t="s">
        <v>244</v>
      </c>
      <c r="C21" s="865"/>
      <c r="D21" s="865"/>
      <c r="E21" s="865"/>
      <c r="F21" s="866"/>
      <c r="G21" s="6"/>
      <c r="H21" s="7"/>
      <c r="I21" s="7"/>
      <c r="J21" s="7"/>
      <c r="K21" s="7"/>
      <c r="L21" s="7"/>
      <c r="M21" s="7"/>
      <c r="N21" s="7"/>
      <c r="O21" s="7"/>
      <c r="P21" s="7"/>
      <c r="Q21" s="7"/>
      <c r="R21" s="7"/>
      <c r="S21" s="7"/>
      <c r="T21" s="7"/>
      <c r="U21" s="7"/>
      <c r="V21" s="7"/>
      <c r="W21" s="7"/>
      <c r="X21" s="7"/>
      <c r="Y21" s="7"/>
      <c r="Z21" s="6"/>
      <c r="AA21" s="7"/>
      <c r="AB21" s="7"/>
      <c r="AC21" s="22"/>
      <c r="AD21" s="23"/>
    </row>
    <row r="22" spans="2:30" s="1" customFormat="1" ht="15.75" customHeight="1" x14ac:dyDescent="0.15">
      <c r="B22" s="973"/>
      <c r="C22" s="974"/>
      <c r="D22" s="974"/>
      <c r="E22" s="974"/>
      <c r="F22" s="975"/>
      <c r="G22" s="240"/>
      <c r="H22" s="1" t="s">
        <v>245</v>
      </c>
      <c r="Z22" s="240"/>
      <c r="AA22" s="92" t="s">
        <v>198</v>
      </c>
      <c r="AB22" s="92" t="s">
        <v>135</v>
      </c>
      <c r="AC22" s="92" t="s">
        <v>199</v>
      </c>
      <c r="AD22" s="106"/>
    </row>
    <row r="23" spans="2:30" s="1" customFormat="1" ht="29.25" customHeight="1" x14ac:dyDescent="0.15">
      <c r="B23" s="973"/>
      <c r="C23" s="974"/>
      <c r="D23" s="974"/>
      <c r="E23" s="974"/>
      <c r="F23" s="975"/>
      <c r="G23" s="240"/>
      <c r="I23" s="237" t="s">
        <v>201</v>
      </c>
      <c r="J23" s="992" t="s">
        <v>246</v>
      </c>
      <c r="K23" s="993"/>
      <c r="L23" s="993"/>
      <c r="M23" s="993"/>
      <c r="N23" s="993"/>
      <c r="O23" s="993"/>
      <c r="P23" s="993"/>
      <c r="Q23" s="993"/>
      <c r="R23" s="993"/>
      <c r="S23" s="993"/>
      <c r="T23" s="993"/>
      <c r="U23" s="1000"/>
      <c r="V23" s="985"/>
      <c r="W23" s="850"/>
      <c r="X23" s="11" t="s">
        <v>247</v>
      </c>
      <c r="Z23" s="240"/>
      <c r="AA23" s="253"/>
      <c r="AB23" s="12"/>
      <c r="AC23" s="253"/>
      <c r="AD23" s="89"/>
    </row>
    <row r="24" spans="2:30" s="1" customFormat="1" ht="15.75" customHeight="1" x14ac:dyDescent="0.15">
      <c r="B24" s="973"/>
      <c r="C24" s="974"/>
      <c r="D24" s="974"/>
      <c r="E24" s="974"/>
      <c r="F24" s="975"/>
      <c r="G24" s="240"/>
      <c r="I24" s="249" t="s">
        <v>203</v>
      </c>
      <c r="J24" s="112" t="s">
        <v>248</v>
      </c>
      <c r="K24" s="8"/>
      <c r="L24" s="8"/>
      <c r="M24" s="8"/>
      <c r="N24" s="8"/>
      <c r="O24" s="8"/>
      <c r="P24" s="8"/>
      <c r="Q24" s="8"/>
      <c r="R24" s="8"/>
      <c r="S24" s="8"/>
      <c r="T24" s="8"/>
      <c r="U24" s="126"/>
      <c r="V24" s="985"/>
      <c r="W24" s="850"/>
      <c r="X24" s="126" t="s">
        <v>247</v>
      </c>
      <c r="Y24" s="107"/>
      <c r="Z24" s="91"/>
      <c r="AA24" s="96" t="s">
        <v>19</v>
      </c>
      <c r="AB24" s="96" t="s">
        <v>135</v>
      </c>
      <c r="AC24" s="96" t="s">
        <v>19</v>
      </c>
      <c r="AD24" s="89"/>
    </row>
    <row r="25" spans="2:30" s="1" customFormat="1" ht="24" customHeight="1" x14ac:dyDescent="0.15">
      <c r="B25" s="973"/>
      <c r="C25" s="974"/>
      <c r="D25" s="974"/>
      <c r="E25" s="974"/>
      <c r="F25" s="975"/>
      <c r="G25" s="240"/>
      <c r="I25" s="999" t="s">
        <v>249</v>
      </c>
      <c r="J25" s="999"/>
      <c r="K25" s="999"/>
      <c r="L25" s="999"/>
      <c r="M25" s="999"/>
      <c r="N25" s="999"/>
      <c r="O25" s="999"/>
      <c r="P25" s="999"/>
      <c r="Q25" s="999"/>
      <c r="R25" s="999"/>
      <c r="S25" s="999"/>
      <c r="T25" s="999"/>
      <c r="U25" s="999"/>
      <c r="V25" s="999"/>
      <c r="W25" s="999"/>
      <c r="X25" s="999"/>
      <c r="Y25" s="107"/>
      <c r="Z25" s="223"/>
      <c r="AA25" s="12"/>
      <c r="AB25" s="12"/>
      <c r="AC25" s="12"/>
      <c r="AD25" s="224"/>
    </row>
    <row r="26" spans="2:30" s="1" customFormat="1" x14ac:dyDescent="0.15">
      <c r="B26" s="973"/>
      <c r="C26" s="974"/>
      <c r="D26" s="974"/>
      <c r="E26" s="974"/>
      <c r="F26" s="975"/>
      <c r="G26" s="240"/>
      <c r="H26" s="1" t="s">
        <v>250</v>
      </c>
      <c r="Z26" s="240"/>
      <c r="AC26" s="2"/>
      <c r="AD26" s="89"/>
    </row>
    <row r="27" spans="2:30" s="1" customFormat="1" ht="15.75" customHeight="1" x14ac:dyDescent="0.15">
      <c r="B27" s="973"/>
      <c r="C27" s="974"/>
      <c r="D27" s="974"/>
      <c r="E27" s="974"/>
      <c r="F27" s="975"/>
      <c r="G27" s="240"/>
      <c r="H27" s="1" t="s">
        <v>251</v>
      </c>
      <c r="T27" s="107"/>
      <c r="V27" s="107"/>
      <c r="Z27" s="240"/>
      <c r="AC27" s="2"/>
      <c r="AD27" s="89"/>
    </row>
    <row r="28" spans="2:30" s="1" customFormat="1" ht="29.25" customHeight="1" x14ac:dyDescent="0.15">
      <c r="B28" s="973"/>
      <c r="C28" s="974"/>
      <c r="D28" s="974"/>
      <c r="E28" s="974"/>
      <c r="F28" s="975"/>
      <c r="G28" s="240"/>
      <c r="I28" s="237" t="s">
        <v>205</v>
      </c>
      <c r="J28" s="1001" t="s">
        <v>252</v>
      </c>
      <c r="K28" s="1001"/>
      <c r="L28" s="1001"/>
      <c r="M28" s="1001"/>
      <c r="N28" s="1001"/>
      <c r="O28" s="1001"/>
      <c r="P28" s="1001"/>
      <c r="Q28" s="1001"/>
      <c r="R28" s="1001"/>
      <c r="S28" s="1001"/>
      <c r="T28" s="1001"/>
      <c r="U28" s="1001"/>
      <c r="V28" s="985"/>
      <c r="W28" s="850"/>
      <c r="X28" s="11" t="s">
        <v>247</v>
      </c>
      <c r="Y28" s="107"/>
      <c r="Z28" s="91"/>
      <c r="AA28" s="96" t="s">
        <v>19</v>
      </c>
      <c r="AB28" s="96" t="s">
        <v>135</v>
      </c>
      <c r="AC28" s="96" t="s">
        <v>19</v>
      </c>
      <c r="AD28" s="89"/>
    </row>
    <row r="29" spans="2:30" s="1" customFormat="1" ht="4.5" customHeight="1" x14ac:dyDescent="0.15">
      <c r="B29" s="976"/>
      <c r="C29" s="977"/>
      <c r="D29" s="977"/>
      <c r="E29" s="977"/>
      <c r="F29" s="978"/>
      <c r="G29" s="241"/>
      <c r="H29" s="8"/>
      <c r="I29" s="8"/>
      <c r="J29" s="8"/>
      <c r="K29" s="8"/>
      <c r="L29" s="8"/>
      <c r="M29" s="8"/>
      <c r="N29" s="8"/>
      <c r="O29" s="8"/>
      <c r="P29" s="8"/>
      <c r="Q29" s="8"/>
      <c r="R29" s="8"/>
      <c r="S29" s="8"/>
      <c r="T29" s="108"/>
      <c r="U29" s="108"/>
      <c r="V29" s="8"/>
      <c r="W29" s="8"/>
      <c r="X29" s="8"/>
      <c r="Y29" s="8"/>
      <c r="Z29" s="241"/>
      <c r="AA29" s="8"/>
      <c r="AB29" s="8"/>
      <c r="AC29" s="248"/>
      <c r="AD29" s="250"/>
    </row>
    <row r="30" spans="2:30" s="1" customFormat="1" ht="7.5" customHeight="1" x14ac:dyDescent="0.15">
      <c r="B30" s="238"/>
      <c r="C30" s="238"/>
      <c r="D30" s="238"/>
      <c r="E30" s="238"/>
      <c r="F30" s="238"/>
      <c r="T30" s="107"/>
      <c r="U30" s="107"/>
    </row>
    <row r="31" spans="2:30" s="1" customFormat="1" x14ac:dyDescent="0.15">
      <c r="B31" s="1" t="s">
        <v>253</v>
      </c>
      <c r="C31" s="238"/>
      <c r="D31" s="238"/>
      <c r="E31" s="238"/>
      <c r="F31" s="238"/>
      <c r="T31" s="107"/>
      <c r="U31" s="107"/>
    </row>
    <row r="32" spans="2:30" s="1" customFormat="1" ht="4.5" customHeight="1" x14ac:dyDescent="0.15">
      <c r="B32" s="238"/>
      <c r="C32" s="238"/>
      <c r="D32" s="238"/>
      <c r="E32" s="238"/>
      <c r="F32" s="238"/>
      <c r="T32" s="107"/>
      <c r="U32" s="107"/>
    </row>
    <row r="33" spans="1:31" s="1" customFormat="1" ht="4.5" customHeight="1" x14ac:dyDescent="0.15">
      <c r="B33" s="890" t="s">
        <v>244</v>
      </c>
      <c r="C33" s="865"/>
      <c r="D33" s="865"/>
      <c r="E33" s="865"/>
      <c r="F33" s="866"/>
      <c r="G33" s="6"/>
      <c r="H33" s="7"/>
      <c r="I33" s="7"/>
      <c r="J33" s="7"/>
      <c r="K33" s="7"/>
      <c r="L33" s="7"/>
      <c r="M33" s="7"/>
      <c r="N33" s="7"/>
      <c r="O33" s="7"/>
      <c r="P33" s="7"/>
      <c r="Q33" s="7"/>
      <c r="R33" s="7"/>
      <c r="S33" s="7"/>
      <c r="T33" s="7"/>
      <c r="U33" s="7"/>
      <c r="V33" s="7"/>
      <c r="W33" s="7"/>
      <c r="X33" s="7"/>
      <c r="Y33" s="7"/>
      <c r="Z33" s="6"/>
      <c r="AA33" s="7"/>
      <c r="AB33" s="7"/>
      <c r="AC33" s="22"/>
      <c r="AD33" s="23"/>
    </row>
    <row r="34" spans="1:31" s="1" customFormat="1" ht="16.5" customHeight="1" x14ac:dyDescent="0.15">
      <c r="B34" s="973"/>
      <c r="C34" s="974"/>
      <c r="D34" s="974"/>
      <c r="E34" s="974"/>
      <c r="F34" s="975"/>
      <c r="G34" s="240"/>
      <c r="H34" s="1" t="s">
        <v>254</v>
      </c>
      <c r="V34" s="12"/>
      <c r="W34" s="12"/>
      <c r="Z34" s="240"/>
      <c r="AA34" s="92" t="s">
        <v>198</v>
      </c>
      <c r="AB34" s="92" t="s">
        <v>135</v>
      </c>
      <c r="AC34" s="92" t="s">
        <v>199</v>
      </c>
      <c r="AD34" s="106"/>
    </row>
    <row r="35" spans="1:31" s="1" customFormat="1" ht="29.25" customHeight="1" x14ac:dyDescent="0.15">
      <c r="B35" s="973"/>
      <c r="C35" s="974"/>
      <c r="D35" s="974"/>
      <c r="E35" s="974"/>
      <c r="F35" s="975"/>
      <c r="G35" s="240"/>
      <c r="I35" s="237" t="s">
        <v>201</v>
      </c>
      <c r="J35" s="997" t="s">
        <v>246</v>
      </c>
      <c r="K35" s="998"/>
      <c r="L35" s="998"/>
      <c r="M35" s="998"/>
      <c r="N35" s="998"/>
      <c r="O35" s="998"/>
      <c r="P35" s="998"/>
      <c r="Q35" s="998"/>
      <c r="R35" s="998"/>
      <c r="S35" s="998"/>
      <c r="T35" s="998"/>
      <c r="U35" s="10"/>
      <c r="V35" s="850"/>
      <c r="W35" s="851"/>
      <c r="X35" s="11" t="s">
        <v>247</v>
      </c>
      <c r="Z35" s="240"/>
      <c r="AA35" s="253"/>
      <c r="AB35" s="12"/>
      <c r="AC35" s="253"/>
      <c r="AD35" s="89"/>
    </row>
    <row r="36" spans="1:31" s="1" customFormat="1" ht="15.75" customHeight="1" x14ac:dyDescent="0.15">
      <c r="B36" s="973"/>
      <c r="C36" s="974"/>
      <c r="D36" s="974"/>
      <c r="E36" s="974"/>
      <c r="F36" s="975"/>
      <c r="G36" s="240"/>
      <c r="I36" s="249" t="s">
        <v>203</v>
      </c>
      <c r="J36" s="109" t="s">
        <v>248</v>
      </c>
      <c r="K36" s="8"/>
      <c r="L36" s="8"/>
      <c r="M36" s="8"/>
      <c r="N36" s="8"/>
      <c r="O36" s="8"/>
      <c r="P36" s="8"/>
      <c r="Q36" s="8"/>
      <c r="R36" s="8"/>
      <c r="S36" s="8"/>
      <c r="T36" s="8"/>
      <c r="U36" s="8"/>
      <c r="V36" s="853"/>
      <c r="W36" s="854"/>
      <c r="X36" s="126" t="s">
        <v>247</v>
      </c>
      <c r="Y36" s="107"/>
      <c r="Z36" s="91"/>
      <c r="AA36" s="96" t="s">
        <v>19</v>
      </c>
      <c r="AB36" s="96" t="s">
        <v>135</v>
      </c>
      <c r="AC36" s="96" t="s">
        <v>19</v>
      </c>
      <c r="AD36" s="89"/>
    </row>
    <row r="37" spans="1:31" s="1" customFormat="1" ht="24" customHeight="1" x14ac:dyDescent="0.15">
      <c r="B37" s="973"/>
      <c r="C37" s="974"/>
      <c r="D37" s="974"/>
      <c r="E37" s="974"/>
      <c r="F37" s="975"/>
      <c r="G37" s="240"/>
      <c r="I37" s="999" t="s">
        <v>249</v>
      </c>
      <c r="J37" s="999"/>
      <c r="K37" s="999"/>
      <c r="L37" s="999"/>
      <c r="M37" s="999"/>
      <c r="N37" s="999"/>
      <c r="O37" s="999"/>
      <c r="P37" s="999"/>
      <c r="Q37" s="999"/>
      <c r="R37" s="999"/>
      <c r="S37" s="999"/>
      <c r="T37" s="999"/>
      <c r="U37" s="999"/>
      <c r="V37" s="999"/>
      <c r="W37" s="999"/>
      <c r="X37" s="999"/>
      <c r="Y37" s="107"/>
      <c r="Z37" s="223"/>
      <c r="AA37" s="12"/>
      <c r="AB37" s="12"/>
      <c r="AC37" s="12"/>
      <c r="AD37" s="224"/>
    </row>
    <row r="38" spans="1:31" s="1" customFormat="1" ht="4.5" customHeight="1" x14ac:dyDescent="0.15">
      <c r="A38" s="239"/>
      <c r="B38" s="977"/>
      <c r="C38" s="977"/>
      <c r="D38" s="977"/>
      <c r="E38" s="977"/>
      <c r="F38" s="978"/>
      <c r="G38" s="241"/>
      <c r="H38" s="8"/>
      <c r="I38" s="8"/>
      <c r="J38" s="8"/>
      <c r="K38" s="8"/>
      <c r="L38" s="8"/>
      <c r="M38" s="8"/>
      <c r="N38" s="8"/>
      <c r="O38" s="8"/>
      <c r="P38" s="8"/>
      <c r="Q38" s="8"/>
      <c r="R38" s="8"/>
      <c r="S38" s="8"/>
      <c r="T38" s="108"/>
      <c r="U38" s="108"/>
      <c r="V38" s="8"/>
      <c r="W38" s="8"/>
      <c r="X38" s="8"/>
      <c r="Y38" s="8"/>
      <c r="Z38" s="241"/>
      <c r="AA38" s="8"/>
      <c r="AB38" s="8"/>
      <c r="AC38" s="248"/>
      <c r="AD38" s="250"/>
      <c r="AE38" s="240"/>
    </row>
    <row r="39" spans="1:31" s="1" customFormat="1" ht="7.5" customHeight="1" x14ac:dyDescent="0.15">
      <c r="B39" s="238"/>
      <c r="C39" s="231"/>
      <c r="D39" s="238"/>
      <c r="E39" s="238"/>
      <c r="F39" s="238"/>
      <c r="T39" s="107"/>
      <c r="U39" s="107"/>
    </row>
    <row r="40" spans="1:31" s="1" customFormat="1" ht="13.5" customHeight="1" x14ac:dyDescent="0.15">
      <c r="B40" s="1" t="s">
        <v>255</v>
      </c>
      <c r="C40" s="238"/>
      <c r="D40" s="238"/>
      <c r="E40" s="238"/>
      <c r="F40" s="238"/>
      <c r="T40" s="107"/>
      <c r="U40" s="107"/>
    </row>
    <row r="41" spans="1:31" s="1" customFormat="1" x14ac:dyDescent="0.15">
      <c r="B41" s="113" t="s">
        <v>256</v>
      </c>
      <c r="C41" s="229"/>
      <c r="D41" s="238"/>
      <c r="E41" s="238"/>
      <c r="F41" s="238"/>
      <c r="T41" s="107"/>
      <c r="U41" s="107"/>
    </row>
    <row r="42" spans="1:31" s="1" customFormat="1" ht="4.5" customHeight="1" x14ac:dyDescent="0.15">
      <c r="B42" s="890" t="s">
        <v>244</v>
      </c>
      <c r="C42" s="865"/>
      <c r="D42" s="865"/>
      <c r="E42" s="865"/>
      <c r="F42" s="866"/>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5.75" customHeight="1" x14ac:dyDescent="0.15">
      <c r="B43" s="973"/>
      <c r="C43" s="974"/>
      <c r="D43" s="974"/>
      <c r="E43" s="974"/>
      <c r="F43" s="975"/>
      <c r="G43" s="240"/>
      <c r="H43" s="1" t="s">
        <v>257</v>
      </c>
      <c r="Z43" s="240"/>
      <c r="AA43" s="92" t="s">
        <v>198</v>
      </c>
      <c r="AB43" s="92" t="s">
        <v>135</v>
      </c>
      <c r="AC43" s="92" t="s">
        <v>199</v>
      </c>
      <c r="AD43" s="106"/>
    </row>
    <row r="44" spans="1:31" s="1" customFormat="1" ht="29.25" customHeight="1" x14ac:dyDescent="0.15">
      <c r="B44" s="973"/>
      <c r="C44" s="974"/>
      <c r="D44" s="974"/>
      <c r="E44" s="974"/>
      <c r="F44" s="975"/>
      <c r="G44" s="240"/>
      <c r="I44" s="237" t="s">
        <v>201</v>
      </c>
      <c r="J44" s="997" t="s">
        <v>246</v>
      </c>
      <c r="K44" s="998"/>
      <c r="L44" s="998"/>
      <c r="M44" s="998"/>
      <c r="N44" s="998"/>
      <c r="O44" s="998"/>
      <c r="P44" s="998"/>
      <c r="Q44" s="998"/>
      <c r="R44" s="998"/>
      <c r="S44" s="998"/>
      <c r="T44" s="998"/>
      <c r="U44" s="11"/>
      <c r="V44" s="985"/>
      <c r="W44" s="850"/>
      <c r="X44" s="11" t="s">
        <v>247</v>
      </c>
      <c r="Z44" s="240"/>
      <c r="AA44" s="253"/>
      <c r="AB44" s="12"/>
      <c r="AC44" s="253"/>
      <c r="AD44" s="89"/>
    </row>
    <row r="45" spans="1:31" s="1" customFormat="1" ht="15.75" customHeight="1" x14ac:dyDescent="0.15">
      <c r="B45" s="973"/>
      <c r="C45" s="974"/>
      <c r="D45" s="974"/>
      <c r="E45" s="974"/>
      <c r="F45" s="975"/>
      <c r="G45" s="240"/>
      <c r="I45" s="249" t="s">
        <v>203</v>
      </c>
      <c r="J45" s="109" t="s">
        <v>248</v>
      </c>
      <c r="K45" s="8"/>
      <c r="L45" s="8"/>
      <c r="M45" s="8"/>
      <c r="N45" s="8"/>
      <c r="O45" s="8"/>
      <c r="P45" s="8"/>
      <c r="Q45" s="8"/>
      <c r="R45" s="8"/>
      <c r="S45" s="8"/>
      <c r="T45" s="8"/>
      <c r="U45" s="126"/>
      <c r="V45" s="985"/>
      <c r="W45" s="850"/>
      <c r="X45" s="126" t="s">
        <v>247</v>
      </c>
      <c r="Y45" s="107"/>
      <c r="Z45" s="91"/>
      <c r="AA45" s="96" t="s">
        <v>19</v>
      </c>
      <c r="AB45" s="96" t="s">
        <v>135</v>
      </c>
      <c r="AC45" s="96" t="s">
        <v>19</v>
      </c>
      <c r="AD45" s="89"/>
    </row>
    <row r="46" spans="1:31" s="1" customFormat="1" ht="24" customHeight="1" x14ac:dyDescent="0.15">
      <c r="B46" s="973"/>
      <c r="C46" s="974"/>
      <c r="D46" s="974"/>
      <c r="E46" s="974"/>
      <c r="F46" s="975"/>
      <c r="G46" s="240"/>
      <c r="I46" s="999" t="s">
        <v>249</v>
      </c>
      <c r="J46" s="999"/>
      <c r="K46" s="999"/>
      <c r="L46" s="999"/>
      <c r="M46" s="999"/>
      <c r="N46" s="999"/>
      <c r="O46" s="999"/>
      <c r="P46" s="999"/>
      <c r="Q46" s="999"/>
      <c r="R46" s="999"/>
      <c r="S46" s="999"/>
      <c r="T46" s="999"/>
      <c r="U46" s="999"/>
      <c r="V46" s="999"/>
      <c r="W46" s="999"/>
      <c r="X46" s="999"/>
      <c r="Y46" s="107"/>
      <c r="Z46" s="223"/>
      <c r="AA46" s="12"/>
      <c r="AB46" s="12"/>
      <c r="AC46" s="12"/>
      <c r="AD46" s="224"/>
    </row>
    <row r="47" spans="1:31" s="1" customFormat="1" ht="4.5" customHeight="1" x14ac:dyDescent="0.15">
      <c r="B47" s="976"/>
      <c r="C47" s="977"/>
      <c r="D47" s="977"/>
      <c r="E47" s="977"/>
      <c r="F47" s="978"/>
      <c r="G47" s="241"/>
      <c r="H47" s="8"/>
      <c r="I47" s="8"/>
      <c r="J47" s="8"/>
      <c r="K47" s="8"/>
      <c r="L47" s="8"/>
      <c r="M47" s="8"/>
      <c r="N47" s="8"/>
      <c r="O47" s="8"/>
      <c r="P47" s="8"/>
      <c r="Q47" s="8"/>
      <c r="R47" s="8"/>
      <c r="S47" s="8"/>
      <c r="T47" s="108"/>
      <c r="U47" s="108"/>
      <c r="V47" s="8"/>
      <c r="W47" s="8"/>
      <c r="X47" s="8"/>
      <c r="Y47" s="8"/>
      <c r="Z47" s="241"/>
      <c r="AA47" s="8"/>
      <c r="AB47" s="8"/>
      <c r="AC47" s="248"/>
      <c r="AD47" s="250"/>
    </row>
    <row r="48" spans="1:31" s="1" customFormat="1" ht="4.5" customHeight="1" x14ac:dyDescent="0.15">
      <c r="B48" s="890" t="s">
        <v>258</v>
      </c>
      <c r="C48" s="865"/>
      <c r="D48" s="865"/>
      <c r="E48" s="865"/>
      <c r="F48" s="866"/>
      <c r="G48" s="6"/>
      <c r="H48" s="7"/>
      <c r="I48" s="7"/>
      <c r="J48" s="7"/>
      <c r="K48" s="7"/>
      <c r="L48" s="7"/>
      <c r="M48" s="7"/>
      <c r="N48" s="7"/>
      <c r="O48" s="7"/>
      <c r="P48" s="7"/>
      <c r="Q48" s="7"/>
      <c r="R48" s="7"/>
      <c r="S48" s="7"/>
      <c r="T48" s="7"/>
      <c r="U48" s="7"/>
      <c r="V48" s="7"/>
      <c r="W48" s="7"/>
      <c r="X48" s="7"/>
      <c r="Y48" s="7"/>
      <c r="Z48" s="6"/>
      <c r="AA48" s="7"/>
      <c r="AB48" s="7"/>
      <c r="AC48" s="22"/>
      <c r="AD48" s="23"/>
    </row>
    <row r="49" spans="2:30" s="1" customFormat="1" ht="15.75" customHeight="1" x14ac:dyDescent="0.15">
      <c r="B49" s="973"/>
      <c r="C49" s="974"/>
      <c r="D49" s="974"/>
      <c r="E49" s="974"/>
      <c r="F49" s="975"/>
      <c r="G49" s="240"/>
      <c r="H49" s="1" t="s">
        <v>259</v>
      </c>
      <c r="Z49" s="240"/>
      <c r="AA49" s="92" t="s">
        <v>198</v>
      </c>
      <c r="AB49" s="92" t="s">
        <v>135</v>
      </c>
      <c r="AC49" s="92" t="s">
        <v>199</v>
      </c>
      <c r="AD49" s="106"/>
    </row>
    <row r="50" spans="2:30" s="1" customFormat="1" ht="18" customHeight="1" x14ac:dyDescent="0.15">
      <c r="B50" s="973"/>
      <c r="C50" s="974"/>
      <c r="D50" s="974"/>
      <c r="E50" s="974"/>
      <c r="F50" s="975"/>
      <c r="G50" s="240"/>
      <c r="I50" s="237" t="s">
        <v>201</v>
      </c>
      <c r="J50" s="992" t="s">
        <v>260</v>
      </c>
      <c r="K50" s="993"/>
      <c r="L50" s="993"/>
      <c r="M50" s="993"/>
      <c r="N50" s="993"/>
      <c r="O50" s="993"/>
      <c r="P50" s="993"/>
      <c r="Q50" s="993"/>
      <c r="R50" s="993"/>
      <c r="S50" s="993"/>
      <c r="T50" s="993"/>
      <c r="U50" s="11"/>
      <c r="V50" s="985"/>
      <c r="W50" s="850"/>
      <c r="X50" s="11" t="s">
        <v>247</v>
      </c>
      <c r="Z50" s="240"/>
      <c r="AA50" s="253"/>
      <c r="AB50" s="12"/>
      <c r="AC50" s="253"/>
      <c r="AD50" s="89"/>
    </row>
    <row r="51" spans="2:30" s="1" customFormat="1" ht="18" customHeight="1" x14ac:dyDescent="0.15">
      <c r="B51" s="973"/>
      <c r="C51" s="974"/>
      <c r="D51" s="974"/>
      <c r="E51" s="974"/>
      <c r="F51" s="975"/>
      <c r="G51" s="240"/>
      <c r="I51" s="249" t="s">
        <v>203</v>
      </c>
      <c r="J51" s="994" t="s">
        <v>261</v>
      </c>
      <c r="K51" s="995"/>
      <c r="L51" s="995"/>
      <c r="M51" s="995"/>
      <c r="N51" s="995"/>
      <c r="O51" s="995"/>
      <c r="P51" s="995"/>
      <c r="Q51" s="995"/>
      <c r="R51" s="995"/>
      <c r="S51" s="995"/>
      <c r="T51" s="995"/>
      <c r="U51" s="126"/>
      <c r="V51" s="996"/>
      <c r="W51" s="853"/>
      <c r="X51" s="126" t="s">
        <v>247</v>
      </c>
      <c r="Y51" s="107"/>
      <c r="Z51" s="91"/>
      <c r="AA51" s="96" t="s">
        <v>19</v>
      </c>
      <c r="AB51" s="96" t="s">
        <v>135</v>
      </c>
      <c r="AC51" s="96" t="s">
        <v>19</v>
      </c>
      <c r="AD51" s="89"/>
    </row>
    <row r="52" spans="2:30" s="1" customFormat="1" ht="4.5" customHeight="1" x14ac:dyDescent="0.15">
      <c r="B52" s="976"/>
      <c r="C52" s="977"/>
      <c r="D52" s="977"/>
      <c r="E52" s="977"/>
      <c r="F52" s="978"/>
      <c r="G52" s="241"/>
      <c r="H52" s="8"/>
      <c r="I52" s="8"/>
      <c r="J52" s="8"/>
      <c r="K52" s="8"/>
      <c r="L52" s="8"/>
      <c r="M52" s="8"/>
      <c r="N52" s="8"/>
      <c r="O52" s="8"/>
      <c r="P52" s="8"/>
      <c r="Q52" s="8"/>
      <c r="R52" s="8"/>
      <c r="S52" s="8"/>
      <c r="T52" s="108"/>
      <c r="U52" s="108"/>
      <c r="V52" s="125"/>
      <c r="W52" s="125"/>
      <c r="X52" s="8"/>
      <c r="Y52" s="8"/>
      <c r="Z52" s="241"/>
      <c r="AA52" s="8"/>
      <c r="AB52" s="8"/>
      <c r="AC52" s="248"/>
      <c r="AD52" s="250"/>
    </row>
    <row r="53" spans="2:30" s="1" customFormat="1" ht="4.5" customHeight="1" x14ac:dyDescent="0.15">
      <c r="B53" s="890" t="s">
        <v>262</v>
      </c>
      <c r="C53" s="865"/>
      <c r="D53" s="865"/>
      <c r="E53" s="865"/>
      <c r="F53" s="866"/>
      <c r="G53" s="6"/>
      <c r="H53" s="7"/>
      <c r="I53" s="7"/>
      <c r="J53" s="7"/>
      <c r="K53" s="7"/>
      <c r="L53" s="7"/>
      <c r="M53" s="7"/>
      <c r="N53" s="7"/>
      <c r="O53" s="7"/>
      <c r="P53" s="7"/>
      <c r="Q53" s="7"/>
      <c r="R53" s="7"/>
      <c r="S53" s="7"/>
      <c r="T53" s="7"/>
      <c r="U53" s="7"/>
      <c r="V53" s="228"/>
      <c r="W53" s="228"/>
      <c r="X53" s="7"/>
      <c r="Y53" s="7"/>
      <c r="Z53" s="6"/>
      <c r="AA53" s="7"/>
      <c r="AB53" s="7"/>
      <c r="AC53" s="22"/>
      <c r="AD53" s="23"/>
    </row>
    <row r="54" spans="2:30" s="1" customFormat="1" ht="15.75" customHeight="1" x14ac:dyDescent="0.15">
      <c r="B54" s="973"/>
      <c r="C54" s="974"/>
      <c r="D54" s="974"/>
      <c r="E54" s="974"/>
      <c r="F54" s="975"/>
      <c r="G54" s="240"/>
      <c r="H54" s="1" t="s">
        <v>263</v>
      </c>
      <c r="V54" s="12"/>
      <c r="W54" s="12"/>
      <c r="Z54" s="240"/>
      <c r="AA54" s="92" t="s">
        <v>198</v>
      </c>
      <c r="AB54" s="92" t="s">
        <v>135</v>
      </c>
      <c r="AC54" s="92" t="s">
        <v>199</v>
      </c>
      <c r="AD54" s="106"/>
    </row>
    <row r="55" spans="2:30" s="1" customFormat="1" ht="18.75" customHeight="1" x14ac:dyDescent="0.15">
      <c r="B55" s="973"/>
      <c r="C55" s="974"/>
      <c r="D55" s="974"/>
      <c r="E55" s="974"/>
      <c r="F55" s="975"/>
      <c r="G55" s="240"/>
      <c r="I55" s="237" t="s">
        <v>201</v>
      </c>
      <c r="J55" s="992" t="s">
        <v>264</v>
      </c>
      <c r="K55" s="993"/>
      <c r="L55" s="993"/>
      <c r="M55" s="993"/>
      <c r="N55" s="993"/>
      <c r="O55" s="993"/>
      <c r="P55" s="993"/>
      <c r="Q55" s="993"/>
      <c r="R55" s="993"/>
      <c r="S55" s="993"/>
      <c r="T55" s="993"/>
      <c r="U55" s="11"/>
      <c r="V55" s="985"/>
      <c r="W55" s="850"/>
      <c r="X55" s="11" t="s">
        <v>247</v>
      </c>
      <c r="Z55" s="240"/>
      <c r="AA55" s="253"/>
      <c r="AB55" s="12"/>
      <c r="AC55" s="253"/>
      <c r="AD55" s="89"/>
    </row>
    <row r="56" spans="2:30" s="1" customFormat="1" ht="29.25" customHeight="1" x14ac:dyDescent="0.15">
      <c r="B56" s="973"/>
      <c r="C56" s="974"/>
      <c r="D56" s="974"/>
      <c r="E56" s="974"/>
      <c r="F56" s="975"/>
      <c r="G56" s="240"/>
      <c r="I56" s="249" t="s">
        <v>203</v>
      </c>
      <c r="J56" s="994" t="s">
        <v>265</v>
      </c>
      <c r="K56" s="995"/>
      <c r="L56" s="995"/>
      <c r="M56" s="995"/>
      <c r="N56" s="995"/>
      <c r="O56" s="995"/>
      <c r="P56" s="995"/>
      <c r="Q56" s="995"/>
      <c r="R56" s="995"/>
      <c r="S56" s="995"/>
      <c r="T56" s="995"/>
      <c r="U56" s="126"/>
      <c r="V56" s="996"/>
      <c r="W56" s="853"/>
      <c r="X56" s="126" t="s">
        <v>247</v>
      </c>
      <c r="Y56" s="107"/>
      <c r="Z56" s="91"/>
      <c r="AA56" s="96" t="s">
        <v>19</v>
      </c>
      <c r="AB56" s="96" t="s">
        <v>135</v>
      </c>
      <c r="AC56" s="96" t="s">
        <v>19</v>
      </c>
      <c r="AD56" s="89"/>
    </row>
    <row r="57" spans="2:30" s="1" customFormat="1" ht="4.5" customHeight="1" x14ac:dyDescent="0.15">
      <c r="B57" s="976"/>
      <c r="C57" s="977"/>
      <c r="D57" s="977"/>
      <c r="E57" s="977"/>
      <c r="F57" s="978"/>
      <c r="G57" s="241"/>
      <c r="H57" s="8"/>
      <c r="I57" s="8"/>
      <c r="J57" s="8"/>
      <c r="K57" s="8"/>
      <c r="L57" s="8"/>
      <c r="M57" s="8"/>
      <c r="N57" s="8"/>
      <c r="O57" s="8"/>
      <c r="P57" s="8"/>
      <c r="Q57" s="8"/>
      <c r="R57" s="8"/>
      <c r="S57" s="8"/>
      <c r="T57" s="108"/>
      <c r="U57" s="108"/>
      <c r="V57" s="8"/>
      <c r="W57" s="8"/>
      <c r="X57" s="8"/>
      <c r="Y57" s="8"/>
      <c r="Z57" s="241"/>
      <c r="AA57" s="8"/>
      <c r="AB57" s="8"/>
      <c r="AC57" s="248"/>
      <c r="AD57" s="250"/>
    </row>
    <row r="58" spans="2:30" s="1" customFormat="1" ht="4.5" customHeight="1" x14ac:dyDescent="0.15">
      <c r="B58" s="238"/>
      <c r="C58" s="238"/>
      <c r="D58" s="238"/>
      <c r="E58" s="238"/>
      <c r="F58" s="238"/>
      <c r="T58" s="107"/>
      <c r="U58" s="107"/>
    </row>
    <row r="59" spans="2:30" s="1" customFormat="1" ht="13.5" customHeight="1" x14ac:dyDescent="0.15">
      <c r="B59" s="989" t="s">
        <v>266</v>
      </c>
      <c r="C59" s="990"/>
      <c r="D59" s="111" t="s">
        <v>267</v>
      </c>
      <c r="E59" s="111"/>
      <c r="F59" s="111"/>
      <c r="G59" s="111"/>
      <c r="H59" s="111"/>
      <c r="I59" s="111"/>
      <c r="J59" s="111"/>
      <c r="K59" s="111"/>
      <c r="L59" s="111"/>
      <c r="M59" s="111"/>
      <c r="N59" s="111"/>
      <c r="O59" s="111"/>
      <c r="P59" s="111"/>
      <c r="Q59" s="111"/>
      <c r="R59" s="111"/>
      <c r="S59" s="111"/>
      <c r="T59" s="111"/>
      <c r="U59" s="111"/>
      <c r="V59" s="111"/>
      <c r="W59" s="111"/>
      <c r="X59" s="111"/>
      <c r="Y59" s="111"/>
      <c r="Z59" s="111"/>
      <c r="AA59" s="111"/>
      <c r="AB59" s="111"/>
      <c r="AC59" s="111"/>
      <c r="AD59" s="111"/>
    </row>
    <row r="60" spans="2:30" s="1" customFormat="1" ht="25.9" customHeight="1" x14ac:dyDescent="0.15">
      <c r="B60" s="989" t="s">
        <v>268</v>
      </c>
      <c r="C60" s="990"/>
      <c r="D60" s="991" t="s">
        <v>269</v>
      </c>
      <c r="E60" s="991"/>
      <c r="F60" s="991"/>
      <c r="G60" s="991"/>
      <c r="H60" s="991"/>
      <c r="I60" s="991"/>
      <c r="J60" s="991"/>
      <c r="K60" s="991"/>
      <c r="L60" s="991"/>
      <c r="M60" s="991"/>
      <c r="N60" s="991"/>
      <c r="O60" s="991"/>
      <c r="P60" s="991"/>
      <c r="Q60" s="991"/>
      <c r="R60" s="991"/>
      <c r="S60" s="991"/>
      <c r="T60" s="991"/>
      <c r="U60" s="991"/>
      <c r="V60" s="991"/>
      <c r="W60" s="991"/>
      <c r="X60" s="991"/>
      <c r="Y60" s="991"/>
      <c r="Z60" s="991"/>
      <c r="AA60" s="991"/>
      <c r="AB60" s="991"/>
      <c r="AC60" s="991"/>
      <c r="AD60" s="991"/>
    </row>
    <row r="61" spans="2:30" s="1" customFormat="1" ht="71.25" customHeight="1" x14ac:dyDescent="0.15">
      <c r="B61" s="229"/>
      <c r="C61" s="229"/>
      <c r="D61" s="229"/>
      <c r="E61" s="229"/>
      <c r="F61" s="229"/>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row>
    <row r="62" spans="2:30" s="1" customFormat="1" x14ac:dyDescent="0.1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15"/>
    <row r="64" spans="2:30"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15">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15">
      <c r="B66" s="90"/>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15">
      <c r="B67" s="90"/>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15">
      <c r="B68" s="90"/>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15">
      <c r="B69" s="90"/>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15">
      <c r="B70" s="90"/>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15">
      <c r="B71" s="90"/>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15"/>
    <row r="122" spans="3:7" x14ac:dyDescent="0.15">
      <c r="C122" s="59"/>
      <c r="D122" s="59"/>
      <c r="E122" s="59"/>
      <c r="F122" s="59"/>
      <c r="G122" s="59"/>
    </row>
    <row r="123" spans="3:7" x14ac:dyDescent="0.15">
      <c r="C123" s="57"/>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2"/>
  <dataValidations count="1">
    <dataValidation type="list" allowBlank="1" showInputMessage="1" showErrorMessage="1" sqref="G9:G12 L9 Q9 T10 S11 AA15:AA16 AC15:AC16 AA24 AC24 AA28 AC28 AA36 AC36 AA45 AC45 AA51 AC51 AA56 AC56" xr:uid="{00000000-0002-0000-0600-000000000000}">
      <formula1>"□,■"</formula1>
    </dataValidation>
  </dataValidations>
  <pageMargins left="0.7" right="0.7" top="0.75" bottom="0.75" header="0.3" footer="0.3"/>
  <pageSetup paperSize="9" scale="88" orientation="portrait" r:id="rId1"/>
  <headerFooter>
    <oddHeader>&amp;C&amp;N</oddHeader>
  </headerFooter>
  <rowBreaks count="1" manualBreakCount="1">
    <brk id="6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78"/>
  <sheetViews>
    <sheetView view="pageBreakPreview" zoomScale="96" zoomScaleNormal="100" zoomScaleSheetLayoutView="96" workbookViewId="0">
      <selection activeCell="I28" sqref="I28:Z28"/>
    </sheetView>
  </sheetViews>
  <sheetFormatPr defaultColWidth="3.5" defaultRowHeight="13.5" x14ac:dyDescent="0.15"/>
  <cols>
    <col min="1" max="1" width="3.5" style="3"/>
    <col min="2" max="2" width="3" style="90" customWidth="1"/>
    <col min="3" max="7" width="3.5" style="3"/>
    <col min="8" max="8" width="2.5" style="3" customWidth="1"/>
    <col min="9" max="16384" width="3.5" style="3"/>
  </cols>
  <sheetData>
    <row r="1" spans="2:27" s="1" customFormat="1" x14ac:dyDescent="0.15"/>
    <row r="2" spans="2:27" s="1" customFormat="1" x14ac:dyDescent="0.15">
      <c r="B2" s="1" t="s">
        <v>270</v>
      </c>
      <c r="AA2" s="45" t="s">
        <v>271</v>
      </c>
    </row>
    <row r="3" spans="2:27" s="1" customFormat="1" ht="8.25" customHeight="1" x14ac:dyDescent="0.15"/>
    <row r="4" spans="2:27" s="1" customFormat="1" x14ac:dyDescent="0.15">
      <c r="B4" s="900" t="s">
        <v>272</v>
      </c>
      <c r="C4" s="900"/>
      <c r="D4" s="900"/>
      <c r="E4" s="900"/>
      <c r="F4" s="900"/>
      <c r="G4" s="900"/>
      <c r="H4" s="900"/>
      <c r="I4" s="900"/>
      <c r="J4" s="900"/>
      <c r="K4" s="900"/>
      <c r="L4" s="900"/>
      <c r="M4" s="900"/>
      <c r="N4" s="900"/>
      <c r="O4" s="900"/>
      <c r="P4" s="900"/>
      <c r="Q4" s="900"/>
      <c r="R4" s="900"/>
      <c r="S4" s="900"/>
      <c r="T4" s="900"/>
      <c r="U4" s="900"/>
      <c r="V4" s="900"/>
      <c r="W4" s="900"/>
      <c r="X4" s="900"/>
      <c r="Y4" s="900"/>
      <c r="Z4" s="900"/>
      <c r="AA4" s="900"/>
    </row>
    <row r="5" spans="2:27" s="1" customFormat="1" ht="6.75" customHeight="1" x14ac:dyDescent="0.15"/>
    <row r="6" spans="2:27" s="1" customFormat="1" ht="18.600000000000001" customHeight="1" x14ac:dyDescent="0.15">
      <c r="B6" s="985" t="s">
        <v>166</v>
      </c>
      <c r="C6" s="985"/>
      <c r="D6" s="985"/>
      <c r="E6" s="985"/>
      <c r="F6" s="985"/>
      <c r="G6" s="850"/>
      <c r="H6" s="851"/>
      <c r="I6" s="851"/>
      <c r="J6" s="851"/>
      <c r="K6" s="851"/>
      <c r="L6" s="851"/>
      <c r="M6" s="851"/>
      <c r="N6" s="851"/>
      <c r="O6" s="851"/>
      <c r="P6" s="851"/>
      <c r="Q6" s="851"/>
      <c r="R6" s="851"/>
      <c r="S6" s="851"/>
      <c r="T6" s="851"/>
      <c r="U6" s="851"/>
      <c r="V6" s="851"/>
      <c r="W6" s="851"/>
      <c r="X6" s="851"/>
      <c r="Y6" s="851"/>
      <c r="Z6" s="851"/>
      <c r="AA6" s="852"/>
    </row>
    <row r="7" spans="2:27" s="1" customFormat="1" ht="19.5" customHeight="1" x14ac:dyDescent="0.15">
      <c r="B7" s="985" t="s">
        <v>273</v>
      </c>
      <c r="C7" s="985"/>
      <c r="D7" s="985"/>
      <c r="E7" s="985"/>
      <c r="F7" s="985"/>
      <c r="G7" s="850"/>
      <c r="H7" s="851"/>
      <c r="I7" s="851"/>
      <c r="J7" s="851"/>
      <c r="K7" s="851"/>
      <c r="L7" s="851"/>
      <c r="M7" s="851"/>
      <c r="N7" s="851"/>
      <c r="O7" s="851"/>
      <c r="P7" s="851"/>
      <c r="Q7" s="851"/>
      <c r="R7" s="851"/>
      <c r="S7" s="851"/>
      <c r="T7" s="851"/>
      <c r="U7" s="851"/>
      <c r="V7" s="851"/>
      <c r="W7" s="851"/>
      <c r="X7" s="851"/>
      <c r="Y7" s="851"/>
      <c r="Z7" s="851"/>
      <c r="AA7" s="852"/>
    </row>
    <row r="8" spans="2:27" s="1" customFormat="1" ht="19.5" customHeight="1" x14ac:dyDescent="0.15">
      <c r="B8" s="850" t="s">
        <v>274</v>
      </c>
      <c r="C8" s="851"/>
      <c r="D8" s="851"/>
      <c r="E8" s="851"/>
      <c r="F8" s="852"/>
      <c r="G8" s="94" t="s">
        <v>19</v>
      </c>
      <c r="H8" s="246" t="s">
        <v>190</v>
      </c>
      <c r="I8" s="246"/>
      <c r="J8" s="246"/>
      <c r="K8" s="246"/>
      <c r="L8" s="95" t="s">
        <v>19</v>
      </c>
      <c r="M8" s="246" t="s">
        <v>191</v>
      </c>
      <c r="N8" s="246"/>
      <c r="O8" s="246"/>
      <c r="P8" s="246"/>
      <c r="Q8" s="95" t="s">
        <v>19</v>
      </c>
      <c r="R8" s="246" t="s">
        <v>192</v>
      </c>
      <c r="S8" s="244"/>
      <c r="T8" s="244"/>
      <c r="U8" s="244"/>
      <c r="V8" s="244"/>
      <c r="W8" s="244"/>
      <c r="X8" s="7"/>
      <c r="Y8" s="7"/>
      <c r="Z8" s="7"/>
      <c r="AA8" s="4"/>
    </row>
    <row r="9" spans="2:27" ht="20.100000000000001" customHeight="1" x14ac:dyDescent="0.15">
      <c r="B9" s="980" t="s">
        <v>275</v>
      </c>
      <c r="C9" s="981"/>
      <c r="D9" s="981"/>
      <c r="E9" s="981"/>
      <c r="F9" s="981"/>
      <c r="G9" s="1019" t="s">
        <v>276</v>
      </c>
      <c r="H9" s="1019"/>
      <c r="I9" s="1019"/>
      <c r="J9" s="1019"/>
      <c r="K9" s="1019"/>
      <c r="L9" s="1019"/>
      <c r="M9" s="1019"/>
      <c r="N9" s="1019" t="s">
        <v>277</v>
      </c>
      <c r="O9" s="1019"/>
      <c r="P9" s="1019"/>
      <c r="Q9" s="1019"/>
      <c r="R9" s="1019"/>
      <c r="S9" s="1019"/>
      <c r="T9" s="1019"/>
      <c r="U9" s="1019" t="s">
        <v>278</v>
      </c>
      <c r="V9" s="1019"/>
      <c r="W9" s="1019"/>
      <c r="X9" s="1019"/>
      <c r="Y9" s="1019"/>
      <c r="Z9" s="1019"/>
      <c r="AA9" s="1019"/>
    </row>
    <row r="10" spans="2:27" ht="20.100000000000001" customHeight="1" x14ac:dyDescent="0.15">
      <c r="B10" s="983"/>
      <c r="C10" s="900"/>
      <c r="D10" s="900"/>
      <c r="E10" s="900"/>
      <c r="F10" s="900"/>
      <c r="G10" s="1019" t="s">
        <v>279</v>
      </c>
      <c r="H10" s="1019"/>
      <c r="I10" s="1019"/>
      <c r="J10" s="1019"/>
      <c r="K10" s="1019"/>
      <c r="L10" s="1019"/>
      <c r="M10" s="1019"/>
      <c r="N10" s="1019" t="s">
        <v>280</v>
      </c>
      <c r="O10" s="1019"/>
      <c r="P10" s="1019"/>
      <c r="Q10" s="1019"/>
      <c r="R10" s="1019"/>
      <c r="S10" s="1019"/>
      <c r="T10" s="1019"/>
      <c r="U10" s="1019" t="s">
        <v>281</v>
      </c>
      <c r="V10" s="1019"/>
      <c r="W10" s="1019"/>
      <c r="X10" s="1019"/>
      <c r="Y10" s="1019"/>
      <c r="Z10" s="1019"/>
      <c r="AA10" s="1019"/>
    </row>
    <row r="11" spans="2:27" ht="20.100000000000001" customHeight="1" x14ac:dyDescent="0.15">
      <c r="B11" s="983"/>
      <c r="C11" s="900"/>
      <c r="D11" s="900"/>
      <c r="E11" s="900"/>
      <c r="F11" s="900"/>
      <c r="G11" s="1019" t="s">
        <v>282</v>
      </c>
      <c r="H11" s="1019"/>
      <c r="I11" s="1019"/>
      <c r="J11" s="1019"/>
      <c r="K11" s="1019"/>
      <c r="L11" s="1019"/>
      <c r="M11" s="1019"/>
      <c r="N11" s="1019" t="s">
        <v>283</v>
      </c>
      <c r="O11" s="1019"/>
      <c r="P11" s="1019"/>
      <c r="Q11" s="1019"/>
      <c r="R11" s="1019"/>
      <c r="S11" s="1019"/>
      <c r="T11" s="1019"/>
      <c r="U11" s="1019" t="s">
        <v>284</v>
      </c>
      <c r="V11" s="1019"/>
      <c r="W11" s="1019"/>
      <c r="X11" s="1019"/>
      <c r="Y11" s="1019"/>
      <c r="Z11" s="1019"/>
      <c r="AA11" s="1019"/>
    </row>
    <row r="12" spans="2:27" ht="20.100000000000001" customHeight="1" x14ac:dyDescent="0.15">
      <c r="B12" s="983"/>
      <c r="C12" s="900"/>
      <c r="D12" s="900"/>
      <c r="E12" s="900"/>
      <c r="F12" s="900"/>
      <c r="G12" s="1019" t="s">
        <v>285</v>
      </c>
      <c r="H12" s="1019"/>
      <c r="I12" s="1019"/>
      <c r="J12" s="1019"/>
      <c r="K12" s="1019"/>
      <c r="L12" s="1019"/>
      <c r="M12" s="1019"/>
      <c r="N12" s="1019" t="s">
        <v>286</v>
      </c>
      <c r="O12" s="1019"/>
      <c r="P12" s="1019"/>
      <c r="Q12" s="1019"/>
      <c r="R12" s="1019"/>
      <c r="S12" s="1019"/>
      <c r="T12" s="1019"/>
      <c r="U12" s="1020" t="s">
        <v>287</v>
      </c>
      <c r="V12" s="1020"/>
      <c r="W12" s="1020"/>
      <c r="X12" s="1020"/>
      <c r="Y12" s="1020"/>
      <c r="Z12" s="1020"/>
      <c r="AA12" s="1020"/>
    </row>
    <row r="13" spans="2:27" ht="20.100000000000001" customHeight="1" x14ac:dyDescent="0.15">
      <c r="B13" s="983"/>
      <c r="C13" s="900"/>
      <c r="D13" s="900"/>
      <c r="E13" s="900"/>
      <c r="F13" s="900"/>
      <c r="G13" s="1019" t="s">
        <v>288</v>
      </c>
      <c r="H13" s="1019"/>
      <c r="I13" s="1019"/>
      <c r="J13" s="1019"/>
      <c r="K13" s="1019"/>
      <c r="L13" s="1019"/>
      <c r="M13" s="1019"/>
      <c r="N13" s="1019" t="s">
        <v>289</v>
      </c>
      <c r="O13" s="1019"/>
      <c r="P13" s="1019"/>
      <c r="Q13" s="1019"/>
      <c r="R13" s="1019"/>
      <c r="S13" s="1019"/>
      <c r="T13" s="1019"/>
      <c r="U13" s="1020" t="s">
        <v>290</v>
      </c>
      <c r="V13" s="1020"/>
      <c r="W13" s="1020"/>
      <c r="X13" s="1020"/>
      <c r="Y13" s="1020"/>
      <c r="Z13" s="1020"/>
      <c r="AA13" s="1020"/>
    </row>
    <row r="14" spans="2:27" ht="20.100000000000001" customHeight="1" x14ac:dyDescent="0.15">
      <c r="B14" s="853"/>
      <c r="C14" s="854"/>
      <c r="D14" s="854"/>
      <c r="E14" s="854"/>
      <c r="F14" s="854"/>
      <c r="G14" s="1019" t="s">
        <v>291</v>
      </c>
      <c r="H14" s="1019"/>
      <c r="I14" s="1019"/>
      <c r="J14" s="1019"/>
      <c r="K14" s="1019"/>
      <c r="L14" s="1019"/>
      <c r="M14" s="1019"/>
      <c r="N14" s="1019"/>
      <c r="O14" s="1019"/>
      <c r="P14" s="1019"/>
      <c r="Q14" s="1019"/>
      <c r="R14" s="1019"/>
      <c r="S14" s="1019"/>
      <c r="T14" s="1019"/>
      <c r="U14" s="1020"/>
      <c r="V14" s="1020"/>
      <c r="W14" s="1020"/>
      <c r="X14" s="1020"/>
      <c r="Y14" s="1020"/>
      <c r="Z14" s="1020"/>
      <c r="AA14" s="1020"/>
    </row>
    <row r="15" spans="2:27" ht="20.25" customHeight="1" x14ac:dyDescent="0.15">
      <c r="B15" s="850" t="s">
        <v>292</v>
      </c>
      <c r="C15" s="851"/>
      <c r="D15" s="851"/>
      <c r="E15" s="851"/>
      <c r="F15" s="852"/>
      <c r="G15" s="811" t="s">
        <v>293</v>
      </c>
      <c r="H15" s="812"/>
      <c r="I15" s="812"/>
      <c r="J15" s="812"/>
      <c r="K15" s="812"/>
      <c r="L15" s="812"/>
      <c r="M15" s="812"/>
      <c r="N15" s="812"/>
      <c r="O15" s="812"/>
      <c r="P15" s="812"/>
      <c r="Q15" s="812"/>
      <c r="R15" s="812"/>
      <c r="S15" s="812"/>
      <c r="T15" s="812"/>
      <c r="U15" s="812"/>
      <c r="V15" s="812"/>
      <c r="W15" s="812"/>
      <c r="X15" s="812"/>
      <c r="Y15" s="812"/>
      <c r="Z15" s="812"/>
      <c r="AA15" s="813"/>
    </row>
    <row r="16" spans="2:27" s="1" customFormat="1" ht="9" customHeight="1" x14ac:dyDescent="0.15"/>
    <row r="17" spans="2:27" s="1" customFormat="1" ht="17.25" customHeight="1" x14ac:dyDescent="0.15">
      <c r="B17" s="1" t="s">
        <v>294</v>
      </c>
    </row>
    <row r="18" spans="2:27" s="1" customFormat="1" ht="19.5" customHeight="1" x14ac:dyDescent="0.15">
      <c r="B18" s="6"/>
      <c r="C18" s="7"/>
      <c r="D18" s="7"/>
      <c r="E18" s="7"/>
      <c r="F18" s="7"/>
      <c r="G18" s="7"/>
      <c r="H18" s="7"/>
      <c r="I18" s="7"/>
      <c r="J18" s="7"/>
      <c r="K18" s="7"/>
      <c r="L18" s="7"/>
      <c r="M18" s="7"/>
      <c r="N18" s="7"/>
      <c r="O18" s="7"/>
      <c r="P18" s="7"/>
      <c r="Q18" s="7"/>
      <c r="R18" s="7"/>
      <c r="S18" s="7"/>
      <c r="T18" s="7"/>
      <c r="U18" s="7"/>
      <c r="V18" s="7"/>
      <c r="W18" s="7"/>
      <c r="X18" s="99" t="s">
        <v>198</v>
      </c>
      <c r="Y18" s="99" t="s">
        <v>135</v>
      </c>
      <c r="Z18" s="99" t="s">
        <v>199</v>
      </c>
      <c r="AA18" s="4"/>
    </row>
    <row r="19" spans="2:27" s="1" customFormat="1" ht="19.5" customHeight="1" x14ac:dyDescent="0.15">
      <c r="B19" s="240"/>
      <c r="C19" s="1" t="s">
        <v>295</v>
      </c>
      <c r="D19" s="12"/>
      <c r="E19" s="12"/>
      <c r="F19" s="12"/>
      <c r="G19" s="12"/>
      <c r="H19" s="12"/>
      <c r="I19" s="12"/>
      <c r="J19" s="12"/>
      <c r="K19" s="12"/>
      <c r="L19" s="12"/>
      <c r="M19" s="12"/>
      <c r="N19" s="12"/>
      <c r="O19" s="12"/>
      <c r="X19" s="96" t="s">
        <v>19</v>
      </c>
      <c r="Y19" s="96" t="s">
        <v>135</v>
      </c>
      <c r="Z19" s="96" t="s">
        <v>19</v>
      </c>
      <c r="AA19" s="239"/>
    </row>
    <row r="20" spans="2:27" s="1" customFormat="1" x14ac:dyDescent="0.15">
      <c r="B20" s="240"/>
      <c r="D20" s="12"/>
      <c r="E20" s="12"/>
      <c r="F20" s="12"/>
      <c r="G20" s="12"/>
      <c r="H20" s="12"/>
      <c r="I20" s="12"/>
      <c r="J20" s="12"/>
      <c r="K20" s="12"/>
      <c r="L20" s="12"/>
      <c r="M20" s="12"/>
      <c r="N20" s="12"/>
      <c r="O20" s="12"/>
      <c r="Y20" s="253"/>
      <c r="Z20" s="253"/>
      <c r="AA20" s="239"/>
    </row>
    <row r="21" spans="2:27" s="1" customFormat="1" x14ac:dyDescent="0.15">
      <c r="B21" s="240"/>
      <c r="C21" s="1" t="s">
        <v>296</v>
      </c>
      <c r="D21" s="12"/>
      <c r="E21" s="12"/>
      <c r="F21" s="12"/>
      <c r="G21" s="12"/>
      <c r="H21" s="12"/>
      <c r="I21" s="12"/>
      <c r="J21" s="12"/>
      <c r="K21" s="12"/>
      <c r="L21" s="12"/>
      <c r="M21" s="12"/>
      <c r="N21" s="12"/>
      <c r="O21" s="12"/>
      <c r="Y21" s="253"/>
      <c r="Z21" s="253"/>
      <c r="AA21" s="239"/>
    </row>
    <row r="22" spans="2:27" s="1" customFormat="1" ht="19.5" customHeight="1" x14ac:dyDescent="0.15">
      <c r="B22" s="240"/>
      <c r="C22" s="1" t="s">
        <v>297</v>
      </c>
      <c r="D22" s="12"/>
      <c r="E22" s="12"/>
      <c r="F22" s="12"/>
      <c r="G22" s="12"/>
      <c r="H22" s="12"/>
      <c r="I22" s="12"/>
      <c r="J22" s="12"/>
      <c r="K22" s="12"/>
      <c r="L22" s="12"/>
      <c r="M22" s="12"/>
      <c r="N22" s="12"/>
      <c r="O22" s="12"/>
      <c r="X22" s="96" t="s">
        <v>19</v>
      </c>
      <c r="Y22" s="96" t="s">
        <v>135</v>
      </c>
      <c r="Z22" s="96" t="s">
        <v>19</v>
      </c>
      <c r="AA22" s="239"/>
    </row>
    <row r="23" spans="2:27" s="1" customFormat="1" ht="19.5" customHeight="1" x14ac:dyDescent="0.15">
      <c r="B23" s="240"/>
      <c r="C23" s="1" t="s">
        <v>298</v>
      </c>
      <c r="D23" s="12"/>
      <c r="E23" s="12"/>
      <c r="F23" s="12"/>
      <c r="G23" s="12"/>
      <c r="H23" s="12"/>
      <c r="I23" s="12"/>
      <c r="J23" s="12"/>
      <c r="K23" s="12"/>
      <c r="L23" s="12"/>
      <c r="M23" s="12"/>
      <c r="N23" s="12"/>
      <c r="O23" s="12"/>
      <c r="X23" s="96" t="s">
        <v>19</v>
      </c>
      <c r="Y23" s="96" t="s">
        <v>135</v>
      </c>
      <c r="Z23" s="96" t="s">
        <v>19</v>
      </c>
      <c r="AA23" s="239"/>
    </row>
    <row r="24" spans="2:27" s="1" customFormat="1" ht="19.5" customHeight="1" x14ac:dyDescent="0.15">
      <c r="B24" s="240"/>
      <c r="C24" s="1" t="s">
        <v>299</v>
      </c>
      <c r="D24" s="12"/>
      <c r="E24" s="12"/>
      <c r="F24" s="12"/>
      <c r="G24" s="12"/>
      <c r="H24" s="12"/>
      <c r="I24" s="12"/>
      <c r="J24" s="12"/>
      <c r="K24" s="12"/>
      <c r="L24" s="12"/>
      <c r="M24" s="12"/>
      <c r="N24" s="12"/>
      <c r="O24" s="12"/>
      <c r="X24" s="96" t="s">
        <v>19</v>
      </c>
      <c r="Y24" s="96" t="s">
        <v>135</v>
      </c>
      <c r="Z24" s="96" t="s">
        <v>19</v>
      </c>
      <c r="AA24" s="239"/>
    </row>
    <row r="25" spans="2:27" s="1" customFormat="1" ht="19.5" customHeight="1" x14ac:dyDescent="0.15">
      <c r="B25" s="240"/>
      <c r="D25" s="804" t="s">
        <v>300</v>
      </c>
      <c r="E25" s="804"/>
      <c r="F25" s="804"/>
      <c r="G25" s="804"/>
      <c r="H25" s="804"/>
      <c r="I25" s="804"/>
      <c r="J25" s="804"/>
      <c r="K25" s="12"/>
      <c r="L25" s="12"/>
      <c r="M25" s="12"/>
      <c r="N25" s="12"/>
      <c r="O25" s="12"/>
      <c r="Y25" s="253"/>
      <c r="Z25" s="253"/>
      <c r="AA25" s="239"/>
    </row>
    <row r="26" spans="2:27" s="1" customFormat="1" ht="24.95" customHeight="1" x14ac:dyDescent="0.15">
      <c r="B26" s="240"/>
      <c r="C26" s="1" t="s">
        <v>301</v>
      </c>
      <c r="AA26" s="239"/>
    </row>
    <row r="27" spans="2:27" s="1" customFormat="1" ht="6.75" customHeight="1" x14ac:dyDescent="0.15">
      <c r="B27" s="240"/>
      <c r="AA27" s="239"/>
    </row>
    <row r="28" spans="2:27" s="1" customFormat="1" ht="23.25" customHeight="1" x14ac:dyDescent="0.15">
      <c r="B28" s="240" t="s">
        <v>302</v>
      </c>
      <c r="C28" s="850" t="s">
        <v>303</v>
      </c>
      <c r="D28" s="851"/>
      <c r="E28" s="851"/>
      <c r="F28" s="851"/>
      <c r="G28" s="851"/>
      <c r="H28" s="852"/>
      <c r="I28" s="1013"/>
      <c r="J28" s="1013"/>
      <c r="K28" s="1013"/>
      <c r="L28" s="1013"/>
      <c r="M28" s="1013"/>
      <c r="N28" s="1013"/>
      <c r="O28" s="1013"/>
      <c r="P28" s="1013"/>
      <c r="Q28" s="1013"/>
      <c r="R28" s="1013"/>
      <c r="S28" s="1013"/>
      <c r="T28" s="1013"/>
      <c r="U28" s="1013"/>
      <c r="V28" s="1013"/>
      <c r="W28" s="1013"/>
      <c r="X28" s="1013"/>
      <c r="Y28" s="1013"/>
      <c r="Z28" s="1014"/>
      <c r="AA28" s="239"/>
    </row>
    <row r="29" spans="2:27" s="1" customFormat="1" ht="23.25" customHeight="1" x14ac:dyDescent="0.15">
      <c r="B29" s="240" t="s">
        <v>302</v>
      </c>
      <c r="C29" s="850" t="s">
        <v>304</v>
      </c>
      <c r="D29" s="851"/>
      <c r="E29" s="851"/>
      <c r="F29" s="851"/>
      <c r="G29" s="851"/>
      <c r="H29" s="852"/>
      <c r="I29" s="1013"/>
      <c r="J29" s="1013"/>
      <c r="K29" s="1013"/>
      <c r="L29" s="1013"/>
      <c r="M29" s="1013"/>
      <c r="N29" s="1013"/>
      <c r="O29" s="1013"/>
      <c r="P29" s="1013"/>
      <c r="Q29" s="1013"/>
      <c r="R29" s="1013"/>
      <c r="S29" s="1013"/>
      <c r="T29" s="1013"/>
      <c r="U29" s="1013"/>
      <c r="V29" s="1013"/>
      <c r="W29" s="1013"/>
      <c r="X29" s="1013"/>
      <c r="Y29" s="1013"/>
      <c r="Z29" s="1014"/>
      <c r="AA29" s="239"/>
    </row>
    <row r="30" spans="2:27" s="1" customFormat="1" ht="23.25" customHeight="1" x14ac:dyDescent="0.15">
      <c r="B30" s="240" t="s">
        <v>302</v>
      </c>
      <c r="C30" s="850" t="s">
        <v>305</v>
      </c>
      <c r="D30" s="851"/>
      <c r="E30" s="851"/>
      <c r="F30" s="851"/>
      <c r="G30" s="851"/>
      <c r="H30" s="852"/>
      <c r="I30" s="1013"/>
      <c r="J30" s="1013"/>
      <c r="K30" s="1013"/>
      <c r="L30" s="1013"/>
      <c r="M30" s="1013"/>
      <c r="N30" s="1013"/>
      <c r="O30" s="1013"/>
      <c r="P30" s="1013"/>
      <c r="Q30" s="1013"/>
      <c r="R30" s="1013"/>
      <c r="S30" s="1013"/>
      <c r="T30" s="1013"/>
      <c r="U30" s="1013"/>
      <c r="V30" s="1013"/>
      <c r="W30" s="1013"/>
      <c r="X30" s="1013"/>
      <c r="Y30" s="1013"/>
      <c r="Z30" s="1014"/>
      <c r="AA30" s="239"/>
    </row>
    <row r="31" spans="2:27" s="1" customFormat="1" ht="9" customHeight="1" x14ac:dyDescent="0.15">
      <c r="B31" s="240"/>
      <c r="C31" s="12"/>
      <c r="D31" s="12"/>
      <c r="E31" s="12"/>
      <c r="F31" s="12"/>
      <c r="G31" s="12"/>
      <c r="H31" s="12"/>
      <c r="I31" s="2"/>
      <c r="J31" s="2"/>
      <c r="K31" s="2"/>
      <c r="L31" s="2"/>
      <c r="M31" s="2"/>
      <c r="N31" s="2"/>
      <c r="O31" s="2"/>
      <c r="P31" s="2"/>
      <c r="Q31" s="2"/>
      <c r="R31" s="2"/>
      <c r="S31" s="2"/>
      <c r="T31" s="2"/>
      <c r="U31" s="2"/>
      <c r="V31" s="2"/>
      <c r="W31" s="2"/>
      <c r="X31" s="2"/>
      <c r="Y31" s="2"/>
      <c r="Z31" s="2"/>
      <c r="AA31" s="239"/>
    </row>
    <row r="32" spans="2:27" s="1" customFormat="1" ht="19.5" customHeight="1" x14ac:dyDescent="0.15">
      <c r="B32" s="240"/>
      <c r="C32" s="1" t="s">
        <v>306</v>
      </c>
      <c r="D32" s="12"/>
      <c r="E32" s="12"/>
      <c r="F32" s="12"/>
      <c r="G32" s="12"/>
      <c r="H32" s="12"/>
      <c r="I32" s="12"/>
      <c r="J32" s="12"/>
      <c r="K32" s="12"/>
      <c r="L32" s="12"/>
      <c r="M32" s="12"/>
      <c r="N32" s="12"/>
      <c r="O32" s="12"/>
      <c r="X32" s="96" t="s">
        <v>19</v>
      </c>
      <c r="Y32" s="96" t="s">
        <v>135</v>
      </c>
      <c r="Z32" s="96" t="s">
        <v>19</v>
      </c>
      <c r="AA32" s="239"/>
    </row>
    <row r="33" spans="1:37" s="1" customFormat="1" ht="12.75" customHeight="1" x14ac:dyDescent="0.15">
      <c r="B33" s="240"/>
      <c r="D33" s="12"/>
      <c r="E33" s="12"/>
      <c r="F33" s="12"/>
      <c r="G33" s="12"/>
      <c r="H33" s="12"/>
      <c r="I33" s="12"/>
      <c r="J33" s="12"/>
      <c r="K33" s="12"/>
      <c r="L33" s="12"/>
      <c r="M33" s="12"/>
      <c r="N33" s="12"/>
      <c r="O33" s="12"/>
      <c r="Y33" s="253"/>
      <c r="Z33" s="253"/>
      <c r="AA33" s="239"/>
    </row>
    <row r="34" spans="1:37" s="1" customFormat="1" ht="19.5" customHeight="1" x14ac:dyDescent="0.15">
      <c r="B34" s="240"/>
      <c r="C34" s="1012" t="s">
        <v>307</v>
      </c>
      <c r="D34" s="1012"/>
      <c r="E34" s="1012"/>
      <c r="F34" s="1012"/>
      <c r="G34" s="1012"/>
      <c r="H34" s="1012"/>
      <c r="I34" s="1012"/>
      <c r="J34" s="1012"/>
      <c r="K34" s="1012"/>
      <c r="L34" s="1012"/>
      <c r="M34" s="1012"/>
      <c r="N34" s="1012"/>
      <c r="O34" s="1012"/>
      <c r="P34" s="1012"/>
      <c r="Q34" s="1012"/>
      <c r="R34" s="1012"/>
      <c r="S34" s="1012"/>
      <c r="T34" s="1012"/>
      <c r="U34" s="1012"/>
      <c r="V34" s="1012"/>
      <c r="W34" s="1012"/>
      <c r="X34" s="1012"/>
      <c r="Y34" s="1012"/>
      <c r="Z34" s="1012"/>
      <c r="AA34" s="239"/>
    </row>
    <row r="35" spans="1:37" s="1" customFormat="1" ht="19.5" customHeight="1" x14ac:dyDescent="0.15">
      <c r="B35" s="240"/>
      <c r="C35" s="1012" t="s">
        <v>308</v>
      </c>
      <c r="D35" s="1012"/>
      <c r="E35" s="1012"/>
      <c r="F35" s="1012"/>
      <c r="G35" s="1012"/>
      <c r="H35" s="1012"/>
      <c r="I35" s="1012"/>
      <c r="J35" s="1012"/>
      <c r="K35" s="1012"/>
      <c r="L35" s="1012"/>
      <c r="M35" s="1012"/>
      <c r="N35" s="1012"/>
      <c r="O35" s="1012"/>
      <c r="P35" s="1012"/>
      <c r="Q35" s="1012"/>
      <c r="R35" s="1012"/>
      <c r="S35" s="1012"/>
      <c r="T35" s="1012"/>
      <c r="U35" s="1012"/>
      <c r="V35" s="1012"/>
      <c r="W35" s="1012"/>
      <c r="X35" s="1012"/>
      <c r="Y35" s="1012"/>
      <c r="Z35" s="1012"/>
      <c r="AA35" s="239"/>
    </row>
    <row r="36" spans="1:37" s="1" customFormat="1" ht="19.5" customHeight="1" x14ac:dyDescent="0.15">
      <c r="B36" s="240"/>
      <c r="C36" s="804" t="s">
        <v>309</v>
      </c>
      <c r="D36" s="804"/>
      <c r="E36" s="804"/>
      <c r="F36" s="804"/>
      <c r="G36" s="804"/>
      <c r="H36" s="804"/>
      <c r="I36" s="804"/>
      <c r="J36" s="804"/>
      <c r="K36" s="804"/>
      <c r="L36" s="804"/>
      <c r="M36" s="804"/>
      <c r="N36" s="804"/>
      <c r="O36" s="804"/>
      <c r="P36" s="804"/>
      <c r="Q36" s="804"/>
      <c r="R36" s="804"/>
      <c r="S36" s="804"/>
      <c r="T36" s="804"/>
      <c r="U36" s="804"/>
      <c r="V36" s="804"/>
      <c r="W36" s="804"/>
      <c r="X36" s="804"/>
      <c r="Y36" s="804"/>
      <c r="Z36" s="804"/>
      <c r="AA36" s="239"/>
    </row>
    <row r="37" spans="1:37" s="2" customFormat="1" ht="12.75" customHeight="1" x14ac:dyDescent="0.15">
      <c r="A37" s="1"/>
      <c r="B37" s="240"/>
      <c r="C37" s="12"/>
      <c r="D37" s="12"/>
      <c r="E37" s="12"/>
      <c r="F37" s="12"/>
      <c r="G37" s="12"/>
      <c r="H37" s="12"/>
      <c r="I37" s="12"/>
      <c r="J37" s="12"/>
      <c r="K37" s="12"/>
      <c r="L37" s="12"/>
      <c r="M37" s="12"/>
      <c r="N37" s="12"/>
      <c r="O37" s="12"/>
      <c r="P37" s="1"/>
      <c r="Q37" s="1"/>
      <c r="R37" s="1"/>
      <c r="S37" s="1"/>
      <c r="T37" s="1"/>
      <c r="U37" s="1"/>
      <c r="V37" s="1"/>
      <c r="W37" s="1"/>
      <c r="X37" s="1"/>
      <c r="Y37" s="1"/>
      <c r="Z37" s="1"/>
      <c r="AA37" s="239"/>
      <c r="AB37" s="1"/>
      <c r="AC37" s="1"/>
      <c r="AD37" s="1"/>
      <c r="AE37" s="1"/>
      <c r="AF37" s="1"/>
      <c r="AG37" s="1"/>
      <c r="AH37" s="1"/>
      <c r="AI37" s="1"/>
      <c r="AJ37" s="1"/>
      <c r="AK37" s="1"/>
    </row>
    <row r="38" spans="1:37" s="2" customFormat="1" ht="18" customHeight="1" x14ac:dyDescent="0.15">
      <c r="A38" s="1"/>
      <c r="B38" s="240"/>
      <c r="C38" s="1"/>
      <c r="D38" s="1012" t="s">
        <v>310</v>
      </c>
      <c r="E38" s="1012"/>
      <c r="F38" s="1012"/>
      <c r="G38" s="1012"/>
      <c r="H38" s="1012"/>
      <c r="I38" s="1012"/>
      <c r="J38" s="1012"/>
      <c r="K38" s="1012"/>
      <c r="L38" s="1012"/>
      <c r="M38" s="1012"/>
      <c r="N38" s="1012"/>
      <c r="O38" s="1012"/>
      <c r="P38" s="1012"/>
      <c r="Q38" s="1012"/>
      <c r="R38" s="1012"/>
      <c r="S38" s="1012"/>
      <c r="T38" s="1012"/>
      <c r="U38" s="1012"/>
      <c r="V38" s="1012"/>
      <c r="W38" s="1"/>
      <c r="X38" s="96" t="s">
        <v>19</v>
      </c>
      <c r="Y38" s="96" t="s">
        <v>135</v>
      </c>
      <c r="Z38" s="96" t="s">
        <v>19</v>
      </c>
      <c r="AA38" s="239"/>
      <c r="AB38" s="1"/>
      <c r="AC38" s="1"/>
      <c r="AD38" s="1"/>
      <c r="AE38" s="1"/>
      <c r="AF38" s="1"/>
      <c r="AG38" s="1"/>
      <c r="AH38" s="1"/>
      <c r="AI38" s="1"/>
      <c r="AJ38" s="1"/>
      <c r="AK38" s="1"/>
    </row>
    <row r="39" spans="1:37" s="2" customFormat="1" ht="37.5" customHeight="1" x14ac:dyDescent="0.15">
      <c r="B39" s="223"/>
      <c r="D39" s="1012" t="s">
        <v>311</v>
      </c>
      <c r="E39" s="1012"/>
      <c r="F39" s="1012"/>
      <c r="G39" s="1012"/>
      <c r="H39" s="1012"/>
      <c r="I39" s="1012"/>
      <c r="J39" s="1012"/>
      <c r="K39" s="1012"/>
      <c r="L39" s="1012"/>
      <c r="M39" s="1012"/>
      <c r="N39" s="1012"/>
      <c r="O39" s="1012"/>
      <c r="P39" s="1012"/>
      <c r="Q39" s="1012"/>
      <c r="R39" s="1012"/>
      <c r="S39" s="1012"/>
      <c r="T39" s="1012"/>
      <c r="U39" s="1012"/>
      <c r="V39" s="1012"/>
      <c r="X39" s="96" t="s">
        <v>19</v>
      </c>
      <c r="Y39" s="96" t="s">
        <v>135</v>
      </c>
      <c r="Z39" s="96" t="s">
        <v>19</v>
      </c>
      <c r="AA39" s="89"/>
    </row>
    <row r="40" spans="1:37" ht="19.5" customHeight="1" x14ac:dyDescent="0.15">
      <c r="A40" s="2"/>
      <c r="B40" s="223"/>
      <c r="C40" s="2"/>
      <c r="D40" s="1012" t="s">
        <v>312</v>
      </c>
      <c r="E40" s="1012"/>
      <c r="F40" s="1012"/>
      <c r="G40" s="1012"/>
      <c r="H40" s="1012"/>
      <c r="I40" s="1012"/>
      <c r="J40" s="1012"/>
      <c r="K40" s="1012"/>
      <c r="L40" s="1012"/>
      <c r="M40" s="1012"/>
      <c r="N40" s="1012"/>
      <c r="O40" s="1012"/>
      <c r="P40" s="1012"/>
      <c r="Q40" s="1012"/>
      <c r="R40" s="1012"/>
      <c r="S40" s="1012"/>
      <c r="T40" s="1012"/>
      <c r="U40" s="1012"/>
      <c r="V40" s="1012"/>
      <c r="W40" s="2"/>
      <c r="X40" s="96" t="s">
        <v>19</v>
      </c>
      <c r="Y40" s="96" t="s">
        <v>135</v>
      </c>
      <c r="Z40" s="96" t="s">
        <v>19</v>
      </c>
      <c r="AA40" s="89"/>
      <c r="AB40" s="2"/>
      <c r="AC40" s="2"/>
      <c r="AD40" s="2"/>
      <c r="AE40" s="2"/>
      <c r="AF40" s="2"/>
      <c r="AG40" s="2"/>
      <c r="AH40" s="2"/>
      <c r="AI40" s="2"/>
      <c r="AJ40" s="2"/>
      <c r="AK40" s="2"/>
    </row>
    <row r="41" spans="1:37" s="1" customFormat="1" ht="19.5" customHeight="1" x14ac:dyDescent="0.15">
      <c r="A41" s="2"/>
      <c r="B41" s="223"/>
      <c r="C41" s="2"/>
      <c r="D41" s="1012" t="s">
        <v>313</v>
      </c>
      <c r="E41" s="1012"/>
      <c r="F41" s="1012"/>
      <c r="G41" s="1012"/>
      <c r="H41" s="1012"/>
      <c r="I41" s="1012"/>
      <c r="J41" s="1012"/>
      <c r="K41" s="1012"/>
      <c r="L41" s="1012"/>
      <c r="M41" s="1012"/>
      <c r="N41" s="1012"/>
      <c r="O41" s="1012"/>
      <c r="P41" s="1012"/>
      <c r="Q41" s="1012"/>
      <c r="R41" s="1012"/>
      <c r="S41" s="1012"/>
      <c r="T41" s="1012"/>
      <c r="U41" s="1012"/>
      <c r="V41" s="1012"/>
      <c r="W41" s="2"/>
      <c r="X41" s="96" t="s">
        <v>19</v>
      </c>
      <c r="Y41" s="96" t="s">
        <v>135</v>
      </c>
      <c r="Z41" s="96" t="s">
        <v>19</v>
      </c>
      <c r="AA41" s="89"/>
      <c r="AB41" s="2"/>
      <c r="AC41" s="2"/>
      <c r="AD41" s="2"/>
      <c r="AE41" s="2"/>
      <c r="AF41" s="2"/>
      <c r="AG41" s="2"/>
      <c r="AH41" s="2"/>
      <c r="AI41" s="2"/>
      <c r="AJ41" s="2"/>
      <c r="AK41" s="2"/>
    </row>
    <row r="42" spans="1:37" s="1" customFormat="1" ht="16.5" customHeight="1" x14ac:dyDescent="0.15">
      <c r="A42" s="2"/>
      <c r="B42" s="223"/>
      <c r="C42" s="2"/>
      <c r="D42" s="1012" t="s">
        <v>314</v>
      </c>
      <c r="E42" s="1012"/>
      <c r="F42" s="1012"/>
      <c r="G42" s="1012"/>
      <c r="H42" s="1012"/>
      <c r="I42" s="1012"/>
      <c r="J42" s="1012"/>
      <c r="K42" s="1012"/>
      <c r="L42" s="1012"/>
      <c r="M42" s="1012"/>
      <c r="N42" s="1012"/>
      <c r="O42" s="1012"/>
      <c r="P42" s="1012"/>
      <c r="Q42" s="1012"/>
      <c r="R42" s="1012"/>
      <c r="S42" s="1012"/>
      <c r="T42" s="1012"/>
      <c r="U42" s="1012"/>
      <c r="V42" s="1012"/>
      <c r="W42" s="2"/>
      <c r="X42" s="2"/>
      <c r="Y42" s="115"/>
      <c r="Z42" s="115"/>
      <c r="AA42" s="89"/>
      <c r="AB42" s="2"/>
      <c r="AC42" s="2"/>
      <c r="AD42" s="2"/>
      <c r="AE42" s="2"/>
      <c r="AF42" s="2"/>
      <c r="AG42" s="2"/>
      <c r="AH42" s="2"/>
      <c r="AI42" s="2"/>
      <c r="AJ42" s="2"/>
      <c r="AK42" s="2"/>
    </row>
    <row r="43" spans="1:37" s="1" customFormat="1" ht="8.25" customHeight="1" x14ac:dyDescent="0.15">
      <c r="A43" s="3"/>
      <c r="B43" s="605"/>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x14ac:dyDescent="0.15"/>
    <row r="45" spans="1:37" s="1" customFormat="1" ht="19.5" customHeight="1" x14ac:dyDescent="0.15">
      <c r="B45" s="1" t="s">
        <v>315</v>
      </c>
    </row>
    <row r="46" spans="1:37" s="1" customFormat="1" ht="19.5" customHeight="1" x14ac:dyDescent="0.15">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x14ac:dyDescent="0.15">
      <c r="B47" s="240"/>
      <c r="C47" s="1" t="s">
        <v>316</v>
      </c>
      <c r="D47" s="12"/>
      <c r="E47" s="12"/>
      <c r="F47" s="12"/>
      <c r="G47" s="12"/>
      <c r="H47" s="12"/>
      <c r="I47" s="12"/>
      <c r="J47" s="12"/>
      <c r="K47" s="12"/>
      <c r="L47" s="12"/>
      <c r="M47" s="12"/>
      <c r="N47" s="12"/>
      <c r="O47" s="12"/>
      <c r="X47" s="92" t="s">
        <v>198</v>
      </c>
      <c r="Y47" s="92" t="s">
        <v>135</v>
      </c>
      <c r="Z47" s="92" t="s">
        <v>199</v>
      </c>
      <c r="AA47" s="239"/>
    </row>
    <row r="48" spans="1:37" s="1" customFormat="1" ht="19.5" customHeight="1" x14ac:dyDescent="0.15">
      <c r="B48" s="240"/>
      <c r="C48" s="1" t="s">
        <v>317</v>
      </c>
      <c r="D48" s="12"/>
      <c r="E48" s="12"/>
      <c r="F48" s="12"/>
      <c r="G48" s="12"/>
      <c r="H48" s="12"/>
      <c r="I48" s="12"/>
      <c r="J48" s="12"/>
      <c r="K48" s="12"/>
      <c r="L48" s="12"/>
      <c r="M48" s="12"/>
      <c r="N48" s="12"/>
      <c r="O48" s="12"/>
      <c r="X48" s="96" t="s">
        <v>19</v>
      </c>
      <c r="Y48" s="96" t="s">
        <v>135</v>
      </c>
      <c r="Z48" s="96" t="s">
        <v>19</v>
      </c>
      <c r="AA48" s="239"/>
    </row>
    <row r="49" spans="1:37" s="1" customFormat="1" ht="19.5" customHeight="1" x14ac:dyDescent="0.15">
      <c r="B49" s="240"/>
      <c r="D49" s="1015" t="s">
        <v>318</v>
      </c>
      <c r="E49" s="1013"/>
      <c r="F49" s="1013"/>
      <c r="G49" s="1013"/>
      <c r="H49" s="1013"/>
      <c r="I49" s="1013"/>
      <c r="J49" s="1013"/>
      <c r="K49" s="1013"/>
      <c r="L49" s="1013"/>
      <c r="M49" s="1013"/>
      <c r="N49" s="1013"/>
      <c r="O49" s="1013"/>
      <c r="P49" s="1013"/>
      <c r="Q49" s="1013"/>
      <c r="R49" s="1016" t="s">
        <v>247</v>
      </c>
      <c r="S49" s="1017"/>
      <c r="T49" s="1017"/>
      <c r="U49" s="1017"/>
      <c r="V49" s="1018"/>
      <c r="AA49" s="239"/>
    </row>
    <row r="50" spans="1:37" s="1" customFormat="1" ht="19.5" customHeight="1" x14ac:dyDescent="0.15">
      <c r="B50" s="240"/>
      <c r="D50" s="1015" t="s">
        <v>319</v>
      </c>
      <c r="E50" s="1013"/>
      <c r="F50" s="1013"/>
      <c r="G50" s="1013"/>
      <c r="H50" s="1013"/>
      <c r="I50" s="1013"/>
      <c r="J50" s="1013"/>
      <c r="K50" s="1013"/>
      <c r="L50" s="1013"/>
      <c r="M50" s="1013"/>
      <c r="N50" s="1013"/>
      <c r="O50" s="1013"/>
      <c r="P50" s="1013"/>
      <c r="Q50" s="1014"/>
      <c r="R50" s="1016" t="s">
        <v>247</v>
      </c>
      <c r="S50" s="1017"/>
      <c r="T50" s="1017"/>
      <c r="U50" s="1017"/>
      <c r="V50" s="1018"/>
      <c r="AA50" s="239"/>
    </row>
    <row r="51" spans="1:37" s="1" customFormat="1" ht="19.5" customHeight="1" x14ac:dyDescent="0.15">
      <c r="B51" s="240"/>
      <c r="C51" s="1" t="s">
        <v>298</v>
      </c>
      <c r="D51" s="12"/>
      <c r="E51" s="12"/>
      <c r="F51" s="12"/>
      <c r="G51" s="12"/>
      <c r="H51" s="12"/>
      <c r="I51" s="12"/>
      <c r="J51" s="12"/>
      <c r="K51" s="12"/>
      <c r="L51" s="12"/>
      <c r="M51" s="12"/>
      <c r="N51" s="12"/>
      <c r="O51" s="12"/>
      <c r="X51" s="96" t="s">
        <v>19</v>
      </c>
      <c r="Y51" s="96" t="s">
        <v>135</v>
      </c>
      <c r="Z51" s="96" t="s">
        <v>19</v>
      </c>
      <c r="AA51" s="239"/>
    </row>
    <row r="52" spans="1:37" s="1" customFormat="1" ht="19.5" customHeight="1" x14ac:dyDescent="0.15">
      <c r="B52" s="240"/>
      <c r="C52" s="1" t="s">
        <v>299</v>
      </c>
      <c r="D52" s="12"/>
      <c r="E52" s="12"/>
      <c r="F52" s="12"/>
      <c r="G52" s="12"/>
      <c r="H52" s="12"/>
      <c r="I52" s="12"/>
      <c r="J52" s="12"/>
      <c r="K52" s="12"/>
      <c r="L52" s="12"/>
      <c r="M52" s="12"/>
      <c r="N52" s="12"/>
      <c r="O52" s="12"/>
      <c r="X52" s="96" t="s">
        <v>19</v>
      </c>
      <c r="Y52" s="96" t="s">
        <v>135</v>
      </c>
      <c r="Z52" s="96" t="s">
        <v>19</v>
      </c>
      <c r="AA52" s="239"/>
    </row>
    <row r="53" spans="1:37" s="1" customFormat="1" ht="23.25" customHeight="1" x14ac:dyDescent="0.15">
      <c r="B53" s="240"/>
      <c r="D53" s="804" t="s">
        <v>300</v>
      </c>
      <c r="E53" s="804"/>
      <c r="F53" s="804"/>
      <c r="G53" s="804"/>
      <c r="H53" s="804"/>
      <c r="I53" s="804"/>
      <c r="J53" s="804"/>
      <c r="K53" s="12"/>
      <c r="L53" s="12"/>
      <c r="M53" s="12"/>
      <c r="N53" s="12"/>
      <c r="O53" s="12"/>
      <c r="Y53" s="253"/>
      <c r="Z53" s="253"/>
      <c r="AA53" s="239"/>
    </row>
    <row r="54" spans="1:37" s="1" customFormat="1" ht="23.25" customHeight="1" x14ac:dyDescent="0.15">
      <c r="B54" s="240"/>
      <c r="C54" s="1" t="s">
        <v>301</v>
      </c>
      <c r="AA54" s="239"/>
    </row>
    <row r="55" spans="1:37" s="1" customFormat="1" ht="6.75" customHeight="1" x14ac:dyDescent="0.15">
      <c r="B55" s="240"/>
      <c r="AA55" s="239"/>
    </row>
    <row r="56" spans="1:37" s="1" customFormat="1" ht="19.5" customHeight="1" x14ac:dyDescent="0.15">
      <c r="B56" s="240" t="s">
        <v>302</v>
      </c>
      <c r="C56" s="850" t="s">
        <v>303</v>
      </c>
      <c r="D56" s="851"/>
      <c r="E56" s="851"/>
      <c r="F56" s="851"/>
      <c r="G56" s="851"/>
      <c r="H56" s="852"/>
      <c r="I56" s="1013"/>
      <c r="J56" s="1013"/>
      <c r="K56" s="1013"/>
      <c r="L56" s="1013"/>
      <c r="M56" s="1013"/>
      <c r="N56" s="1013"/>
      <c r="O56" s="1013"/>
      <c r="P56" s="1013"/>
      <c r="Q56" s="1013"/>
      <c r="R56" s="1013"/>
      <c r="S56" s="1013"/>
      <c r="T56" s="1013"/>
      <c r="U56" s="1013"/>
      <c r="V56" s="1013"/>
      <c r="W56" s="1013"/>
      <c r="X56" s="1013"/>
      <c r="Y56" s="1013"/>
      <c r="Z56" s="1014"/>
      <c r="AA56" s="239"/>
    </row>
    <row r="57" spans="1:37" s="1" customFormat="1" ht="19.5" customHeight="1" x14ac:dyDescent="0.15">
      <c r="B57" s="240" t="s">
        <v>302</v>
      </c>
      <c r="C57" s="850" t="s">
        <v>304</v>
      </c>
      <c r="D57" s="851"/>
      <c r="E57" s="851"/>
      <c r="F57" s="851"/>
      <c r="G57" s="851"/>
      <c r="H57" s="852"/>
      <c r="I57" s="1013"/>
      <c r="J57" s="1013"/>
      <c r="K57" s="1013"/>
      <c r="L57" s="1013"/>
      <c r="M57" s="1013"/>
      <c r="N57" s="1013"/>
      <c r="O57" s="1013"/>
      <c r="P57" s="1013"/>
      <c r="Q57" s="1013"/>
      <c r="R57" s="1013"/>
      <c r="S57" s="1013"/>
      <c r="T57" s="1013"/>
      <c r="U57" s="1013"/>
      <c r="V57" s="1013"/>
      <c r="W57" s="1013"/>
      <c r="X57" s="1013"/>
      <c r="Y57" s="1013"/>
      <c r="Z57" s="1014"/>
      <c r="AA57" s="239"/>
    </row>
    <row r="58" spans="1:37" s="1" customFormat="1" ht="19.5" customHeight="1" x14ac:dyDescent="0.15">
      <c r="B58" s="240" t="s">
        <v>302</v>
      </c>
      <c r="C58" s="850" t="s">
        <v>305</v>
      </c>
      <c r="D58" s="851"/>
      <c r="E58" s="851"/>
      <c r="F58" s="851"/>
      <c r="G58" s="851"/>
      <c r="H58" s="852"/>
      <c r="I58" s="1013"/>
      <c r="J58" s="1013"/>
      <c r="K58" s="1013"/>
      <c r="L58" s="1013"/>
      <c r="M58" s="1013"/>
      <c r="N58" s="1013"/>
      <c r="O58" s="1013"/>
      <c r="P58" s="1013"/>
      <c r="Q58" s="1013"/>
      <c r="R58" s="1013"/>
      <c r="S58" s="1013"/>
      <c r="T58" s="1013"/>
      <c r="U58" s="1013"/>
      <c r="V58" s="1013"/>
      <c r="W58" s="1013"/>
      <c r="X58" s="1013"/>
      <c r="Y58" s="1013"/>
      <c r="Z58" s="1014"/>
      <c r="AA58" s="239"/>
    </row>
    <row r="59" spans="1:37" s="1" customFormat="1" ht="11.25" customHeight="1" x14ac:dyDescent="0.15">
      <c r="B59" s="240"/>
      <c r="C59" s="12"/>
      <c r="D59" s="12"/>
      <c r="E59" s="12"/>
      <c r="F59" s="12"/>
      <c r="G59" s="12"/>
      <c r="H59" s="12"/>
      <c r="I59" s="2"/>
      <c r="J59" s="2"/>
      <c r="K59" s="2"/>
      <c r="L59" s="2"/>
      <c r="M59" s="2"/>
      <c r="N59" s="2"/>
      <c r="O59" s="2"/>
      <c r="P59" s="2"/>
      <c r="Q59" s="2"/>
      <c r="R59" s="2"/>
      <c r="S59" s="2"/>
      <c r="T59" s="2"/>
      <c r="U59" s="2"/>
      <c r="V59" s="2"/>
      <c r="W59" s="2"/>
      <c r="X59" s="2"/>
      <c r="Y59" s="2"/>
      <c r="Z59" s="2"/>
      <c r="AA59" s="239"/>
    </row>
    <row r="60" spans="1:37" s="2" customFormat="1" ht="18" customHeight="1" x14ac:dyDescent="0.15">
      <c r="A60" s="1"/>
      <c r="B60" s="240"/>
      <c r="C60" s="860" t="s">
        <v>320</v>
      </c>
      <c r="D60" s="860"/>
      <c r="E60" s="860"/>
      <c r="F60" s="860"/>
      <c r="G60" s="860"/>
      <c r="H60" s="860"/>
      <c r="I60" s="860"/>
      <c r="J60" s="860"/>
      <c r="K60" s="860"/>
      <c r="L60" s="860"/>
      <c r="M60" s="860"/>
      <c r="N60" s="860"/>
      <c r="O60" s="860"/>
      <c r="P60" s="860"/>
      <c r="Q60" s="860"/>
      <c r="R60" s="860"/>
      <c r="S60" s="860"/>
      <c r="T60" s="860"/>
      <c r="U60" s="860"/>
      <c r="V60" s="860"/>
      <c r="W60" s="860"/>
      <c r="X60" s="860"/>
      <c r="Y60" s="860"/>
      <c r="Z60" s="860"/>
      <c r="AA60" s="861"/>
      <c r="AB60" s="1"/>
      <c r="AC60" s="1"/>
      <c r="AD60" s="1"/>
      <c r="AE60" s="1"/>
      <c r="AF60" s="1"/>
      <c r="AG60" s="1"/>
      <c r="AH60" s="1"/>
      <c r="AI60" s="1"/>
      <c r="AJ60" s="1"/>
      <c r="AK60" s="1"/>
    </row>
    <row r="61" spans="1:37" s="2" customFormat="1" ht="18" customHeight="1" x14ac:dyDescent="0.15">
      <c r="A61" s="1"/>
      <c r="B61" s="240"/>
      <c r="C61" s="12"/>
      <c r="D61" s="12"/>
      <c r="E61" s="12"/>
      <c r="F61" s="12"/>
      <c r="G61" s="12"/>
      <c r="H61" s="12"/>
      <c r="I61" s="12"/>
      <c r="J61" s="12"/>
      <c r="K61" s="12"/>
      <c r="L61" s="12"/>
      <c r="M61" s="12"/>
      <c r="N61" s="12"/>
      <c r="O61" s="12"/>
      <c r="P61" s="1"/>
      <c r="Q61" s="1"/>
      <c r="R61" s="1"/>
      <c r="S61" s="1"/>
      <c r="T61" s="1"/>
      <c r="U61" s="1"/>
      <c r="V61" s="1"/>
      <c r="W61" s="1"/>
      <c r="X61" s="1"/>
      <c r="Y61" s="1"/>
      <c r="Z61" s="1"/>
      <c r="AA61" s="239"/>
      <c r="AB61" s="1"/>
      <c r="AC61" s="1"/>
      <c r="AD61" s="1"/>
      <c r="AE61" s="1"/>
      <c r="AF61" s="1"/>
      <c r="AG61" s="1"/>
      <c r="AH61" s="1"/>
      <c r="AI61" s="1"/>
      <c r="AJ61" s="1"/>
      <c r="AK61" s="1"/>
    </row>
    <row r="62" spans="1:37" s="2" customFormat="1" ht="19.5" customHeight="1" x14ac:dyDescent="0.15">
      <c r="A62" s="1"/>
      <c r="B62" s="240"/>
      <c r="C62" s="1"/>
      <c r="D62" s="1012" t="s">
        <v>321</v>
      </c>
      <c r="E62" s="1012"/>
      <c r="F62" s="1012"/>
      <c r="G62" s="1012"/>
      <c r="H62" s="1012"/>
      <c r="I62" s="1012"/>
      <c r="J62" s="1012"/>
      <c r="K62" s="1012"/>
      <c r="L62" s="1012"/>
      <c r="M62" s="1012"/>
      <c r="N62" s="1012"/>
      <c r="O62" s="1012"/>
      <c r="P62" s="1012"/>
      <c r="Q62" s="1012"/>
      <c r="R62" s="1012"/>
      <c r="S62" s="1012"/>
      <c r="T62" s="1012"/>
      <c r="U62" s="1012"/>
      <c r="V62" s="1012"/>
      <c r="W62" s="1"/>
      <c r="X62" s="96" t="s">
        <v>19</v>
      </c>
      <c r="Y62" s="96" t="s">
        <v>135</v>
      </c>
      <c r="Z62" s="96" t="s">
        <v>19</v>
      </c>
      <c r="AA62" s="239"/>
      <c r="AB62" s="1"/>
      <c r="AC62" s="1"/>
      <c r="AD62" s="1"/>
      <c r="AE62" s="1"/>
      <c r="AF62" s="1"/>
      <c r="AG62" s="1"/>
      <c r="AH62" s="1"/>
      <c r="AI62" s="1"/>
      <c r="AJ62" s="1"/>
      <c r="AK62" s="1"/>
    </row>
    <row r="63" spans="1:37" ht="19.5" customHeight="1" x14ac:dyDescent="0.15">
      <c r="A63" s="2"/>
      <c r="B63" s="223"/>
      <c r="C63" s="2"/>
      <c r="D63" s="1012" t="s">
        <v>311</v>
      </c>
      <c r="E63" s="1012"/>
      <c r="F63" s="1012"/>
      <c r="G63" s="1012"/>
      <c r="H63" s="1012"/>
      <c r="I63" s="1012"/>
      <c r="J63" s="1012"/>
      <c r="K63" s="1012"/>
      <c r="L63" s="1012"/>
      <c r="M63" s="1012"/>
      <c r="N63" s="1012"/>
      <c r="O63" s="1012"/>
      <c r="P63" s="1012"/>
      <c r="Q63" s="1012"/>
      <c r="R63" s="1012"/>
      <c r="S63" s="1012"/>
      <c r="T63" s="1012"/>
      <c r="U63" s="1012"/>
      <c r="V63" s="1012"/>
      <c r="W63" s="2"/>
      <c r="X63" s="96" t="s">
        <v>19</v>
      </c>
      <c r="Y63" s="96" t="s">
        <v>135</v>
      </c>
      <c r="Z63" s="96" t="s">
        <v>19</v>
      </c>
      <c r="AA63" s="89"/>
      <c r="AB63" s="2"/>
      <c r="AC63" s="2"/>
      <c r="AD63" s="2"/>
      <c r="AE63" s="2"/>
      <c r="AF63" s="2"/>
      <c r="AG63" s="2"/>
      <c r="AH63" s="2"/>
      <c r="AI63" s="2"/>
      <c r="AJ63" s="2"/>
      <c r="AK63" s="2"/>
    </row>
    <row r="64" spans="1:37" ht="19.5" customHeight="1" x14ac:dyDescent="0.15">
      <c r="A64" s="2"/>
      <c r="B64" s="223"/>
      <c r="C64" s="2"/>
      <c r="D64" s="1012" t="s">
        <v>312</v>
      </c>
      <c r="E64" s="1012"/>
      <c r="F64" s="1012"/>
      <c r="G64" s="1012"/>
      <c r="H64" s="1012"/>
      <c r="I64" s="1012"/>
      <c r="J64" s="1012"/>
      <c r="K64" s="1012"/>
      <c r="L64" s="1012"/>
      <c r="M64" s="1012"/>
      <c r="N64" s="1012"/>
      <c r="O64" s="1012"/>
      <c r="P64" s="1012"/>
      <c r="Q64" s="1012"/>
      <c r="R64" s="1012"/>
      <c r="S64" s="1012"/>
      <c r="T64" s="1012"/>
      <c r="U64" s="1012"/>
      <c r="V64" s="1012"/>
      <c r="W64" s="2"/>
      <c r="X64" s="96" t="s">
        <v>19</v>
      </c>
      <c r="Y64" s="96" t="s">
        <v>135</v>
      </c>
      <c r="Z64" s="96" t="s">
        <v>19</v>
      </c>
      <c r="AA64" s="89"/>
      <c r="AB64" s="2"/>
      <c r="AC64" s="2"/>
      <c r="AD64" s="2"/>
      <c r="AE64" s="2"/>
      <c r="AF64" s="2"/>
      <c r="AG64" s="2"/>
      <c r="AH64" s="2"/>
      <c r="AI64" s="2"/>
      <c r="AJ64" s="2"/>
      <c r="AK64" s="2"/>
    </row>
    <row r="65" spans="1:37" ht="19.5" customHeight="1" x14ac:dyDescent="0.15">
      <c r="A65" s="2"/>
      <c r="B65" s="223"/>
      <c r="C65" s="2"/>
      <c r="D65" s="1012" t="s">
        <v>313</v>
      </c>
      <c r="E65" s="1012"/>
      <c r="F65" s="1012"/>
      <c r="G65" s="1012"/>
      <c r="H65" s="1012"/>
      <c r="I65" s="1012"/>
      <c r="J65" s="1012"/>
      <c r="K65" s="1012"/>
      <c r="L65" s="1012"/>
      <c r="M65" s="1012"/>
      <c r="N65" s="1012"/>
      <c r="O65" s="1012"/>
      <c r="P65" s="1012"/>
      <c r="Q65" s="1012"/>
      <c r="R65" s="1012"/>
      <c r="S65" s="1012"/>
      <c r="T65" s="1012"/>
      <c r="U65" s="1012"/>
      <c r="V65" s="1012"/>
      <c r="W65" s="2"/>
      <c r="X65" s="96" t="s">
        <v>19</v>
      </c>
      <c r="Y65" s="96" t="s">
        <v>135</v>
      </c>
      <c r="Z65" s="96" t="s">
        <v>19</v>
      </c>
      <c r="AA65" s="89"/>
      <c r="AB65" s="2"/>
      <c r="AC65" s="2"/>
      <c r="AD65" s="2"/>
      <c r="AE65" s="2"/>
      <c r="AF65" s="2"/>
      <c r="AG65" s="2"/>
      <c r="AH65" s="2"/>
      <c r="AI65" s="2"/>
      <c r="AJ65" s="2"/>
      <c r="AK65" s="2"/>
    </row>
    <row r="66" spans="1:37" s="2" customFormat="1" x14ac:dyDescent="0.15">
      <c r="B66" s="223"/>
      <c r="D66" s="1012" t="s">
        <v>314</v>
      </c>
      <c r="E66" s="1012"/>
      <c r="F66" s="1012"/>
      <c r="G66" s="1012"/>
      <c r="H66" s="1012"/>
      <c r="I66" s="1012"/>
      <c r="J66" s="1012"/>
      <c r="K66" s="1012"/>
      <c r="L66" s="1012"/>
      <c r="M66" s="1012"/>
      <c r="N66" s="1012"/>
      <c r="O66" s="1012"/>
      <c r="P66" s="1012"/>
      <c r="Q66" s="1012"/>
      <c r="R66" s="1012"/>
      <c r="S66" s="1012"/>
      <c r="T66" s="1012"/>
      <c r="U66" s="1012"/>
      <c r="V66" s="1012"/>
      <c r="Y66" s="115"/>
      <c r="Z66" s="115"/>
      <c r="AA66" s="89"/>
    </row>
    <row r="67" spans="1:37" s="2" customFormat="1" x14ac:dyDescent="0.15">
      <c r="A67" s="3"/>
      <c r="B67" s="605"/>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90"/>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1011" t="s">
        <v>322</v>
      </c>
      <c r="C69" s="1011"/>
      <c r="D69" s="1011"/>
      <c r="E69" s="1011"/>
      <c r="F69" s="1011"/>
      <c r="G69" s="1011"/>
      <c r="H69" s="1011"/>
      <c r="I69" s="1011"/>
      <c r="J69" s="1011"/>
      <c r="K69" s="1011"/>
      <c r="L69" s="1011"/>
      <c r="M69" s="1011"/>
      <c r="N69" s="1011"/>
      <c r="O69" s="1011"/>
      <c r="P69" s="1011"/>
      <c r="Q69" s="1011"/>
      <c r="R69" s="1011"/>
      <c r="S69" s="1011"/>
      <c r="T69" s="1011"/>
      <c r="U69" s="1011"/>
      <c r="V69" s="1011"/>
      <c r="W69" s="1011"/>
      <c r="X69" s="1011"/>
      <c r="Y69" s="1011"/>
      <c r="Z69" s="1011"/>
      <c r="AA69" s="1011"/>
    </row>
    <row r="70" spans="1:37" x14ac:dyDescent="0.15">
      <c r="A70" s="2"/>
      <c r="B70" s="1011" t="s">
        <v>323</v>
      </c>
      <c r="C70" s="1011"/>
      <c r="D70" s="1011"/>
      <c r="E70" s="1011"/>
      <c r="F70" s="1011"/>
      <c r="G70" s="1011"/>
      <c r="H70" s="1011"/>
      <c r="I70" s="1011"/>
      <c r="J70" s="1011"/>
      <c r="K70" s="1011"/>
      <c r="L70" s="1011"/>
      <c r="M70" s="1011"/>
      <c r="N70" s="1011"/>
      <c r="O70" s="1011"/>
      <c r="P70" s="1011"/>
      <c r="Q70" s="1011"/>
      <c r="R70" s="1011"/>
      <c r="S70" s="1011"/>
      <c r="T70" s="1011"/>
      <c r="U70" s="1011"/>
      <c r="V70" s="1011"/>
      <c r="W70" s="1011"/>
      <c r="X70" s="1011"/>
      <c r="Y70" s="1011"/>
      <c r="Z70" s="1011"/>
      <c r="AA70" s="1011"/>
      <c r="AB70" s="2"/>
      <c r="AC70" s="2"/>
      <c r="AD70" s="2"/>
      <c r="AE70" s="2"/>
      <c r="AF70" s="2"/>
      <c r="AG70" s="2"/>
      <c r="AH70" s="2"/>
      <c r="AI70" s="2"/>
      <c r="AJ70" s="2"/>
      <c r="AK70" s="2"/>
    </row>
    <row r="71" spans="1:37" ht="13.5" customHeight="1" x14ac:dyDescent="0.15">
      <c r="A71" s="2"/>
      <c r="B71" s="1011" t="s">
        <v>324</v>
      </c>
      <c r="C71" s="1011"/>
      <c r="D71" s="1011"/>
      <c r="E71" s="1011"/>
      <c r="F71" s="1011"/>
      <c r="G71" s="1011"/>
      <c r="H71" s="1011"/>
      <c r="I71" s="1011"/>
      <c r="J71" s="1011"/>
      <c r="K71" s="1011"/>
      <c r="L71" s="1011"/>
      <c r="M71" s="1011"/>
      <c r="N71" s="1011"/>
      <c r="O71" s="1011"/>
      <c r="P71" s="1011"/>
      <c r="Q71" s="1011"/>
      <c r="R71" s="1011"/>
      <c r="S71" s="1011"/>
      <c r="T71" s="1011"/>
      <c r="U71" s="1011"/>
      <c r="V71" s="1011"/>
      <c r="W71" s="1011"/>
      <c r="X71" s="1011"/>
      <c r="Y71" s="1011"/>
      <c r="Z71" s="1011"/>
      <c r="AA71" s="1011"/>
      <c r="AB71" s="2"/>
      <c r="AC71" s="2"/>
      <c r="AD71" s="2"/>
      <c r="AE71" s="2"/>
      <c r="AF71" s="2"/>
      <c r="AG71" s="2"/>
      <c r="AH71" s="2"/>
      <c r="AI71" s="2"/>
      <c r="AJ71" s="2"/>
      <c r="AK71" s="2"/>
    </row>
    <row r="72" spans="1:37" x14ac:dyDescent="0.15">
      <c r="A72" s="2"/>
      <c r="B72" s="1011" t="s">
        <v>325</v>
      </c>
      <c r="C72" s="1011"/>
      <c r="D72" s="1011"/>
      <c r="E72" s="1011"/>
      <c r="F72" s="1011"/>
      <c r="G72" s="1011"/>
      <c r="H72" s="1011"/>
      <c r="I72" s="1011"/>
      <c r="J72" s="1011"/>
      <c r="K72" s="1011"/>
      <c r="L72" s="1011"/>
      <c r="M72" s="1011"/>
      <c r="N72" s="1011"/>
      <c r="O72" s="1011"/>
      <c r="P72" s="1011"/>
      <c r="Q72" s="1011"/>
      <c r="R72" s="1011"/>
      <c r="S72" s="1011"/>
      <c r="T72" s="1011"/>
      <c r="U72" s="1011"/>
      <c r="V72" s="1011"/>
      <c r="W72" s="1011"/>
      <c r="X72" s="1011"/>
      <c r="Y72" s="1011"/>
      <c r="Z72" s="1011"/>
      <c r="AA72" s="1011"/>
      <c r="AB72" s="2"/>
      <c r="AC72" s="2"/>
      <c r="AD72" s="2"/>
      <c r="AE72" s="2"/>
      <c r="AF72" s="2"/>
      <c r="AG72" s="2"/>
      <c r="AH72" s="2"/>
      <c r="AI72" s="2"/>
      <c r="AJ72" s="2"/>
      <c r="AK72" s="2"/>
    </row>
    <row r="73" spans="1:37" x14ac:dyDescent="0.15">
      <c r="B73" s="1011" t="s">
        <v>326</v>
      </c>
      <c r="C73" s="1011"/>
      <c r="D73" s="1011"/>
      <c r="E73" s="1011"/>
      <c r="F73" s="1011"/>
      <c r="G73" s="1011"/>
      <c r="H73" s="1011"/>
      <c r="I73" s="1011"/>
      <c r="J73" s="1011"/>
      <c r="K73" s="1011"/>
      <c r="L73" s="1011"/>
      <c r="M73" s="1011"/>
      <c r="N73" s="1011"/>
      <c r="O73" s="1011"/>
      <c r="P73" s="1011"/>
      <c r="Q73" s="1011"/>
      <c r="R73" s="1011"/>
      <c r="S73" s="1011"/>
      <c r="T73" s="1011"/>
      <c r="U73" s="1011"/>
      <c r="V73" s="1011"/>
      <c r="W73" s="1011"/>
      <c r="X73" s="1011"/>
      <c r="Y73" s="1011"/>
      <c r="Z73" s="1011"/>
      <c r="AA73" s="1011"/>
      <c r="AB73" s="222"/>
    </row>
    <row r="74" spans="1:37" x14ac:dyDescent="0.15">
      <c r="B74" s="1011" t="s">
        <v>327</v>
      </c>
      <c r="C74" s="1011"/>
      <c r="D74" s="1011"/>
      <c r="E74" s="1011"/>
      <c r="F74" s="1011"/>
      <c r="G74" s="1011"/>
      <c r="H74" s="1011"/>
      <c r="I74" s="1011"/>
      <c r="J74" s="1011"/>
      <c r="K74" s="1011"/>
      <c r="L74" s="1011"/>
      <c r="M74" s="1011"/>
      <c r="N74" s="1011"/>
      <c r="O74" s="1011"/>
      <c r="P74" s="1011"/>
      <c r="Q74" s="1011"/>
      <c r="R74" s="1011"/>
      <c r="S74" s="1011"/>
      <c r="T74" s="1011"/>
      <c r="U74" s="1011"/>
      <c r="V74" s="1011"/>
      <c r="W74" s="1011"/>
      <c r="X74" s="1011"/>
      <c r="Y74" s="1011"/>
      <c r="Z74" s="1011"/>
      <c r="AA74" s="255"/>
      <c r="AB74" s="222"/>
    </row>
    <row r="75" spans="1:37" x14ac:dyDescent="0.15">
      <c r="B75" s="118"/>
      <c r="D75" s="119"/>
    </row>
    <row r="76" spans="1:37" x14ac:dyDescent="0.15">
      <c r="B76" s="118"/>
      <c r="D76" s="119"/>
    </row>
    <row r="77" spans="1:37" x14ac:dyDescent="0.15">
      <c r="B77" s="118"/>
      <c r="D77" s="119"/>
    </row>
    <row r="78" spans="1:37" x14ac:dyDescent="0.15">
      <c r="B78" s="118"/>
      <c r="D78" s="119"/>
    </row>
  </sheetData>
  <mergeCells count="65">
    <mergeCell ref="B8:F8"/>
    <mergeCell ref="B4:AA4"/>
    <mergeCell ref="B6:F6"/>
    <mergeCell ref="G6:AA6"/>
    <mergeCell ref="B7:F7"/>
    <mergeCell ref="G7:AA7"/>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G12:M12"/>
    <mergeCell ref="C34:Z34"/>
    <mergeCell ref="D25:J25"/>
    <mergeCell ref="C28:H28"/>
    <mergeCell ref="I28:Z28"/>
    <mergeCell ref="C29:H29"/>
    <mergeCell ref="I29:Z29"/>
    <mergeCell ref="C30:H30"/>
    <mergeCell ref="I30:Z30"/>
    <mergeCell ref="C35:Z35"/>
    <mergeCell ref="C36:Z36"/>
    <mergeCell ref="D38:V38"/>
    <mergeCell ref="D39:V39"/>
    <mergeCell ref="D40:V40"/>
    <mergeCell ref="D41:V41"/>
    <mergeCell ref="D42:V42"/>
    <mergeCell ref="D49:Q49"/>
    <mergeCell ref="R49:V49"/>
    <mergeCell ref="D50:Q50"/>
    <mergeCell ref="R50:V50"/>
    <mergeCell ref="D64:V64"/>
    <mergeCell ref="D53:J53"/>
    <mergeCell ref="C56:H56"/>
    <mergeCell ref="I56:Z56"/>
    <mergeCell ref="C57:H57"/>
    <mergeCell ref="I57:Z57"/>
    <mergeCell ref="C58:H58"/>
    <mergeCell ref="I58:Z58"/>
    <mergeCell ref="C60:AA60"/>
    <mergeCell ref="D62:V62"/>
    <mergeCell ref="D63:V63"/>
    <mergeCell ref="B72:AA72"/>
    <mergeCell ref="B73:AA73"/>
    <mergeCell ref="B74:Z74"/>
    <mergeCell ref="D65:V65"/>
    <mergeCell ref="D66:V66"/>
    <mergeCell ref="B69:AA69"/>
    <mergeCell ref="B70:AA70"/>
    <mergeCell ref="B71:AA71"/>
  </mergeCells>
  <phoneticPr fontId="2"/>
  <dataValidations count="1">
    <dataValidation type="list" allowBlank="1" showInputMessage="1" showErrorMessage="1" sqref="G8 L8 Q8 X19 Z19 X22:X24 Z22:Z24 X32 Z32 X38:X41 Z38:Z41 X48 Z48 X51:X52 Z51:Z52 X62:X65 Z62:Z65" xr:uid="{00000000-0002-0000-0700-000000000000}">
      <formula1>"□,■"</formula1>
    </dataValidation>
  </dataValidations>
  <pageMargins left="0.7" right="0.7" top="0.75" bottom="0.75" header="0.3" footer="0.3"/>
  <pageSetup paperSize="9" scale="6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B123"/>
  <sheetViews>
    <sheetView view="pageBreakPreview" zoomScale="102" zoomScaleNormal="100" zoomScaleSheetLayoutView="102" workbookViewId="0">
      <selection activeCell="D53" sqref="D53:S53"/>
    </sheetView>
  </sheetViews>
  <sheetFormatPr defaultColWidth="4" defaultRowHeight="13.5" x14ac:dyDescent="0.15"/>
  <cols>
    <col min="1" max="1" width="1.5" style="1" customWidth="1"/>
    <col min="2" max="2" width="1.125" style="1" customWidth="1"/>
    <col min="3" max="3" width="3.375" style="1" customWidth="1"/>
    <col min="4" max="4" width="3.25" style="1" customWidth="1"/>
    <col min="5" max="18" width="4" style="1"/>
    <col min="19" max="19" width="6.375" style="1" customWidth="1"/>
    <col min="20" max="20" width="1.7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328</v>
      </c>
      <c r="C2"/>
      <c r="D2"/>
      <c r="E2"/>
      <c r="F2"/>
      <c r="G2"/>
      <c r="H2"/>
      <c r="I2"/>
      <c r="J2"/>
      <c r="K2"/>
      <c r="L2"/>
      <c r="M2"/>
      <c r="N2"/>
      <c r="O2"/>
      <c r="P2"/>
      <c r="Q2"/>
      <c r="R2"/>
      <c r="S2"/>
      <c r="T2"/>
      <c r="U2"/>
      <c r="V2"/>
      <c r="W2"/>
      <c r="X2"/>
      <c r="Y2"/>
    </row>
    <row r="4" spans="2:28" x14ac:dyDescent="0.15">
      <c r="B4" s="900" t="s">
        <v>329</v>
      </c>
      <c r="C4" s="900"/>
      <c r="D4" s="900"/>
      <c r="E4" s="900"/>
      <c r="F4" s="900"/>
      <c r="G4" s="900"/>
      <c r="H4" s="900"/>
      <c r="I4" s="900"/>
      <c r="J4" s="900"/>
      <c r="K4" s="900"/>
      <c r="L4" s="900"/>
      <c r="M4" s="900"/>
      <c r="N4" s="900"/>
      <c r="O4" s="900"/>
      <c r="P4" s="900"/>
      <c r="Q4" s="900"/>
      <c r="R4" s="900"/>
      <c r="S4" s="900"/>
      <c r="T4" s="900"/>
      <c r="U4" s="900"/>
      <c r="V4" s="900"/>
      <c r="W4" s="900"/>
      <c r="X4" s="900"/>
      <c r="Y4" s="900"/>
    </row>
    <row r="6" spans="2:28" ht="23.25" customHeight="1" x14ac:dyDescent="0.15">
      <c r="B6" s="985" t="s">
        <v>188</v>
      </c>
      <c r="C6" s="985"/>
      <c r="D6" s="985"/>
      <c r="E6" s="985"/>
      <c r="F6" s="985"/>
      <c r="G6" s="986"/>
      <c r="H6" s="987"/>
      <c r="I6" s="987"/>
      <c r="J6" s="987"/>
      <c r="K6" s="987"/>
      <c r="L6" s="987"/>
      <c r="M6" s="987"/>
      <c r="N6" s="987"/>
      <c r="O6" s="987"/>
      <c r="P6" s="987"/>
      <c r="Q6" s="987"/>
      <c r="R6" s="987"/>
      <c r="S6" s="987"/>
      <c r="T6" s="987"/>
      <c r="U6" s="987"/>
      <c r="V6" s="987"/>
      <c r="W6" s="987"/>
      <c r="X6" s="987"/>
      <c r="Y6" s="988"/>
    </row>
    <row r="7" spans="2:28" ht="22.5" customHeight="1" x14ac:dyDescent="0.15">
      <c r="B7" s="985" t="s">
        <v>189</v>
      </c>
      <c r="C7" s="985"/>
      <c r="D7" s="985"/>
      <c r="E7" s="985"/>
      <c r="F7" s="985"/>
      <c r="G7" s="226" t="s">
        <v>19</v>
      </c>
      <c r="H7" s="246" t="s">
        <v>190</v>
      </c>
      <c r="I7" s="246"/>
      <c r="J7" s="246"/>
      <c r="K7" s="246"/>
      <c r="L7" s="226" t="s">
        <v>19</v>
      </c>
      <c r="M7" s="246" t="s">
        <v>191</v>
      </c>
      <c r="N7" s="246"/>
      <c r="O7" s="246"/>
      <c r="P7" s="246"/>
      <c r="Q7" s="226" t="s">
        <v>19</v>
      </c>
      <c r="R7" s="246" t="s">
        <v>192</v>
      </c>
      <c r="S7" s="246"/>
      <c r="T7" s="246"/>
      <c r="U7" s="246"/>
      <c r="V7" s="246"/>
      <c r="W7" s="10"/>
      <c r="X7" s="10"/>
      <c r="Y7" s="11"/>
    </row>
    <row r="8" spans="2:28" ht="20.100000000000001" customHeight="1" x14ac:dyDescent="0.15">
      <c r="B8" s="980" t="s">
        <v>330</v>
      </c>
      <c r="C8" s="981"/>
      <c r="D8" s="981"/>
      <c r="E8" s="981"/>
      <c r="F8" s="982"/>
      <c r="G8" s="12" t="s">
        <v>19</v>
      </c>
      <c r="H8" s="803" t="s">
        <v>331</v>
      </c>
      <c r="I8" s="803"/>
      <c r="J8" s="803"/>
      <c r="K8" s="803"/>
      <c r="L8" s="803"/>
      <c r="M8" s="803"/>
      <c r="N8" s="803"/>
      <c r="O8" s="803"/>
      <c r="P8" s="803"/>
      <c r="Q8" s="803"/>
      <c r="R8" s="803"/>
      <c r="S8" s="803"/>
      <c r="T8" s="803"/>
      <c r="U8" s="803"/>
      <c r="V8" s="803"/>
      <c r="W8" s="803"/>
      <c r="X8" s="803"/>
      <c r="Y8" s="805"/>
    </row>
    <row r="9" spans="2:28" ht="20.100000000000001" customHeight="1" x14ac:dyDescent="0.15">
      <c r="B9" s="983"/>
      <c r="C9" s="900"/>
      <c r="D9" s="900"/>
      <c r="E9" s="900"/>
      <c r="F9" s="984"/>
      <c r="G9" s="12" t="s">
        <v>19</v>
      </c>
      <c r="H9" s="804" t="s">
        <v>332</v>
      </c>
      <c r="I9" s="804"/>
      <c r="J9" s="804"/>
      <c r="K9" s="804"/>
      <c r="L9" s="804"/>
      <c r="M9" s="804"/>
      <c r="N9" s="804"/>
      <c r="O9" s="804"/>
      <c r="P9" s="804"/>
      <c r="Q9" s="804"/>
      <c r="R9" s="804"/>
      <c r="S9" s="804"/>
      <c r="T9" s="804"/>
      <c r="U9" s="804"/>
      <c r="V9" s="804"/>
      <c r="W9" s="804"/>
      <c r="X9" s="804"/>
      <c r="Y9" s="1035"/>
    </row>
    <row r="10" spans="2:28" ht="20.100000000000001" customHeight="1" x14ac:dyDescent="0.15">
      <c r="B10" s="853"/>
      <c r="C10" s="854"/>
      <c r="D10" s="854"/>
      <c r="E10" s="854"/>
      <c r="F10" s="855"/>
      <c r="G10" s="124" t="s">
        <v>19</v>
      </c>
      <c r="H10" s="812" t="s">
        <v>333</v>
      </c>
      <c r="I10" s="812"/>
      <c r="J10" s="812"/>
      <c r="K10" s="812"/>
      <c r="L10" s="812"/>
      <c r="M10" s="812"/>
      <c r="N10" s="812"/>
      <c r="O10" s="812"/>
      <c r="P10" s="812"/>
      <c r="Q10" s="812"/>
      <c r="R10" s="812"/>
      <c r="S10" s="812"/>
      <c r="T10" s="812"/>
      <c r="U10" s="812"/>
      <c r="V10" s="812"/>
      <c r="W10" s="812"/>
      <c r="X10" s="812"/>
      <c r="Y10" s="813"/>
    </row>
    <row r="11" spans="2:28" ht="17.25" customHeight="1" x14ac:dyDescent="0.15">
      <c r="B11" s="980" t="s">
        <v>334</v>
      </c>
      <c r="C11" s="981"/>
      <c r="D11" s="981"/>
      <c r="E11" s="981"/>
      <c r="F11" s="982"/>
      <c r="G11" s="227" t="s">
        <v>19</v>
      </c>
      <c r="H11" s="803" t="s">
        <v>335</v>
      </c>
      <c r="I11" s="803"/>
      <c r="J11" s="803"/>
      <c r="K11" s="803"/>
      <c r="L11" s="803"/>
      <c r="M11" s="803"/>
      <c r="N11" s="803"/>
      <c r="O11" s="803"/>
      <c r="P11" s="803"/>
      <c r="Q11" s="803"/>
      <c r="R11" s="803"/>
      <c r="S11" s="803"/>
      <c r="T11" s="803"/>
      <c r="U11" s="803"/>
      <c r="V11" s="803"/>
      <c r="W11" s="803"/>
      <c r="X11" s="803"/>
      <c r="Y11" s="805"/>
    </row>
    <row r="12" spans="2:28" ht="18.75" customHeight="1" x14ac:dyDescent="0.15">
      <c r="B12" s="853"/>
      <c r="C12" s="854"/>
      <c r="D12" s="854"/>
      <c r="E12" s="854"/>
      <c r="F12" s="855"/>
      <c r="G12" s="124" t="s">
        <v>19</v>
      </c>
      <c r="H12" s="812" t="s">
        <v>336</v>
      </c>
      <c r="I12" s="812"/>
      <c r="J12" s="812"/>
      <c r="K12" s="812"/>
      <c r="L12" s="812"/>
      <c r="M12" s="812"/>
      <c r="N12" s="812"/>
      <c r="O12" s="812"/>
      <c r="P12" s="812"/>
      <c r="Q12" s="812"/>
      <c r="R12" s="812"/>
      <c r="S12" s="812"/>
      <c r="T12" s="812"/>
      <c r="U12" s="812"/>
      <c r="V12" s="812"/>
      <c r="W12" s="812"/>
      <c r="X12" s="812"/>
      <c r="Y12" s="813"/>
    </row>
    <row r="13" spans="2:28" ht="6" customHeight="1" x14ac:dyDescent="0.15"/>
    <row r="14" spans="2:28" x14ac:dyDescent="0.15">
      <c r="B14" s="1" t="s">
        <v>337</v>
      </c>
    </row>
    <row r="15" spans="2:28" x14ac:dyDescent="0.15">
      <c r="B15" s="6"/>
      <c r="C15" s="7" t="s">
        <v>338</v>
      </c>
      <c r="D15" s="7"/>
      <c r="E15" s="7"/>
      <c r="F15" s="7"/>
      <c r="G15" s="7"/>
      <c r="H15" s="7"/>
      <c r="I15" s="7"/>
      <c r="J15" s="7"/>
      <c r="K15" s="7"/>
      <c r="L15" s="7"/>
      <c r="M15" s="7"/>
      <c r="N15" s="7"/>
      <c r="O15" s="7"/>
      <c r="P15" s="7"/>
      <c r="Q15" s="7"/>
      <c r="R15" s="7"/>
      <c r="S15" s="7"/>
      <c r="T15" s="4"/>
      <c r="U15" s="6"/>
      <c r="V15" s="99" t="s">
        <v>198</v>
      </c>
      <c r="W15" s="99" t="s">
        <v>135</v>
      </c>
      <c r="X15" s="99" t="s">
        <v>199</v>
      </c>
      <c r="Y15" s="4"/>
      <c r="Z15"/>
      <c r="AA15"/>
      <c r="AB15"/>
    </row>
    <row r="16" spans="2:28" ht="6.75" customHeight="1" x14ac:dyDescent="0.15">
      <c r="B16" s="240"/>
      <c r="C16" s="8"/>
      <c r="D16" s="8"/>
      <c r="E16" s="8"/>
      <c r="F16" s="8"/>
      <c r="G16" s="8"/>
      <c r="H16" s="8"/>
      <c r="I16" s="8"/>
      <c r="J16" s="8"/>
      <c r="K16" s="8"/>
      <c r="L16" s="8"/>
      <c r="M16" s="8"/>
      <c r="N16" s="8"/>
      <c r="O16" s="8"/>
      <c r="P16" s="8"/>
      <c r="Q16" s="8"/>
      <c r="R16" s="8"/>
      <c r="S16" s="8"/>
      <c r="T16" s="239"/>
      <c r="U16" s="240"/>
      <c r="V16" s="92"/>
      <c r="W16" s="92"/>
      <c r="X16" s="92"/>
      <c r="Y16" s="239"/>
      <c r="Z16"/>
      <c r="AA16"/>
      <c r="AB16"/>
    </row>
    <row r="17" spans="2:28" ht="38.25" customHeight="1" x14ac:dyDescent="0.15">
      <c r="B17" s="240"/>
      <c r="C17" s="230" t="s">
        <v>339</v>
      </c>
      <c r="D17" s="1021" t="s">
        <v>340</v>
      </c>
      <c r="E17" s="1021"/>
      <c r="F17" s="1021"/>
      <c r="G17" s="1021"/>
      <c r="H17" s="1021"/>
      <c r="I17" s="1021"/>
      <c r="J17" s="1021"/>
      <c r="K17" s="1021"/>
      <c r="L17" s="1021"/>
      <c r="M17" s="1021"/>
      <c r="N17" s="1021"/>
      <c r="O17" s="1021"/>
      <c r="P17" s="1021"/>
      <c r="Q17" s="1021"/>
      <c r="R17" s="1021"/>
      <c r="S17" s="1022"/>
      <c r="T17" s="239"/>
      <c r="U17" s="240"/>
      <c r="V17" s="12" t="s">
        <v>19</v>
      </c>
      <c r="W17" s="12" t="s">
        <v>135</v>
      </c>
      <c r="X17" s="12" t="s">
        <v>19</v>
      </c>
      <c r="Y17" s="89"/>
    </row>
    <row r="18" spans="2:28" ht="35.25" customHeight="1" x14ac:dyDescent="0.15">
      <c r="B18" s="240"/>
      <c r="C18" s="230" t="s">
        <v>203</v>
      </c>
      <c r="D18" s="1021" t="s">
        <v>341</v>
      </c>
      <c r="E18" s="1021"/>
      <c r="F18" s="1021"/>
      <c r="G18" s="1021"/>
      <c r="H18" s="1021"/>
      <c r="I18" s="1021"/>
      <c r="J18" s="1021"/>
      <c r="K18" s="1021"/>
      <c r="L18" s="1021"/>
      <c r="M18" s="1021"/>
      <c r="N18" s="1021"/>
      <c r="O18" s="1021"/>
      <c r="P18" s="1021"/>
      <c r="Q18" s="1021"/>
      <c r="R18" s="1021"/>
      <c r="S18" s="1022"/>
      <c r="T18" s="239"/>
      <c r="U18" s="240"/>
      <c r="V18" s="12" t="s">
        <v>19</v>
      </c>
      <c r="W18" s="12" t="s">
        <v>135</v>
      </c>
      <c r="X18" s="12" t="s">
        <v>19</v>
      </c>
      <c r="Y18" s="89"/>
    </row>
    <row r="19" spans="2:28" ht="30.75" customHeight="1" x14ac:dyDescent="0.15">
      <c r="B19" s="240"/>
      <c r="C19" s="230" t="s">
        <v>205</v>
      </c>
      <c r="D19" s="1033" t="s">
        <v>342</v>
      </c>
      <c r="E19" s="1033"/>
      <c r="F19" s="1033"/>
      <c r="G19" s="1033"/>
      <c r="H19" s="1033"/>
      <c r="I19" s="1033"/>
      <c r="J19" s="1033"/>
      <c r="K19" s="1033"/>
      <c r="L19" s="1033"/>
      <c r="M19" s="1033"/>
      <c r="N19" s="1033"/>
      <c r="O19" s="1033"/>
      <c r="P19" s="1033"/>
      <c r="Q19" s="1033"/>
      <c r="R19" s="1033"/>
      <c r="S19" s="1034"/>
      <c r="T19" s="239"/>
      <c r="U19" s="240"/>
      <c r="V19" s="12" t="s">
        <v>19</v>
      </c>
      <c r="W19" s="12" t="s">
        <v>135</v>
      </c>
      <c r="X19" s="12" t="s">
        <v>19</v>
      </c>
      <c r="Y19" s="89"/>
    </row>
    <row r="20" spans="2:28" ht="25.5" customHeight="1" x14ac:dyDescent="0.15">
      <c r="B20" s="240"/>
      <c r="C20" s="230" t="s">
        <v>207</v>
      </c>
      <c r="D20" s="1021" t="s">
        <v>343</v>
      </c>
      <c r="E20" s="1021"/>
      <c r="F20" s="1021"/>
      <c r="G20" s="1021"/>
      <c r="H20" s="1021"/>
      <c r="I20" s="1021"/>
      <c r="J20" s="1021"/>
      <c r="K20" s="1021"/>
      <c r="L20" s="1021"/>
      <c r="M20" s="1021"/>
      <c r="N20" s="1021"/>
      <c r="O20" s="1021"/>
      <c r="P20" s="1021"/>
      <c r="Q20" s="1021"/>
      <c r="R20" s="1021"/>
      <c r="S20" s="1022"/>
      <c r="T20" s="239"/>
      <c r="U20" s="240"/>
      <c r="V20" s="12" t="s">
        <v>19</v>
      </c>
      <c r="W20" s="12" t="s">
        <v>135</v>
      </c>
      <c r="X20" s="12" t="s">
        <v>19</v>
      </c>
      <c r="Y20" s="89"/>
    </row>
    <row r="21" spans="2:28" ht="27.75" customHeight="1" x14ac:dyDescent="0.15">
      <c r="B21" s="240"/>
      <c r="C21" s="890" t="s">
        <v>214</v>
      </c>
      <c r="D21" s="1025" t="s">
        <v>344</v>
      </c>
      <c r="E21" s="1026"/>
      <c r="F21" s="1021" t="s">
        <v>345</v>
      </c>
      <c r="G21" s="1021"/>
      <c r="H21" s="1021"/>
      <c r="I21" s="1021"/>
      <c r="J21" s="1021"/>
      <c r="K21" s="1021"/>
      <c r="L21" s="1021"/>
      <c r="M21" s="1021"/>
      <c r="N21" s="1021"/>
      <c r="O21" s="1021"/>
      <c r="P21" s="1021"/>
      <c r="Q21" s="1021"/>
      <c r="R21" s="1021"/>
      <c r="S21" s="1022"/>
      <c r="T21" s="239"/>
      <c r="U21" s="240"/>
      <c r="V21" s="12" t="s">
        <v>19</v>
      </c>
      <c r="W21" s="12" t="s">
        <v>135</v>
      </c>
      <c r="X21" s="12" t="s">
        <v>19</v>
      </c>
      <c r="Y21" s="89"/>
    </row>
    <row r="22" spans="2:28" ht="27.75" customHeight="1" x14ac:dyDescent="0.15">
      <c r="B22" s="240"/>
      <c r="C22" s="973"/>
      <c r="D22" s="1027"/>
      <c r="E22" s="1028"/>
      <c r="F22" s="1021" t="s">
        <v>346</v>
      </c>
      <c r="G22" s="1021"/>
      <c r="H22" s="1021"/>
      <c r="I22" s="1021"/>
      <c r="J22" s="1021"/>
      <c r="K22" s="1021"/>
      <c r="L22" s="1021"/>
      <c r="M22" s="1021"/>
      <c r="N22" s="1021"/>
      <c r="O22" s="1021"/>
      <c r="P22" s="1021"/>
      <c r="Q22" s="1021"/>
      <c r="R22" s="1021"/>
      <c r="S22" s="1022"/>
      <c r="T22" s="239"/>
      <c r="U22" s="240"/>
      <c r="V22" s="12"/>
      <c r="W22" s="12"/>
      <c r="X22" s="12"/>
      <c r="Y22" s="89"/>
    </row>
    <row r="23" spans="2:28" ht="27" customHeight="1" x14ac:dyDescent="0.15">
      <c r="B23" s="240"/>
      <c r="C23" s="973"/>
      <c r="D23" s="1027"/>
      <c r="E23" s="1028"/>
      <c r="F23" s="1021" t="s">
        <v>347</v>
      </c>
      <c r="G23" s="1021"/>
      <c r="H23" s="1021"/>
      <c r="I23" s="1021"/>
      <c r="J23" s="1021"/>
      <c r="K23" s="1021"/>
      <c r="L23" s="1021"/>
      <c r="M23" s="1021"/>
      <c r="N23" s="1021"/>
      <c r="O23" s="1021"/>
      <c r="P23" s="1021"/>
      <c r="Q23" s="1021"/>
      <c r="R23" s="1021"/>
      <c r="S23" s="1022"/>
      <c r="T23" s="239"/>
      <c r="U23" s="240"/>
      <c r="V23" s="12"/>
      <c r="W23" s="12"/>
      <c r="X23" s="12"/>
      <c r="Y23" s="89"/>
    </row>
    <row r="24" spans="2:28" ht="27.75" customHeight="1" x14ac:dyDescent="0.15">
      <c r="B24" s="240"/>
      <c r="C24" s="976"/>
      <c r="D24" s="1029"/>
      <c r="E24" s="1030"/>
      <c r="F24" s="1021" t="s">
        <v>348</v>
      </c>
      <c r="G24" s="1021"/>
      <c r="H24" s="1021"/>
      <c r="I24" s="1021"/>
      <c r="J24" s="1021"/>
      <c r="K24" s="1021"/>
      <c r="L24" s="1021"/>
      <c r="M24" s="1021"/>
      <c r="N24" s="1021"/>
      <c r="O24" s="1021"/>
      <c r="P24" s="1021"/>
      <c r="Q24" s="1021"/>
      <c r="R24" s="1021"/>
      <c r="S24" s="1022"/>
      <c r="T24" s="239"/>
      <c r="U24" s="240"/>
      <c r="V24" s="12"/>
      <c r="W24" s="12"/>
      <c r="X24" s="12"/>
      <c r="Y24" s="89"/>
    </row>
    <row r="25" spans="2:28" ht="6" customHeight="1" x14ac:dyDescent="0.15">
      <c r="B25" s="240"/>
      <c r="C25" s="257"/>
      <c r="D25" s="12"/>
      <c r="E25" s="257"/>
      <c r="G25" s="257"/>
      <c r="H25" s="257"/>
      <c r="I25" s="257"/>
      <c r="J25" s="257"/>
      <c r="K25" s="257"/>
      <c r="L25" s="257"/>
      <c r="M25" s="257"/>
      <c r="N25" s="257"/>
      <c r="O25" s="257"/>
      <c r="P25" s="257"/>
      <c r="Q25" s="257"/>
      <c r="R25" s="257"/>
      <c r="S25" s="257"/>
      <c r="T25" s="239"/>
      <c r="U25" s="240"/>
      <c r="V25" s="253"/>
      <c r="W25" s="12"/>
      <c r="X25" s="253"/>
      <c r="Y25" s="89"/>
    </row>
    <row r="26" spans="2:28" x14ac:dyDescent="0.15">
      <c r="B26" s="240"/>
      <c r="C26" s="1" t="s">
        <v>349</v>
      </c>
      <c r="T26" s="239"/>
      <c r="U26" s="240"/>
      <c r="Y26" s="239"/>
      <c r="Z26"/>
      <c r="AA26"/>
      <c r="AB26"/>
    </row>
    <row r="27" spans="2:28" ht="5.25" customHeight="1" x14ac:dyDescent="0.15">
      <c r="B27" s="240"/>
      <c r="T27" s="239"/>
      <c r="U27" s="240"/>
      <c r="Y27" s="239"/>
      <c r="Z27"/>
      <c r="AA27"/>
      <c r="AB27"/>
    </row>
    <row r="28" spans="2:28" ht="35.25" customHeight="1" x14ac:dyDescent="0.15">
      <c r="B28" s="240"/>
      <c r="C28" s="230" t="s">
        <v>339</v>
      </c>
      <c r="D28" s="1021" t="s">
        <v>350</v>
      </c>
      <c r="E28" s="1021"/>
      <c r="F28" s="1021"/>
      <c r="G28" s="1021"/>
      <c r="H28" s="1021"/>
      <c r="I28" s="1021"/>
      <c r="J28" s="1021"/>
      <c r="K28" s="1021"/>
      <c r="L28" s="1021"/>
      <c r="M28" s="1021"/>
      <c r="N28" s="1021"/>
      <c r="O28" s="1021"/>
      <c r="P28" s="1021"/>
      <c r="Q28" s="1021"/>
      <c r="R28" s="1021"/>
      <c r="S28" s="1022"/>
      <c r="T28" s="239"/>
      <c r="U28" s="240"/>
      <c r="V28" s="12" t="s">
        <v>19</v>
      </c>
      <c r="W28" s="12" t="s">
        <v>135</v>
      </c>
      <c r="X28" s="12" t="s">
        <v>19</v>
      </c>
      <c r="Y28" s="89"/>
    </row>
    <row r="29" spans="2:28" ht="25.5" customHeight="1" x14ac:dyDescent="0.15">
      <c r="B29" s="240"/>
      <c r="C29" s="230" t="s">
        <v>203</v>
      </c>
      <c r="D29" s="1021" t="s">
        <v>351</v>
      </c>
      <c r="E29" s="1021"/>
      <c r="F29" s="1021"/>
      <c r="G29" s="1021"/>
      <c r="H29" s="1021"/>
      <c r="I29" s="1021"/>
      <c r="J29" s="1021"/>
      <c r="K29" s="1021"/>
      <c r="L29" s="1021"/>
      <c r="M29" s="1021"/>
      <c r="N29" s="1021"/>
      <c r="O29" s="1021"/>
      <c r="P29" s="1021"/>
      <c r="Q29" s="1021"/>
      <c r="R29" s="1021"/>
      <c r="S29" s="1022"/>
      <c r="T29" s="239"/>
      <c r="U29" s="240"/>
      <c r="V29" s="12" t="s">
        <v>19</v>
      </c>
      <c r="W29" s="12" t="s">
        <v>135</v>
      </c>
      <c r="X29" s="12" t="s">
        <v>19</v>
      </c>
      <c r="Y29" s="89"/>
    </row>
    <row r="30" spans="2:28" ht="22.5" customHeight="1" x14ac:dyDescent="0.15">
      <c r="B30" s="240"/>
      <c r="C30" s="230" t="s">
        <v>205</v>
      </c>
      <c r="D30" s="1033" t="s">
        <v>342</v>
      </c>
      <c r="E30" s="1033"/>
      <c r="F30" s="1033"/>
      <c r="G30" s="1033"/>
      <c r="H30" s="1033"/>
      <c r="I30" s="1033"/>
      <c r="J30" s="1033"/>
      <c r="K30" s="1033"/>
      <c r="L30" s="1033"/>
      <c r="M30" s="1033"/>
      <c r="N30" s="1033"/>
      <c r="O30" s="1033"/>
      <c r="P30" s="1033"/>
      <c r="Q30" s="1033"/>
      <c r="R30" s="1033"/>
      <c r="S30" s="1034"/>
      <c r="T30" s="239"/>
      <c r="U30" s="240"/>
      <c r="V30" s="12" t="s">
        <v>19</v>
      </c>
      <c r="W30" s="12" t="s">
        <v>135</v>
      </c>
      <c r="X30" s="12" t="s">
        <v>19</v>
      </c>
      <c r="Y30" s="89"/>
    </row>
    <row r="31" spans="2:28" ht="24" customHeight="1" x14ac:dyDescent="0.15">
      <c r="B31" s="240"/>
      <c r="C31" s="230" t="s">
        <v>207</v>
      </c>
      <c r="D31" s="1021" t="s">
        <v>352</v>
      </c>
      <c r="E31" s="1021"/>
      <c r="F31" s="1021"/>
      <c r="G31" s="1021"/>
      <c r="H31" s="1021"/>
      <c r="I31" s="1021"/>
      <c r="J31" s="1021"/>
      <c r="K31" s="1021"/>
      <c r="L31" s="1021"/>
      <c r="M31" s="1021"/>
      <c r="N31" s="1021"/>
      <c r="O31" s="1021"/>
      <c r="P31" s="1021"/>
      <c r="Q31" s="1021"/>
      <c r="R31" s="1021"/>
      <c r="S31" s="1022"/>
      <c r="T31" s="239"/>
      <c r="U31" s="240"/>
      <c r="V31" s="12" t="s">
        <v>19</v>
      </c>
      <c r="W31" s="12" t="s">
        <v>135</v>
      </c>
      <c r="X31" s="12" t="s">
        <v>19</v>
      </c>
      <c r="Y31" s="89"/>
    </row>
    <row r="32" spans="2:28" ht="24" customHeight="1" x14ac:dyDescent="0.15">
      <c r="B32" s="240"/>
      <c r="C32" s="890" t="s">
        <v>214</v>
      </c>
      <c r="D32" s="1025" t="s">
        <v>344</v>
      </c>
      <c r="E32" s="1026"/>
      <c r="F32" s="1021" t="s">
        <v>353</v>
      </c>
      <c r="G32" s="1021"/>
      <c r="H32" s="1021"/>
      <c r="I32" s="1021"/>
      <c r="J32" s="1021"/>
      <c r="K32" s="1021"/>
      <c r="L32" s="1021"/>
      <c r="M32" s="1021"/>
      <c r="N32" s="1021"/>
      <c r="O32" s="1021"/>
      <c r="P32" s="1021"/>
      <c r="Q32" s="1021"/>
      <c r="R32" s="1021"/>
      <c r="S32" s="1022"/>
      <c r="T32" s="239"/>
      <c r="U32" s="240"/>
      <c r="V32" s="12" t="s">
        <v>19</v>
      </c>
      <c r="W32" s="12" t="s">
        <v>135</v>
      </c>
      <c r="X32" s="12" t="s">
        <v>19</v>
      </c>
      <c r="Y32" s="89"/>
    </row>
    <row r="33" spans="2:28" ht="23.25" customHeight="1" x14ac:dyDescent="0.15">
      <c r="B33" s="240"/>
      <c r="C33" s="973"/>
      <c r="D33" s="1027"/>
      <c r="E33" s="1028"/>
      <c r="F33" s="1021" t="s">
        <v>354</v>
      </c>
      <c r="G33" s="1021"/>
      <c r="H33" s="1021"/>
      <c r="I33" s="1021"/>
      <c r="J33" s="1021"/>
      <c r="K33" s="1021"/>
      <c r="L33" s="1021"/>
      <c r="M33" s="1021"/>
      <c r="N33" s="1021"/>
      <c r="O33" s="1021"/>
      <c r="P33" s="1021"/>
      <c r="Q33" s="1021"/>
      <c r="R33" s="1021"/>
      <c r="S33" s="1022"/>
      <c r="T33" s="239"/>
      <c r="U33" s="240"/>
      <c r="V33" s="12"/>
      <c r="W33" s="12"/>
      <c r="X33" s="12"/>
      <c r="Y33" s="89"/>
    </row>
    <row r="34" spans="2:28" ht="22.5" customHeight="1" x14ac:dyDescent="0.15">
      <c r="B34" s="240"/>
      <c r="C34" s="973"/>
      <c r="D34" s="1027"/>
      <c r="E34" s="1028"/>
      <c r="F34" s="1021" t="s">
        <v>346</v>
      </c>
      <c r="G34" s="1021"/>
      <c r="H34" s="1021"/>
      <c r="I34" s="1021"/>
      <c r="J34" s="1021"/>
      <c r="K34" s="1021"/>
      <c r="L34" s="1021"/>
      <c r="M34" s="1021"/>
      <c r="N34" s="1021"/>
      <c r="O34" s="1021"/>
      <c r="P34" s="1021"/>
      <c r="Q34" s="1021"/>
      <c r="R34" s="1021"/>
      <c r="S34" s="1022"/>
      <c r="T34" s="239"/>
      <c r="U34" s="240"/>
      <c r="V34" s="12"/>
      <c r="W34" s="12"/>
      <c r="X34" s="12"/>
      <c r="Y34" s="89"/>
    </row>
    <row r="35" spans="2:28" ht="24.75" customHeight="1" x14ac:dyDescent="0.15">
      <c r="B35" s="240"/>
      <c r="C35" s="976"/>
      <c r="D35" s="1029"/>
      <c r="E35" s="1030"/>
      <c r="F35" s="1021" t="s">
        <v>347</v>
      </c>
      <c r="G35" s="1021"/>
      <c r="H35" s="1021"/>
      <c r="I35" s="1021"/>
      <c r="J35" s="1021"/>
      <c r="K35" s="1021"/>
      <c r="L35" s="1021"/>
      <c r="M35" s="1021"/>
      <c r="N35" s="1021"/>
      <c r="O35" s="1021"/>
      <c r="P35" s="1021"/>
      <c r="Q35" s="1021"/>
      <c r="R35" s="1021"/>
      <c r="S35" s="1022"/>
      <c r="T35" s="239"/>
      <c r="U35" s="240"/>
      <c r="V35" s="12"/>
      <c r="W35" s="12"/>
      <c r="X35" s="12"/>
      <c r="Y35" s="89"/>
    </row>
    <row r="36" spans="2:28" ht="5.25" customHeight="1" x14ac:dyDescent="0.15">
      <c r="B36" s="240"/>
      <c r="C36" s="93"/>
      <c r="D36" s="12"/>
      <c r="E36" s="257"/>
      <c r="G36" s="257"/>
      <c r="H36" s="257"/>
      <c r="I36" s="257"/>
      <c r="J36" s="257"/>
      <c r="K36" s="257"/>
      <c r="L36" s="257"/>
      <c r="M36" s="257"/>
      <c r="N36" s="257"/>
      <c r="O36" s="257"/>
      <c r="P36" s="257"/>
      <c r="Q36" s="257"/>
      <c r="R36" s="257"/>
      <c r="S36" s="257"/>
      <c r="T36" s="239"/>
      <c r="U36" s="240"/>
      <c r="V36" s="2"/>
      <c r="W36" s="2"/>
      <c r="X36" s="2"/>
      <c r="Y36" s="89"/>
    </row>
    <row r="37" spans="2:28" x14ac:dyDescent="0.15">
      <c r="B37" s="240"/>
      <c r="C37" s="1" t="s">
        <v>355</v>
      </c>
      <c r="T37" s="239"/>
      <c r="U37" s="240"/>
      <c r="Y37" s="239"/>
      <c r="Z37"/>
      <c r="AA37"/>
      <c r="AB37"/>
    </row>
    <row r="38" spans="2:28" ht="5.25" customHeight="1" x14ac:dyDescent="0.15">
      <c r="B38" s="240"/>
      <c r="C38" s="8"/>
      <c r="D38" s="8"/>
      <c r="E38" s="8"/>
      <c r="F38" s="8"/>
      <c r="G38" s="8"/>
      <c r="H38" s="8"/>
      <c r="I38" s="8"/>
      <c r="J38" s="8"/>
      <c r="K38" s="8"/>
      <c r="L38" s="8"/>
      <c r="M38" s="8"/>
      <c r="N38" s="8"/>
      <c r="O38" s="8"/>
      <c r="P38" s="8"/>
      <c r="Q38" s="8"/>
      <c r="R38" s="8"/>
      <c r="S38" s="8"/>
      <c r="T38" s="239"/>
      <c r="U38" s="240"/>
      <c r="Y38" s="239"/>
      <c r="Z38"/>
      <c r="AA38"/>
      <c r="AB38"/>
    </row>
    <row r="39" spans="2:28" ht="37.5" customHeight="1" x14ac:dyDescent="0.15">
      <c r="B39" s="240"/>
      <c r="C39" s="243" t="s">
        <v>201</v>
      </c>
      <c r="D39" s="1031" t="s">
        <v>356</v>
      </c>
      <c r="E39" s="1031"/>
      <c r="F39" s="1031"/>
      <c r="G39" s="1031"/>
      <c r="H39" s="1031"/>
      <c r="I39" s="1031"/>
      <c r="J39" s="1031"/>
      <c r="K39" s="1031"/>
      <c r="L39" s="1031"/>
      <c r="M39" s="1031"/>
      <c r="N39" s="1031"/>
      <c r="O39" s="1031"/>
      <c r="P39" s="1031"/>
      <c r="Q39" s="1031"/>
      <c r="R39" s="1031"/>
      <c r="S39" s="1032"/>
      <c r="T39" s="239"/>
      <c r="U39" s="240"/>
      <c r="V39" s="12" t="s">
        <v>19</v>
      </c>
      <c r="W39" s="12" t="s">
        <v>135</v>
      </c>
      <c r="X39" s="12" t="s">
        <v>19</v>
      </c>
      <c r="Y39" s="89"/>
    </row>
    <row r="40" spans="2:28" ht="37.5" customHeight="1" x14ac:dyDescent="0.15">
      <c r="B40" s="240"/>
      <c r="C40" s="230" t="s">
        <v>203</v>
      </c>
      <c r="D40" s="1021" t="s">
        <v>357</v>
      </c>
      <c r="E40" s="1021"/>
      <c r="F40" s="1021"/>
      <c r="G40" s="1021"/>
      <c r="H40" s="1021"/>
      <c r="I40" s="1021"/>
      <c r="J40" s="1021"/>
      <c r="K40" s="1021"/>
      <c r="L40" s="1021"/>
      <c r="M40" s="1021"/>
      <c r="N40" s="1021"/>
      <c r="O40" s="1021"/>
      <c r="P40" s="1021"/>
      <c r="Q40" s="1021"/>
      <c r="R40" s="1021"/>
      <c r="S40" s="1022"/>
      <c r="T40" s="239"/>
      <c r="U40" s="240"/>
      <c r="V40" s="12" t="s">
        <v>19</v>
      </c>
      <c r="W40" s="12" t="s">
        <v>135</v>
      </c>
      <c r="X40" s="12" t="s">
        <v>19</v>
      </c>
      <c r="Y40" s="89"/>
    </row>
    <row r="41" spans="2:28" ht="29.25" customHeight="1" x14ac:dyDescent="0.15">
      <c r="B41" s="240"/>
      <c r="C41" s="230" t="s">
        <v>205</v>
      </c>
      <c r="D41" s="1021" t="s">
        <v>351</v>
      </c>
      <c r="E41" s="1021"/>
      <c r="F41" s="1021"/>
      <c r="G41" s="1021"/>
      <c r="H41" s="1021"/>
      <c r="I41" s="1021"/>
      <c r="J41" s="1021"/>
      <c r="K41" s="1021"/>
      <c r="L41" s="1021"/>
      <c r="M41" s="1021"/>
      <c r="N41" s="1021"/>
      <c r="O41" s="1021"/>
      <c r="P41" s="1021"/>
      <c r="Q41" s="1021"/>
      <c r="R41" s="1021"/>
      <c r="S41" s="1022"/>
      <c r="T41" s="239"/>
      <c r="U41" s="240"/>
      <c r="V41" s="12" t="s">
        <v>19</v>
      </c>
      <c r="W41" s="12" t="s">
        <v>135</v>
      </c>
      <c r="X41" s="12" t="s">
        <v>19</v>
      </c>
      <c r="Y41" s="89"/>
    </row>
    <row r="42" spans="2:28" ht="18" customHeight="1" x14ac:dyDescent="0.15">
      <c r="B42" s="240"/>
      <c r="C42" s="230" t="s">
        <v>207</v>
      </c>
      <c r="D42" s="1033" t="s">
        <v>342</v>
      </c>
      <c r="E42" s="1033"/>
      <c r="F42" s="1033"/>
      <c r="G42" s="1033"/>
      <c r="H42" s="1033"/>
      <c r="I42" s="1033"/>
      <c r="J42" s="1033"/>
      <c r="K42" s="1033"/>
      <c r="L42" s="1033"/>
      <c r="M42" s="1033"/>
      <c r="N42" s="1033"/>
      <c r="O42" s="1033"/>
      <c r="P42" s="1033"/>
      <c r="Q42" s="1033"/>
      <c r="R42" s="1033"/>
      <c r="S42" s="1034"/>
      <c r="T42" s="239"/>
      <c r="U42" s="240"/>
      <c r="V42" s="12" t="s">
        <v>19</v>
      </c>
      <c r="W42" s="12" t="s">
        <v>135</v>
      </c>
      <c r="X42" s="12" t="s">
        <v>19</v>
      </c>
      <c r="Y42" s="89"/>
    </row>
    <row r="43" spans="2:28" ht="27.75" customHeight="1" x14ac:dyDescent="0.15">
      <c r="B43" s="240"/>
      <c r="C43" s="230" t="s">
        <v>214</v>
      </c>
      <c r="D43" s="1021" t="s">
        <v>352</v>
      </c>
      <c r="E43" s="1021"/>
      <c r="F43" s="1021"/>
      <c r="G43" s="1021"/>
      <c r="H43" s="1021"/>
      <c r="I43" s="1021"/>
      <c r="J43" s="1021"/>
      <c r="K43" s="1021"/>
      <c r="L43" s="1021"/>
      <c r="M43" s="1021"/>
      <c r="N43" s="1021"/>
      <c r="O43" s="1021"/>
      <c r="P43" s="1021"/>
      <c r="Q43" s="1021"/>
      <c r="R43" s="1021"/>
      <c r="S43" s="1022"/>
      <c r="T43" s="239"/>
      <c r="U43" s="240"/>
      <c r="V43" s="12" t="s">
        <v>19</v>
      </c>
      <c r="W43" s="12" t="s">
        <v>135</v>
      </c>
      <c r="X43" s="12" t="s">
        <v>19</v>
      </c>
      <c r="Y43" s="89"/>
    </row>
    <row r="44" spans="2:28" ht="24" customHeight="1" x14ac:dyDescent="0.15">
      <c r="B44" s="240"/>
      <c r="C44" s="890" t="s">
        <v>216</v>
      </c>
      <c r="D44" s="1025" t="s">
        <v>344</v>
      </c>
      <c r="E44" s="1026"/>
      <c r="F44" s="1021" t="s">
        <v>353</v>
      </c>
      <c r="G44" s="1021"/>
      <c r="H44" s="1021"/>
      <c r="I44" s="1021"/>
      <c r="J44" s="1021"/>
      <c r="K44" s="1021"/>
      <c r="L44" s="1021"/>
      <c r="M44" s="1021"/>
      <c r="N44" s="1021"/>
      <c r="O44" s="1021"/>
      <c r="P44" s="1021"/>
      <c r="Q44" s="1021"/>
      <c r="R44" s="1021"/>
      <c r="S44" s="1022"/>
      <c r="T44" s="239"/>
      <c r="U44" s="240"/>
      <c r="V44" s="12" t="s">
        <v>19</v>
      </c>
      <c r="W44" s="12" t="s">
        <v>135</v>
      </c>
      <c r="X44" s="12" t="s">
        <v>19</v>
      </c>
      <c r="Y44" s="89"/>
    </row>
    <row r="45" spans="2:28" ht="26.25" customHeight="1" x14ac:dyDescent="0.15">
      <c r="B45" s="240"/>
      <c r="C45" s="973"/>
      <c r="D45" s="1027"/>
      <c r="E45" s="1028"/>
      <c r="F45" s="1021" t="s">
        <v>354</v>
      </c>
      <c r="G45" s="1021"/>
      <c r="H45" s="1021"/>
      <c r="I45" s="1021"/>
      <c r="J45" s="1021"/>
      <c r="K45" s="1021"/>
      <c r="L45" s="1021"/>
      <c r="M45" s="1021"/>
      <c r="N45" s="1021"/>
      <c r="O45" s="1021"/>
      <c r="P45" s="1021"/>
      <c r="Q45" s="1021"/>
      <c r="R45" s="1021"/>
      <c r="S45" s="1022"/>
      <c r="T45" s="239"/>
      <c r="U45" s="240"/>
      <c r="V45" s="12"/>
      <c r="W45" s="12"/>
      <c r="X45" s="12"/>
      <c r="Y45" s="89"/>
    </row>
    <row r="46" spans="2:28" ht="18.75" customHeight="1" x14ac:dyDescent="0.15">
      <c r="B46" s="240"/>
      <c r="C46" s="973"/>
      <c r="D46" s="1027"/>
      <c r="E46" s="1028"/>
      <c r="F46" s="1021" t="s">
        <v>346</v>
      </c>
      <c r="G46" s="1021"/>
      <c r="H46" s="1021"/>
      <c r="I46" s="1021"/>
      <c r="J46" s="1021"/>
      <c r="K46" s="1021"/>
      <c r="L46" s="1021"/>
      <c r="M46" s="1021"/>
      <c r="N46" s="1021"/>
      <c r="O46" s="1021"/>
      <c r="P46" s="1021"/>
      <c r="Q46" s="1021"/>
      <c r="R46" s="1021"/>
      <c r="S46" s="1022"/>
      <c r="T46" s="239"/>
      <c r="U46" s="240"/>
      <c r="V46" s="12"/>
      <c r="W46" s="12"/>
      <c r="X46" s="12"/>
      <c r="Y46" s="89"/>
    </row>
    <row r="47" spans="2:28" ht="25.5" customHeight="1" x14ac:dyDescent="0.15">
      <c r="B47" s="240"/>
      <c r="C47" s="976"/>
      <c r="D47" s="1029"/>
      <c r="E47" s="1030"/>
      <c r="F47" s="1021" t="s">
        <v>347</v>
      </c>
      <c r="G47" s="1021"/>
      <c r="H47" s="1021"/>
      <c r="I47" s="1021"/>
      <c r="J47" s="1021"/>
      <c r="K47" s="1021"/>
      <c r="L47" s="1021"/>
      <c r="M47" s="1021"/>
      <c r="N47" s="1021"/>
      <c r="O47" s="1021"/>
      <c r="P47" s="1021"/>
      <c r="Q47" s="1021"/>
      <c r="R47" s="1021"/>
      <c r="S47" s="1022"/>
      <c r="T47" s="239"/>
      <c r="U47" s="240"/>
      <c r="V47" s="12"/>
      <c r="W47" s="12"/>
      <c r="X47" s="12"/>
      <c r="Y47" s="89"/>
    </row>
    <row r="48" spans="2:28" x14ac:dyDescent="0.15">
      <c r="B48" s="241"/>
      <c r="C48" s="8"/>
      <c r="D48" s="8"/>
      <c r="E48" s="8"/>
      <c r="F48" s="8"/>
      <c r="G48" s="8"/>
      <c r="H48" s="8"/>
      <c r="I48" s="8"/>
      <c r="J48" s="8"/>
      <c r="K48" s="8"/>
      <c r="L48" s="8"/>
      <c r="M48" s="8"/>
      <c r="N48" s="8"/>
      <c r="O48" s="8"/>
      <c r="P48" s="8"/>
      <c r="Q48" s="8"/>
      <c r="R48" s="8"/>
      <c r="S48" s="8"/>
      <c r="T48" s="126"/>
      <c r="U48" s="241"/>
      <c r="V48" s="8"/>
      <c r="W48" s="8"/>
      <c r="X48" s="8"/>
      <c r="Y48" s="126"/>
    </row>
    <row r="49" spans="2:28" ht="4.5" customHeight="1" x14ac:dyDescent="0.15">
      <c r="Z49"/>
      <c r="AA49"/>
      <c r="AB49"/>
    </row>
    <row r="50" spans="2:28" x14ac:dyDescent="0.15">
      <c r="B50" s="1" t="s">
        <v>358</v>
      </c>
      <c r="Z50"/>
      <c r="AA50"/>
      <c r="AB50"/>
    </row>
    <row r="51" spans="2:28" ht="24" customHeight="1" x14ac:dyDescent="0.15">
      <c r="B51" s="6"/>
      <c r="C51" s="1023" t="s">
        <v>359</v>
      </c>
      <c r="D51" s="1023"/>
      <c r="E51" s="1023"/>
      <c r="F51" s="1023"/>
      <c r="G51" s="1023"/>
      <c r="H51" s="1023"/>
      <c r="I51" s="1023"/>
      <c r="J51" s="1023"/>
      <c r="K51" s="1023"/>
      <c r="L51" s="1023"/>
      <c r="M51" s="1023"/>
      <c r="N51" s="1023"/>
      <c r="O51" s="1023"/>
      <c r="P51" s="1023"/>
      <c r="Q51" s="1023"/>
      <c r="R51" s="1023"/>
      <c r="S51" s="1023"/>
      <c r="T51" s="4"/>
      <c r="U51" s="7"/>
      <c r="V51" s="99" t="s">
        <v>198</v>
      </c>
      <c r="W51" s="99" t="s">
        <v>135</v>
      </c>
      <c r="X51" s="99" t="s">
        <v>199</v>
      </c>
      <c r="Y51" s="4"/>
      <c r="Z51"/>
      <c r="AA51"/>
      <c r="AB51"/>
    </row>
    <row r="52" spans="2:28" ht="5.25" customHeight="1" x14ac:dyDescent="0.15">
      <c r="B52" s="240"/>
      <c r="C52" s="208"/>
      <c r="D52" s="208"/>
      <c r="E52" s="208"/>
      <c r="F52" s="208"/>
      <c r="G52" s="208"/>
      <c r="H52" s="208"/>
      <c r="I52" s="208"/>
      <c r="J52" s="208"/>
      <c r="K52" s="208"/>
      <c r="L52" s="208"/>
      <c r="M52" s="208"/>
      <c r="N52" s="208"/>
      <c r="O52" s="208"/>
      <c r="P52" s="208"/>
      <c r="Q52" s="208"/>
      <c r="R52" s="208"/>
      <c r="S52" s="208"/>
      <c r="T52" s="239"/>
      <c r="V52" s="92"/>
      <c r="W52" s="92"/>
      <c r="X52" s="92"/>
      <c r="Y52" s="239"/>
      <c r="Z52"/>
      <c r="AA52"/>
      <c r="AB52"/>
    </row>
    <row r="53" spans="2:28" ht="21" customHeight="1" x14ac:dyDescent="0.15">
      <c r="B53" s="240"/>
      <c r="C53" s="230" t="s">
        <v>201</v>
      </c>
      <c r="D53" s="1021" t="s">
        <v>360</v>
      </c>
      <c r="E53" s="1021"/>
      <c r="F53" s="1021"/>
      <c r="G53" s="1021"/>
      <c r="H53" s="1021"/>
      <c r="I53" s="1021"/>
      <c r="J53" s="1021"/>
      <c r="K53" s="1021"/>
      <c r="L53" s="1021"/>
      <c r="M53" s="1021"/>
      <c r="N53" s="1021"/>
      <c r="O53" s="1021"/>
      <c r="P53" s="1021"/>
      <c r="Q53" s="1021"/>
      <c r="R53" s="1021"/>
      <c r="S53" s="1022"/>
      <c r="T53" s="239"/>
      <c r="V53" s="12" t="s">
        <v>19</v>
      </c>
      <c r="W53" s="12" t="s">
        <v>135</v>
      </c>
      <c r="X53" s="12" t="s">
        <v>19</v>
      </c>
      <c r="Y53" s="239"/>
      <c r="Z53"/>
      <c r="AA53"/>
      <c r="AB53"/>
    </row>
    <row r="54" spans="2:28" ht="5.25" customHeight="1" x14ac:dyDescent="0.15">
      <c r="B54" s="240"/>
      <c r="D54" s="256"/>
      <c r="T54" s="239"/>
      <c r="V54" s="12"/>
      <c r="W54" s="12"/>
      <c r="X54" s="12"/>
      <c r="Y54" s="239"/>
      <c r="Z54"/>
      <c r="AA54"/>
      <c r="AB54"/>
    </row>
    <row r="55" spans="2:28" ht="24.75" customHeight="1" x14ac:dyDescent="0.15">
      <c r="B55" s="240"/>
      <c r="C55" s="1024" t="s">
        <v>361</v>
      </c>
      <c r="D55" s="1024"/>
      <c r="E55" s="1024"/>
      <c r="F55" s="1024"/>
      <c r="G55" s="1024"/>
      <c r="H55" s="1024"/>
      <c r="I55" s="1024"/>
      <c r="J55" s="1024"/>
      <c r="K55" s="1024"/>
      <c r="L55" s="1024"/>
      <c r="M55" s="1024"/>
      <c r="N55" s="1024"/>
      <c r="O55" s="1024"/>
      <c r="P55" s="1024"/>
      <c r="Q55" s="1024"/>
      <c r="R55" s="1024"/>
      <c r="S55" s="1024"/>
      <c r="T55" s="239"/>
      <c r="V55" s="253"/>
      <c r="W55" s="12"/>
      <c r="X55" s="253"/>
      <c r="Y55" s="89"/>
    </row>
    <row r="56" spans="2:28" ht="6" customHeight="1" x14ac:dyDescent="0.15">
      <c r="B56" s="240"/>
      <c r="C56" s="208"/>
      <c r="D56" s="208"/>
      <c r="E56" s="208"/>
      <c r="F56" s="208"/>
      <c r="G56" s="208"/>
      <c r="H56" s="208"/>
      <c r="I56" s="208"/>
      <c r="J56" s="208"/>
      <c r="K56" s="208"/>
      <c r="L56" s="208"/>
      <c r="M56" s="208"/>
      <c r="N56" s="208"/>
      <c r="O56" s="208"/>
      <c r="P56" s="208"/>
      <c r="Q56" s="208"/>
      <c r="R56" s="208"/>
      <c r="S56" s="208"/>
      <c r="T56" s="239"/>
      <c r="V56" s="253"/>
      <c r="W56" s="12"/>
      <c r="X56" s="253"/>
      <c r="Y56" s="89"/>
    </row>
    <row r="57" spans="2:28" ht="22.5" customHeight="1" x14ac:dyDescent="0.15">
      <c r="B57" s="240"/>
      <c r="C57" s="230" t="s">
        <v>201</v>
      </c>
      <c r="D57" s="1021" t="s">
        <v>362</v>
      </c>
      <c r="E57" s="1021"/>
      <c r="F57" s="1021"/>
      <c r="G57" s="1021"/>
      <c r="H57" s="1021"/>
      <c r="I57" s="1021"/>
      <c r="J57" s="1021"/>
      <c r="K57" s="1021"/>
      <c r="L57" s="1021"/>
      <c r="M57" s="1021"/>
      <c r="N57" s="1021"/>
      <c r="O57" s="1021"/>
      <c r="P57" s="1021"/>
      <c r="Q57" s="1021"/>
      <c r="R57" s="1021"/>
      <c r="S57" s="1022"/>
      <c r="T57" s="239"/>
      <c r="V57" s="12" t="s">
        <v>19</v>
      </c>
      <c r="W57" s="12" t="s">
        <v>135</v>
      </c>
      <c r="X57" s="12" t="s">
        <v>19</v>
      </c>
      <c r="Y57" s="89"/>
    </row>
    <row r="58" spans="2:28" ht="5.25" customHeight="1" x14ac:dyDescent="0.15">
      <c r="B58" s="241"/>
      <c r="C58" s="8"/>
      <c r="D58" s="8"/>
      <c r="E58" s="8"/>
      <c r="F58" s="8"/>
      <c r="G58" s="8"/>
      <c r="H58" s="8"/>
      <c r="I58" s="8"/>
      <c r="J58" s="8"/>
      <c r="K58" s="8"/>
      <c r="L58" s="8"/>
      <c r="M58" s="8"/>
      <c r="N58" s="8"/>
      <c r="O58" s="8"/>
      <c r="P58" s="8"/>
      <c r="Q58" s="8"/>
      <c r="R58" s="8"/>
      <c r="S58" s="8"/>
      <c r="T58" s="126"/>
      <c r="U58" s="8"/>
      <c r="V58" s="8"/>
      <c r="W58" s="8"/>
      <c r="X58" s="8"/>
      <c r="Y58" s="126"/>
    </row>
    <row r="59" spans="2:28" x14ac:dyDescent="0.15">
      <c r="B59" s="1" t="s">
        <v>221</v>
      </c>
    </row>
    <row r="60" spans="2:28" x14ac:dyDescent="0.15">
      <c r="B60" s="1" t="s">
        <v>222</v>
      </c>
      <c r="K60"/>
      <c r="L60"/>
      <c r="M60"/>
      <c r="N60"/>
      <c r="O60"/>
      <c r="P60"/>
      <c r="Q60"/>
      <c r="R60"/>
      <c r="S60"/>
      <c r="T60"/>
      <c r="U60"/>
      <c r="V60"/>
      <c r="W60"/>
      <c r="X60"/>
      <c r="Y60"/>
      <c r="Z60"/>
      <c r="AA60"/>
      <c r="AB60"/>
    </row>
    <row r="122" spans="3:7" x14ac:dyDescent="0.15">
      <c r="C122" s="8"/>
      <c r="D122" s="8"/>
      <c r="E122" s="8"/>
      <c r="F122" s="8"/>
      <c r="G122" s="8"/>
    </row>
    <row r="123" spans="3:7" x14ac:dyDescent="0.15">
      <c r="C123" s="7"/>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xr:uid="{00000000-0002-0000-0800-000000000000}">
      <formula1>"□,■"</formula1>
    </dataValidation>
  </dataValidation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37</vt:i4>
      </vt:variant>
    </vt:vector>
  </HeadingPairs>
  <TitlesOfParts>
    <vt:vector size="66" baseType="lpstr">
      <vt:lpstr>チェック表</vt:lpstr>
      <vt:lpstr>別紙3－2</vt:lpstr>
      <vt:lpstr>別紙1-3</vt:lpstr>
      <vt:lpstr>備考（1－3）</vt:lpstr>
      <vt:lpstr>別紙４</vt:lpstr>
      <vt:lpstr>別紙13</vt:lpstr>
      <vt:lpstr>別紙14－5</vt:lpstr>
      <vt:lpstr>別紙28</vt:lpstr>
      <vt:lpstr>別紙42</vt:lpstr>
      <vt:lpstr>別紙44</vt:lpstr>
      <vt:lpstr>別紙45</vt:lpstr>
      <vt:lpstr>参考様式１</vt:lpstr>
      <vt:lpstr>参考様式４-１</vt:lpstr>
      <vt:lpstr>参考様式４-２</vt:lpstr>
      <vt:lpstr>参考様式４-３</vt:lpstr>
      <vt:lpstr>参考様式４-４</vt:lpstr>
      <vt:lpstr>参考様式４-５</vt:lpstr>
      <vt:lpstr>参考様式４-６</vt:lpstr>
      <vt:lpstr>参考様式4-7</vt:lpstr>
      <vt:lpstr>参考様式4-8</vt:lpstr>
      <vt:lpstr>参考様式５</vt:lpstr>
      <vt:lpstr>標準様式１（1枚用）</vt:lpstr>
      <vt:lpstr>標準様式１(50人)</vt:lpstr>
      <vt:lpstr>標準様式１シフト記号表（勤務時間帯）</vt:lpstr>
      <vt:lpstr>標準様式１【記載例】小多機</vt:lpstr>
      <vt:lpstr>標準様式１【記載例】シフト記号表（勤務時間帯）</vt:lpstr>
      <vt:lpstr>標準様式１記入方法</vt:lpstr>
      <vt:lpstr>標準様式１プルダウン・リスト</vt:lpstr>
      <vt:lpstr>別紙●24</vt:lpstr>
      <vt:lpstr>'標準様式１シフト記号表（勤務時間帯）'!【記載例】シフト記号</vt:lpstr>
      <vt:lpstr>【記載例】シフト記号</vt:lpstr>
      <vt:lpstr>チェック表!Print_Area</vt:lpstr>
      <vt:lpstr>参考様式１!Print_Area</vt:lpstr>
      <vt:lpstr>'参考様式４-１'!Print_Area</vt:lpstr>
      <vt:lpstr>'参考様式４-２'!Print_Area</vt:lpstr>
      <vt:lpstr>'参考様式４-３'!Print_Area</vt:lpstr>
      <vt:lpstr>'参考様式４-４'!Print_Area</vt:lpstr>
      <vt:lpstr>'参考様式４-５'!Print_Area</vt:lpstr>
      <vt:lpstr>'参考様式４-６'!Print_Area</vt:lpstr>
      <vt:lpstr>'参考様式4-7'!Print_Area</vt:lpstr>
      <vt:lpstr>'参考様式4-8'!Print_Area</vt:lpstr>
      <vt:lpstr>参考様式５!Print_Area</vt:lpstr>
      <vt:lpstr>'備考（1－3）'!Print_Area</vt:lpstr>
      <vt:lpstr>'標準様式１（1枚用）'!Print_Area</vt:lpstr>
      <vt:lpstr>'標準様式１(50人)'!Print_Area</vt:lpstr>
      <vt:lpstr>'標準様式１【記載例】シフト記号表（勤務時間帯）'!Print_Area</vt:lpstr>
      <vt:lpstr>標準様式１【記載例】小多機!Print_Area</vt:lpstr>
      <vt:lpstr>'標準様式１シフト記号表（勤務時間帯）'!Print_Area</vt:lpstr>
      <vt:lpstr>標準様式１記入方法!Print_Area</vt:lpstr>
      <vt:lpstr>別紙13!Print_Area</vt:lpstr>
      <vt:lpstr>'別紙1-3'!Print_Area</vt:lpstr>
      <vt:lpstr>'別紙14－5'!Print_Area</vt:lpstr>
      <vt:lpstr>別紙28!Print_Area</vt:lpstr>
      <vt:lpstr>'別紙3－2'!Print_Area</vt:lpstr>
      <vt:lpstr>別紙４!Print_Area</vt:lpstr>
      <vt:lpstr>別紙42!Print_Area</vt:lpstr>
      <vt:lpstr>別紙44!Print_Area</vt:lpstr>
      <vt:lpstr>別紙45!Print_Area</vt:lpstr>
      <vt:lpstr>'標準様式１（1枚用）'!Print_Titles</vt:lpstr>
      <vt:lpstr>'標準様式１(50人)'!Print_Titles</vt:lpstr>
      <vt:lpstr>シフト記号表</vt:lpstr>
      <vt:lpstr>介護支援専門員</vt:lpstr>
      <vt:lpstr>介護従業者</vt:lpstr>
      <vt:lpstr>管理者</vt:lpstr>
      <vt:lpstr>計画作成担当者</vt:lpstr>
      <vt:lpstr>職種</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nakano-s</cp:lastModifiedBy>
  <cp:revision/>
  <cp:lastPrinted>2025-03-24T03:16:33Z</cp:lastPrinted>
  <dcterms:created xsi:type="dcterms:W3CDTF">2023-01-16T02:34:32Z</dcterms:created>
  <dcterms:modified xsi:type="dcterms:W3CDTF">2026-07-23T06:24:07Z</dcterms:modified>
  <cp:category/>
  <cp:contentStatus/>
</cp:coreProperties>
</file>