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LFIL01\common\福祉部\介護保険課\(●)地域密着型サービス\★変更届等様式\変更届（標準化）※電子申請に伴っての様式変更\加算届（標準化）R8.4.1～\"/>
    </mc:Choice>
  </mc:AlternateContent>
  <xr:revisionPtr revIDLastSave="0" documentId="13_ncr:1_{E72C7627-EF30-4888-ABC6-DD326970C561}" xr6:coauthVersionLast="47" xr6:coauthVersionMax="47" xr10:uidLastSave="{00000000-0000-0000-0000-000000000000}"/>
  <bookViews>
    <workbookView xWindow="20370" yWindow="-120" windowWidth="29040" windowHeight="15720" tabRatio="927" xr2:uid="{00000000-000D-0000-FFFF-FFFF00000000}"/>
  </bookViews>
  <sheets>
    <sheet name="チェック表" sheetId="593" r:id="rId1"/>
    <sheet name="別紙3－2" sheetId="607" r:id="rId2"/>
    <sheet name="別紙1-3" sheetId="407" r:id="rId3"/>
    <sheet name="備考（1－3）" sheetId="302" r:id="rId4"/>
    <sheet name="別紙5－2" sheetId="604" r:id="rId5"/>
    <sheet name="別紙16" sheetId="538" r:id="rId6"/>
    <sheet name="別紙42" sheetId="575" r:id="rId7"/>
    <sheet name="別紙12" sheetId="608" r:id="rId8"/>
    <sheet name="別紙11" sheetId="526" r:id="rId9"/>
    <sheet name="別紙14" sheetId="530" r:id="rId10"/>
    <sheet name="参考様式３" sheetId="605" r:id="rId11"/>
    <sheet name="参考様式３－１" sheetId="596" r:id="rId12"/>
    <sheet name="参考様式３－２" sheetId="597" r:id="rId13"/>
    <sheet name="参考様式３－３" sheetId="598" r:id="rId14"/>
    <sheet name="参考様式３－４" sheetId="599" r:id="rId15"/>
    <sheet name="参考様式３－５" sheetId="600" r:id="rId16"/>
    <sheet name="参考様式３－６" sheetId="601" r:id="rId17"/>
    <sheet name="参考様式３－７" sheetId="602" r:id="rId18"/>
    <sheet name="参考様式３－８" sheetId="603" r:id="rId19"/>
    <sheet name="標準様式１" sheetId="587" r:id="rId20"/>
    <sheet name="標準様式１シフト記号表" sheetId="588" r:id="rId21"/>
    <sheet name="標準様式１【記載例】定期巡回・随時対応型" sheetId="589" r:id="rId22"/>
    <sheet name="標準様式１【記載例】シフト記号表（勤務時間帯）" sheetId="590" r:id="rId23"/>
    <sheet name="標準様式１記入方法" sheetId="591" r:id="rId24"/>
    <sheet name="標準様式１プルダウン・リスト" sheetId="592" r:id="rId25"/>
    <sheet name="別紙●24" sheetId="66" state="hidden" r:id="rId26"/>
  </sheets>
  <definedNames>
    <definedName name="【記載例】シフト記号" localSheetId="20">標準様式１シフト記号表!$C$6:$C$47</definedName>
    <definedName name="【記載例】シフト記号">'標準様式１【記載例】シフト記号表（勤務時間帯）'!$C$6:$C$47</definedName>
    <definedName name="【記載例】シフト記号表" localSheetId="20">標準様式１シフト記号表!$C$6:$C$47</definedName>
    <definedName name="【記載例】シフト記号表">'標準様式１【記載例】シフト記号表（勤務時間帯）'!$C$6:$C$47</definedName>
    <definedName name="ｋ">#N/A</definedName>
    <definedName name="_xlnm.Print_Area" localSheetId="0">チェック表!$A$1:$H$30</definedName>
    <definedName name="_xlnm.Print_Area" localSheetId="10">参考様式３!$A$1:$U$41</definedName>
    <definedName name="_xlnm.Print_Area" localSheetId="11">'参考様式３－１'!$A$1:$N$69</definedName>
    <definedName name="_xlnm.Print_Area" localSheetId="12">'参考様式３－２'!$A$1:$N$126</definedName>
    <definedName name="_xlnm.Print_Area" localSheetId="13">'参考様式３－３'!$A$1:$M$62</definedName>
    <definedName name="_xlnm.Print_Area" localSheetId="14">'参考様式３－４'!$A$1:$Q$118</definedName>
    <definedName name="_xlnm.Print_Area" localSheetId="15">'参考様式３－５'!$A$1:$P$65</definedName>
    <definedName name="_xlnm.Print_Area" localSheetId="16">'参考様式３－６'!$A$1:$O$109</definedName>
    <definedName name="_xlnm.Print_Area" localSheetId="17">'参考様式３－７'!$A$1:$P$66</definedName>
    <definedName name="_xlnm.Print_Area" localSheetId="18">'参考様式３－８'!$A$1:$O$109</definedName>
    <definedName name="_xlnm.Print_Area" localSheetId="3">'備考（1－3）'!$A$1:$G$44</definedName>
    <definedName name="_xlnm.Print_Area" localSheetId="19">標準様式１!$A$1:$BJ$235</definedName>
    <definedName name="_xlnm.Print_Area" localSheetId="22">'標準様式１【記載例】シフト記号表（勤務時間帯）'!$B$1:$R$52</definedName>
    <definedName name="_xlnm.Print_Area" localSheetId="21">標準様式１【記載例】定期巡回・随時対応型!$A$1:$BJ$94</definedName>
    <definedName name="_xlnm.Print_Area" localSheetId="20">標準様式１シフト記号表!$B$1:$N$54</definedName>
    <definedName name="_xlnm.Print_Area" localSheetId="23">標準様式１記入方法!$A$1:$Q$79</definedName>
    <definedName name="_xlnm.Print_Area" localSheetId="25">#N/A</definedName>
    <definedName name="_xlnm.Print_Area" localSheetId="8">別紙11!$A$1:$Z$61</definedName>
    <definedName name="_xlnm.Print_Area" localSheetId="7">別紙12!$A$1:$AE$76</definedName>
    <definedName name="_xlnm.Print_Area" localSheetId="2">'別紙1-3'!$A$1:$AF$47</definedName>
    <definedName name="_xlnm.Print_Area" localSheetId="9">別紙14!$A$1:$AD$68</definedName>
    <definedName name="_xlnm.Print_Area" localSheetId="5">別紙16!$A$1:$Z$116</definedName>
    <definedName name="_xlnm.Print_Area" localSheetId="1">'別紙3－2'!$A$1:$AK$77</definedName>
    <definedName name="_xlnm.Print_Area" localSheetId="6">別紙42!$A$1:$Y$60</definedName>
    <definedName name="_xlnm.Print_Area" localSheetId="4">'別紙5－2'!$A$1:$AF$60</definedName>
    <definedName name="_xlnm.Print_Titles" localSheetId="19">標準様式１!$1:$14</definedName>
    <definedName name="_xlnm.Print_Titles" localSheetId="21">標準様式１【記載例】定期巡回・随時対応型!$1:$14</definedName>
    <definedName name="オペレーター">標準様式１プルダウン・リスト!$D$18:$D$27</definedName>
    <definedName name="サービス名">#N/A</definedName>
    <definedName name="サービス名称">#N/A</definedName>
    <definedName name="シフト記号表">標準様式１シフト記号表!$C$6:$C$47</definedName>
    <definedName name="だだ">#N/A</definedName>
    <definedName name="っっｋ">#N/A</definedName>
    <definedName name="っっっっｌ">#N/A</definedName>
    <definedName name="確認">#N/A</definedName>
    <definedName name="看護職員">標準様式１プルダウン・リスト!$F$18:$F$27</definedName>
    <definedName name="管理者">標準様式１プルダウン・リスト!$C$18:$C$27</definedName>
    <definedName name="計画作成責任者">標準様式１プルダウン・リスト!$J$18:$J$27</definedName>
    <definedName name="言語聴覚士">標準様式１プルダウン・リスト!$I$18:$I$27</definedName>
    <definedName name="作業療法士">標準様式１プルダウン・リスト!$H$18:$H$27</definedName>
    <definedName name="職種">標準様式１プルダウン・リスト!$C$17:$L$17</definedName>
    <definedName name="訪問介護員">標準様式１プルダウン・リスト!$E$18:$E$27</definedName>
    <definedName name="理学療法士">標準様式１プルダウン・リスト!$G$18:$G$27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3" i="608" l="1"/>
  <c r="T53" i="608"/>
  <c r="U21" i="608"/>
  <c r="T21" i="608"/>
  <c r="D6" i="590" l="1"/>
  <c r="L6" i="590"/>
  <c r="X16" i="589" s="1"/>
  <c r="D7" i="590"/>
  <c r="L7" i="590"/>
  <c r="AB18" i="589" s="1"/>
  <c r="D8" i="590"/>
  <c r="L8" i="590"/>
  <c r="AC24" i="589" s="1"/>
  <c r="D9" i="590"/>
  <c r="L9" i="590"/>
  <c r="D10" i="590"/>
  <c r="L10" i="590"/>
  <c r="D11" i="590"/>
  <c r="L11" i="590"/>
  <c r="D12" i="590"/>
  <c r="L12" i="590"/>
  <c r="D13" i="590"/>
  <c r="L13" i="590"/>
  <c r="D14" i="590"/>
  <c r="L14" i="590"/>
  <c r="D15" i="590"/>
  <c r="L15" i="590"/>
  <c r="D16" i="590"/>
  <c r="L16" i="590"/>
  <c r="D17" i="590"/>
  <c r="L17" i="590"/>
  <c r="D18" i="590"/>
  <c r="L18" i="590"/>
  <c r="D19" i="590"/>
  <c r="L19" i="590"/>
  <c r="D20" i="590"/>
  <c r="L20" i="590"/>
  <c r="D21" i="590"/>
  <c r="L21" i="590"/>
  <c r="D22" i="590"/>
  <c r="L22" i="590"/>
  <c r="D23" i="590"/>
  <c r="D24" i="590"/>
  <c r="D25" i="590"/>
  <c r="D26" i="590"/>
  <c r="D27" i="590"/>
  <c r="D28" i="590"/>
  <c r="D29" i="590"/>
  <c r="D30" i="590"/>
  <c r="D31" i="590"/>
  <c r="D32" i="590"/>
  <c r="D33" i="590"/>
  <c r="D34" i="590"/>
  <c r="D35" i="590"/>
  <c r="D36" i="590"/>
  <c r="D37" i="590"/>
  <c r="D38" i="590"/>
  <c r="L39" i="590"/>
  <c r="L41" i="590" s="1"/>
  <c r="L40" i="590"/>
  <c r="D41" i="590"/>
  <c r="L42" i="590"/>
  <c r="L43" i="590"/>
  <c r="D44" i="590"/>
  <c r="L45" i="590"/>
  <c r="L46" i="590"/>
  <c r="D47" i="590"/>
  <c r="AF2" i="589"/>
  <c r="AA13" i="589" s="1"/>
  <c r="AA14" i="589" s="1"/>
  <c r="BB10" i="589"/>
  <c r="AY12" i="589"/>
  <c r="AY13" i="589" s="1"/>
  <c r="AY14" i="589" s="1"/>
  <c r="AZ12" i="589"/>
  <c r="AZ13" i="589" s="1"/>
  <c r="AZ14" i="589" s="1"/>
  <c r="BA12" i="589"/>
  <c r="AG13" i="589"/>
  <c r="AG14" i="589" s="1"/>
  <c r="BA13" i="589"/>
  <c r="BA14" i="589" s="1"/>
  <c r="B15" i="589"/>
  <c r="B17" i="589" s="1"/>
  <c r="B19" i="589" s="1"/>
  <c r="B21" i="589" s="1"/>
  <c r="B23" i="589" s="1"/>
  <c r="B25" i="589" s="1"/>
  <c r="B27" i="589" s="1"/>
  <c r="B29" i="589" s="1"/>
  <c r="B31" i="589" s="1"/>
  <c r="B33" i="589" s="1"/>
  <c r="B35" i="589" s="1"/>
  <c r="B37" i="589" s="1"/>
  <c r="B39" i="589" s="1"/>
  <c r="B41" i="589" s="1"/>
  <c r="B43" i="589" s="1"/>
  <c r="B45" i="589" s="1"/>
  <c r="B47" i="589" s="1"/>
  <c r="B49" i="589" s="1"/>
  <c r="B51" i="589" s="1"/>
  <c r="B53" i="589" s="1"/>
  <c r="B55" i="589" s="1"/>
  <c r="B57" i="589" s="1"/>
  <c r="B59" i="589" s="1"/>
  <c r="B61" i="589" s="1"/>
  <c r="B63" i="589" s="1"/>
  <c r="B65" i="589" s="1"/>
  <c r="B67" i="589" s="1"/>
  <c r="B69" i="589" s="1"/>
  <c r="B71" i="589" s="1"/>
  <c r="B73" i="589" s="1"/>
  <c r="F16" i="589"/>
  <c r="H16" i="589"/>
  <c r="W16" i="589"/>
  <c r="Z16" i="589"/>
  <c r="AA16" i="589"/>
  <c r="AC16" i="589"/>
  <c r="AD16" i="589"/>
  <c r="AE16" i="589"/>
  <c r="AG16" i="589"/>
  <c r="AH16" i="589"/>
  <c r="AK16" i="589"/>
  <c r="AL16" i="589"/>
  <c r="AM16" i="589"/>
  <c r="AN16" i="589"/>
  <c r="AO16" i="589"/>
  <c r="AR16" i="589"/>
  <c r="AS16" i="589"/>
  <c r="AU16" i="589"/>
  <c r="AV16" i="589"/>
  <c r="AY16" i="589"/>
  <c r="AZ16" i="589"/>
  <c r="BA16" i="589"/>
  <c r="F18" i="589"/>
  <c r="H18" i="589"/>
  <c r="Y18" i="589"/>
  <c r="Z18" i="589"/>
  <c r="AA18" i="589"/>
  <c r="AC18" i="589"/>
  <c r="AD18" i="589"/>
  <c r="AF18" i="589"/>
  <c r="AG18" i="589"/>
  <c r="AI18" i="589"/>
  <c r="AK18" i="589"/>
  <c r="AL18" i="589"/>
  <c r="AM18" i="589"/>
  <c r="AN18" i="589"/>
  <c r="AQ18" i="589"/>
  <c r="AS18" i="589"/>
  <c r="AT18" i="589"/>
  <c r="AU18" i="589"/>
  <c r="AY18" i="589"/>
  <c r="AZ18" i="589"/>
  <c r="BA18" i="589"/>
  <c r="F20" i="589"/>
  <c r="H20" i="589"/>
  <c r="Z20" i="589"/>
  <c r="AA20" i="589"/>
  <c r="AB20" i="589"/>
  <c r="AC20" i="589"/>
  <c r="AH20" i="589"/>
  <c r="AI20" i="589"/>
  <c r="AJ20" i="589"/>
  <c r="AK20" i="589"/>
  <c r="AO20" i="589"/>
  <c r="AP20" i="589"/>
  <c r="AR20" i="589"/>
  <c r="AS20" i="589"/>
  <c r="AV20" i="589"/>
  <c r="AW20" i="589"/>
  <c r="AX20" i="589"/>
  <c r="AY20" i="589"/>
  <c r="AZ20" i="589"/>
  <c r="BA20" i="589"/>
  <c r="F22" i="589"/>
  <c r="H22" i="589"/>
  <c r="W22" i="589"/>
  <c r="X22" i="589"/>
  <c r="Y22" i="589"/>
  <c r="Z22" i="589"/>
  <c r="AA22" i="589"/>
  <c r="AB22" i="589"/>
  <c r="AC22" i="589"/>
  <c r="AD22" i="589"/>
  <c r="AE22" i="589"/>
  <c r="AF22" i="589"/>
  <c r="AG22" i="589"/>
  <c r="AH22" i="589"/>
  <c r="AI22" i="589"/>
  <c r="AJ22" i="589"/>
  <c r="AK22" i="589"/>
  <c r="AL22" i="589"/>
  <c r="AM22" i="589"/>
  <c r="AN22" i="589"/>
  <c r="AO22" i="589"/>
  <c r="AP22" i="589"/>
  <c r="AQ22" i="589"/>
  <c r="AR22" i="589"/>
  <c r="AS22" i="589"/>
  <c r="AT22" i="589"/>
  <c r="AU22" i="589"/>
  <c r="AV22" i="589"/>
  <c r="AW22" i="589"/>
  <c r="AX22" i="589"/>
  <c r="AY22" i="589"/>
  <c r="AZ22" i="589"/>
  <c r="BA22" i="589"/>
  <c r="F24" i="589"/>
  <c r="H24" i="589"/>
  <c r="Y24" i="589"/>
  <c r="Z24" i="589"/>
  <c r="AA24" i="589"/>
  <c r="AF24" i="589"/>
  <c r="AG24" i="589"/>
  <c r="AH24" i="589"/>
  <c r="AI24" i="589"/>
  <c r="AM24" i="589"/>
  <c r="AN24" i="589"/>
  <c r="AP24" i="589"/>
  <c r="AQ24" i="589"/>
  <c r="AT24" i="589"/>
  <c r="AU24" i="589"/>
  <c r="AX24" i="589"/>
  <c r="AY24" i="589"/>
  <c r="AZ24" i="589"/>
  <c r="BA24" i="589"/>
  <c r="F26" i="589"/>
  <c r="H26" i="589"/>
  <c r="Y26" i="589"/>
  <c r="Z26" i="589"/>
  <c r="AA26" i="589"/>
  <c r="AB26" i="589"/>
  <c r="AG26" i="589"/>
  <c r="AH26" i="589"/>
  <c r="AI26" i="589"/>
  <c r="AO26" i="589"/>
  <c r="AP26" i="589"/>
  <c r="AV26" i="589"/>
  <c r="AW26" i="589"/>
  <c r="AX26" i="589"/>
  <c r="AY26" i="589"/>
  <c r="AZ26" i="589"/>
  <c r="BA26" i="589"/>
  <c r="F28" i="589"/>
  <c r="H28" i="589"/>
  <c r="W28" i="589"/>
  <c r="X28" i="589"/>
  <c r="Y28" i="589"/>
  <c r="Z28" i="589"/>
  <c r="AA28" i="589"/>
  <c r="AB28" i="589"/>
  <c r="AC28" i="589"/>
  <c r="AD28" i="589"/>
  <c r="AE28" i="589"/>
  <c r="AF28" i="589"/>
  <c r="AG28" i="589"/>
  <c r="AH28" i="589"/>
  <c r="AI28" i="589"/>
  <c r="AJ28" i="589"/>
  <c r="AK28" i="589"/>
  <c r="AL28" i="589"/>
  <c r="AM28" i="589"/>
  <c r="AN28" i="589"/>
  <c r="AO28" i="589"/>
  <c r="AP28" i="589"/>
  <c r="AQ28" i="589"/>
  <c r="AR28" i="589"/>
  <c r="AS28" i="589"/>
  <c r="AT28" i="589"/>
  <c r="AU28" i="589"/>
  <c r="AV28" i="589"/>
  <c r="AW28" i="589"/>
  <c r="AX28" i="589"/>
  <c r="AY28" i="589"/>
  <c r="AZ28" i="589"/>
  <c r="BA28" i="589"/>
  <c r="F30" i="589"/>
  <c r="H30" i="589"/>
  <c r="W30" i="589"/>
  <c r="X30" i="589"/>
  <c r="Y30" i="589"/>
  <c r="Z30" i="589"/>
  <c r="AC30" i="589"/>
  <c r="AE30" i="589"/>
  <c r="AF30" i="589"/>
  <c r="AG30" i="589"/>
  <c r="AK30" i="589"/>
  <c r="AM30" i="589"/>
  <c r="AN30" i="589"/>
  <c r="AS30" i="589"/>
  <c r="AT30" i="589"/>
  <c r="AU30" i="589"/>
  <c r="AV30" i="589"/>
  <c r="AY30" i="589"/>
  <c r="AZ30" i="589"/>
  <c r="BA30" i="589"/>
  <c r="F32" i="589"/>
  <c r="H32" i="589"/>
  <c r="Y32" i="589"/>
  <c r="Z32" i="589"/>
  <c r="AA32" i="589"/>
  <c r="AB32" i="589"/>
  <c r="AF32" i="589"/>
  <c r="AG32" i="589"/>
  <c r="AI32" i="589"/>
  <c r="AJ32" i="589"/>
  <c r="AM32" i="589"/>
  <c r="AN32" i="589"/>
  <c r="AQ32" i="589"/>
  <c r="AR32" i="589"/>
  <c r="AT32" i="589"/>
  <c r="AU32" i="589"/>
  <c r="AY32" i="589"/>
  <c r="AZ32" i="589"/>
  <c r="BA32" i="589"/>
  <c r="F34" i="589"/>
  <c r="H34" i="589"/>
  <c r="W34" i="589"/>
  <c r="X34" i="589"/>
  <c r="Y34" i="589"/>
  <c r="Z34" i="589"/>
  <c r="AA34" i="589"/>
  <c r="AB34" i="589"/>
  <c r="AC34" i="589"/>
  <c r="AD34" i="589"/>
  <c r="AE34" i="589"/>
  <c r="AF34" i="589"/>
  <c r="AG34" i="589"/>
  <c r="AH34" i="589"/>
  <c r="AI34" i="589"/>
  <c r="AJ34" i="589"/>
  <c r="AK34" i="589"/>
  <c r="AL34" i="589"/>
  <c r="AM34" i="589"/>
  <c r="AN34" i="589"/>
  <c r="AO34" i="589"/>
  <c r="AP34" i="589"/>
  <c r="AQ34" i="589"/>
  <c r="AR34" i="589"/>
  <c r="AS34" i="589"/>
  <c r="AT34" i="589"/>
  <c r="AU34" i="589"/>
  <c r="AV34" i="589"/>
  <c r="AW34" i="589"/>
  <c r="AX34" i="589"/>
  <c r="AY34" i="589"/>
  <c r="AZ34" i="589"/>
  <c r="BA34" i="589"/>
  <c r="F36" i="589"/>
  <c r="H36" i="589"/>
  <c r="Z36" i="589"/>
  <c r="AA36" i="589"/>
  <c r="AB36" i="589"/>
  <c r="AC36" i="589"/>
  <c r="AH36" i="589"/>
  <c r="AI36" i="589"/>
  <c r="AJ36" i="589"/>
  <c r="AK36" i="589"/>
  <c r="AO36" i="589"/>
  <c r="AP36" i="589"/>
  <c r="AQ36" i="589"/>
  <c r="AR36" i="589"/>
  <c r="AS36" i="589"/>
  <c r="AV36" i="589"/>
  <c r="AW36" i="589"/>
  <c r="AX36" i="589"/>
  <c r="AY36" i="589"/>
  <c r="AZ36" i="589"/>
  <c r="BA36" i="589"/>
  <c r="F38" i="589"/>
  <c r="H38" i="589"/>
  <c r="AA38" i="589"/>
  <c r="AB38" i="589"/>
  <c r="AC38" i="589"/>
  <c r="AH38" i="589"/>
  <c r="AI38" i="589"/>
  <c r="AJ38" i="589"/>
  <c r="AK38" i="589"/>
  <c r="AO38" i="589"/>
  <c r="AP38" i="589"/>
  <c r="AR38" i="589"/>
  <c r="AS38" i="589"/>
  <c r="AV38" i="589"/>
  <c r="AW38" i="589"/>
  <c r="AY38" i="589"/>
  <c r="AZ38" i="589"/>
  <c r="BA38" i="589"/>
  <c r="F40" i="589"/>
  <c r="H40" i="589"/>
  <c r="W40" i="589"/>
  <c r="X40" i="589"/>
  <c r="Y40" i="589"/>
  <c r="Z40" i="589"/>
  <c r="AA40" i="589"/>
  <c r="AB40" i="589"/>
  <c r="AC40" i="589"/>
  <c r="AD40" i="589"/>
  <c r="AE40" i="589"/>
  <c r="AF40" i="589"/>
  <c r="AG40" i="589"/>
  <c r="AH40" i="589"/>
  <c r="AI40" i="589"/>
  <c r="AJ40" i="589"/>
  <c r="AK40" i="589"/>
  <c r="AL40" i="589"/>
  <c r="AM40" i="589"/>
  <c r="AN40" i="589"/>
  <c r="AO40" i="589"/>
  <c r="AP40" i="589"/>
  <c r="AQ40" i="589"/>
  <c r="AR40" i="589"/>
  <c r="AS40" i="589"/>
  <c r="AT40" i="589"/>
  <c r="AU40" i="589"/>
  <c r="AV40" i="589"/>
  <c r="AW40" i="589"/>
  <c r="AX40" i="589"/>
  <c r="AY40" i="589"/>
  <c r="AZ40" i="589"/>
  <c r="BA40" i="589"/>
  <c r="F42" i="589"/>
  <c r="H42" i="589"/>
  <c r="W42" i="589"/>
  <c r="X42" i="589"/>
  <c r="Y42" i="589"/>
  <c r="Z42" i="589"/>
  <c r="AE42" i="589"/>
  <c r="AF42" i="589"/>
  <c r="AG42" i="589"/>
  <c r="AH42" i="589"/>
  <c r="AM42" i="589"/>
  <c r="AN42" i="589"/>
  <c r="AO42" i="589"/>
  <c r="AP42" i="589"/>
  <c r="AT42" i="589"/>
  <c r="AU42" i="589"/>
  <c r="AV42" i="589"/>
  <c r="AW42" i="589"/>
  <c r="AX42" i="589"/>
  <c r="AY42" i="589"/>
  <c r="AZ42" i="589"/>
  <c r="BA42" i="589"/>
  <c r="F44" i="589"/>
  <c r="H44" i="589"/>
  <c r="Y44" i="589"/>
  <c r="Z44" i="589"/>
  <c r="AB44" i="589"/>
  <c r="AC44" i="589"/>
  <c r="AF44" i="589"/>
  <c r="AG44" i="589"/>
  <c r="AJ44" i="589"/>
  <c r="AK44" i="589"/>
  <c r="AM44" i="589"/>
  <c r="AN44" i="589"/>
  <c r="AR44" i="589"/>
  <c r="AS44" i="589"/>
  <c r="AT44" i="589"/>
  <c r="AU44" i="589"/>
  <c r="AY44" i="589"/>
  <c r="AZ44" i="589"/>
  <c r="BA44" i="589"/>
  <c r="F46" i="589"/>
  <c r="H46" i="589"/>
  <c r="W46" i="589"/>
  <c r="X46" i="589"/>
  <c r="Y46" i="589"/>
  <c r="Z46" i="589"/>
  <c r="AA46" i="589"/>
  <c r="AB46" i="589"/>
  <c r="AC46" i="589"/>
  <c r="AD46" i="589"/>
  <c r="AE46" i="589"/>
  <c r="AF46" i="589"/>
  <c r="AG46" i="589"/>
  <c r="AH46" i="589"/>
  <c r="AI46" i="589"/>
  <c r="AJ46" i="589"/>
  <c r="AK46" i="589"/>
  <c r="AL46" i="589"/>
  <c r="AM46" i="589"/>
  <c r="AN46" i="589"/>
  <c r="AO46" i="589"/>
  <c r="AP46" i="589"/>
  <c r="AQ46" i="589"/>
  <c r="AR46" i="589"/>
  <c r="AS46" i="589"/>
  <c r="AT46" i="589"/>
  <c r="AU46" i="589"/>
  <c r="AV46" i="589"/>
  <c r="AW46" i="589"/>
  <c r="AX46" i="589"/>
  <c r="AY46" i="589"/>
  <c r="AZ46" i="589"/>
  <c r="BA46" i="589"/>
  <c r="F48" i="589"/>
  <c r="H48" i="589"/>
  <c r="W48" i="589"/>
  <c r="AA48" i="589"/>
  <c r="AB48" i="589"/>
  <c r="AC48" i="589"/>
  <c r="AD48" i="589"/>
  <c r="AE48" i="589"/>
  <c r="AH48" i="589"/>
  <c r="AI48" i="589"/>
  <c r="AJ48" i="589"/>
  <c r="AK48" i="589"/>
  <c r="AL48" i="589"/>
  <c r="AM48" i="589"/>
  <c r="AO48" i="589"/>
  <c r="AP48" i="589"/>
  <c r="AR48" i="589"/>
  <c r="AS48" i="589"/>
  <c r="AT48" i="589"/>
  <c r="AU48" i="589"/>
  <c r="AV48" i="589"/>
  <c r="AW48" i="589"/>
  <c r="AY48" i="589"/>
  <c r="AZ48" i="589"/>
  <c r="BA48" i="589"/>
  <c r="F50" i="589"/>
  <c r="H50" i="589"/>
  <c r="Y50" i="589"/>
  <c r="Z50" i="589"/>
  <c r="AA50" i="589"/>
  <c r="AB50" i="589"/>
  <c r="AG50" i="589"/>
  <c r="AH50" i="589"/>
  <c r="AI50" i="589"/>
  <c r="AO50" i="589"/>
  <c r="AP50" i="589"/>
  <c r="AV50" i="589"/>
  <c r="AW50" i="589"/>
  <c r="AX50" i="589"/>
  <c r="AY50" i="589"/>
  <c r="AZ50" i="589"/>
  <c r="BA50" i="589"/>
  <c r="F52" i="589"/>
  <c r="H52" i="589"/>
  <c r="W52" i="589"/>
  <c r="X52" i="589"/>
  <c r="Y52" i="589"/>
  <c r="Z52" i="589"/>
  <c r="AA52" i="589"/>
  <c r="AB52" i="589"/>
  <c r="AC52" i="589"/>
  <c r="AD52" i="589"/>
  <c r="AE52" i="589"/>
  <c r="AF52" i="589"/>
  <c r="AG52" i="589"/>
  <c r="AH52" i="589"/>
  <c r="AI52" i="589"/>
  <c r="AJ52" i="589"/>
  <c r="AK52" i="589"/>
  <c r="AL52" i="589"/>
  <c r="AM52" i="589"/>
  <c r="AN52" i="589"/>
  <c r="AO52" i="589"/>
  <c r="AP52" i="589"/>
  <c r="AQ52" i="589"/>
  <c r="AR52" i="589"/>
  <c r="AS52" i="589"/>
  <c r="AT52" i="589"/>
  <c r="AU52" i="589"/>
  <c r="AV52" i="589"/>
  <c r="AW52" i="589"/>
  <c r="AX52" i="589"/>
  <c r="AY52" i="589"/>
  <c r="AZ52" i="589"/>
  <c r="BA52" i="589"/>
  <c r="F54" i="589"/>
  <c r="H54" i="589"/>
  <c r="W54" i="589"/>
  <c r="X54" i="589"/>
  <c r="AC54" i="589"/>
  <c r="AD54" i="589"/>
  <c r="AE54" i="589"/>
  <c r="AF54" i="589"/>
  <c r="AJ54" i="589"/>
  <c r="AK54" i="589"/>
  <c r="AL54" i="589"/>
  <c r="AM54" i="589"/>
  <c r="AN54" i="589"/>
  <c r="AQ54" i="589"/>
  <c r="AR54" i="589"/>
  <c r="AS54" i="589"/>
  <c r="AU54" i="589"/>
  <c r="AV54" i="589"/>
  <c r="AX54" i="589"/>
  <c r="AY54" i="589"/>
  <c r="AZ54" i="589"/>
  <c r="BA54" i="589"/>
  <c r="F56" i="589"/>
  <c r="H56" i="589"/>
  <c r="X56" i="589"/>
  <c r="Y56" i="589"/>
  <c r="Z56" i="589"/>
  <c r="AA56" i="589"/>
  <c r="AF56" i="589"/>
  <c r="AG56" i="589"/>
  <c r="AH56" i="589"/>
  <c r="AI56" i="589"/>
  <c r="AM56" i="589"/>
  <c r="AN56" i="589"/>
  <c r="AO56" i="589"/>
  <c r="AP56" i="589"/>
  <c r="AQ56" i="589"/>
  <c r="AT56" i="589"/>
  <c r="AU56" i="589"/>
  <c r="AV56" i="589"/>
  <c r="AW56" i="589"/>
  <c r="AX56" i="589"/>
  <c r="AY56" i="589"/>
  <c r="AZ56" i="589"/>
  <c r="BA56" i="589"/>
  <c r="F58" i="589"/>
  <c r="H58" i="589"/>
  <c r="W58" i="589"/>
  <c r="X58" i="589"/>
  <c r="Y58" i="589"/>
  <c r="Z58" i="589"/>
  <c r="AE58" i="589"/>
  <c r="AF58" i="589"/>
  <c r="AG58" i="589"/>
  <c r="AM58" i="589"/>
  <c r="AN58" i="589"/>
  <c r="AT58" i="589"/>
  <c r="AU58" i="589"/>
  <c r="AV58" i="589"/>
  <c r="AY58" i="589"/>
  <c r="AZ58" i="589"/>
  <c r="BA58" i="589"/>
  <c r="F60" i="589"/>
  <c r="H60" i="589"/>
  <c r="W60" i="589"/>
  <c r="X60" i="589"/>
  <c r="Y60" i="589"/>
  <c r="Z60" i="589"/>
  <c r="AA60" i="589"/>
  <c r="AB60" i="589"/>
  <c r="AC60" i="589"/>
  <c r="AD60" i="589"/>
  <c r="AE60" i="589"/>
  <c r="AF60" i="589"/>
  <c r="AG60" i="589"/>
  <c r="AH60" i="589"/>
  <c r="AI60" i="589"/>
  <c r="AJ60" i="589"/>
  <c r="AK60" i="589"/>
  <c r="AL60" i="589"/>
  <c r="AM60" i="589"/>
  <c r="AN60" i="589"/>
  <c r="AO60" i="589"/>
  <c r="AP60" i="589"/>
  <c r="AQ60" i="589"/>
  <c r="AR60" i="589"/>
  <c r="AS60" i="589"/>
  <c r="AT60" i="589"/>
  <c r="AU60" i="589"/>
  <c r="AV60" i="589"/>
  <c r="AW60" i="589"/>
  <c r="AX60" i="589"/>
  <c r="AY60" i="589"/>
  <c r="AZ60" i="589"/>
  <c r="BA60" i="589"/>
  <c r="F62" i="589"/>
  <c r="H62" i="589"/>
  <c r="W62" i="589"/>
  <c r="X62" i="589"/>
  <c r="Z62" i="589"/>
  <c r="AA62" i="589"/>
  <c r="AB62" i="589"/>
  <c r="AC62" i="589"/>
  <c r="AD62" i="589"/>
  <c r="AE62" i="589"/>
  <c r="AF62" i="589"/>
  <c r="AH62" i="589"/>
  <c r="AI62" i="589"/>
  <c r="AK62" i="589"/>
  <c r="AL62" i="589"/>
  <c r="AM62" i="589"/>
  <c r="AN62" i="589"/>
  <c r="AO62" i="589"/>
  <c r="AP62" i="589"/>
  <c r="AQ62" i="589"/>
  <c r="AS62" i="589"/>
  <c r="AT62" i="589"/>
  <c r="AU62" i="589"/>
  <c r="AV62" i="589"/>
  <c r="AW62" i="589"/>
  <c r="AX62" i="589"/>
  <c r="AY62" i="589"/>
  <c r="AZ62" i="589"/>
  <c r="BA62" i="589"/>
  <c r="F64" i="589"/>
  <c r="H64" i="589"/>
  <c r="X64" i="589"/>
  <c r="Y64" i="589"/>
  <c r="AA64" i="589"/>
  <c r="AB64" i="589"/>
  <c r="AF64" i="589"/>
  <c r="AG64" i="589"/>
  <c r="AH64" i="589"/>
  <c r="AI64" i="589"/>
  <c r="AN64" i="589"/>
  <c r="AO64" i="589"/>
  <c r="AP64" i="589"/>
  <c r="AV64" i="589"/>
  <c r="AW64" i="589"/>
  <c r="AY64" i="589"/>
  <c r="AZ64" i="589"/>
  <c r="BA64" i="589"/>
  <c r="F66" i="589"/>
  <c r="H66" i="589"/>
  <c r="W66" i="589"/>
  <c r="X66" i="589"/>
  <c r="Y66" i="589"/>
  <c r="Z66" i="589"/>
  <c r="AA66" i="589"/>
  <c r="AB66" i="589"/>
  <c r="AC66" i="589"/>
  <c r="AD66" i="589"/>
  <c r="AE66" i="589"/>
  <c r="AF66" i="589"/>
  <c r="AG66" i="589"/>
  <c r="AH66" i="589"/>
  <c r="AI66" i="589"/>
  <c r="AJ66" i="589"/>
  <c r="AK66" i="589"/>
  <c r="AL66" i="589"/>
  <c r="AM66" i="589"/>
  <c r="AN66" i="589"/>
  <c r="AO66" i="589"/>
  <c r="AP66" i="589"/>
  <c r="AQ66" i="589"/>
  <c r="AR66" i="589"/>
  <c r="AS66" i="589"/>
  <c r="AT66" i="589"/>
  <c r="AU66" i="589"/>
  <c r="AV66" i="589"/>
  <c r="AW66" i="589"/>
  <c r="AX66" i="589"/>
  <c r="AY66" i="589"/>
  <c r="AZ66" i="589"/>
  <c r="BA66" i="589"/>
  <c r="F68" i="589"/>
  <c r="H68" i="589"/>
  <c r="W68" i="589"/>
  <c r="X68" i="589"/>
  <c r="Y68" i="589"/>
  <c r="Z68" i="589"/>
  <c r="AA68" i="589"/>
  <c r="AB68" i="589"/>
  <c r="AC68" i="589"/>
  <c r="AD68" i="589"/>
  <c r="AE68" i="589"/>
  <c r="AF68" i="589"/>
  <c r="AG68" i="589"/>
  <c r="AH68" i="589"/>
  <c r="AI68" i="589"/>
  <c r="AJ68" i="589"/>
  <c r="AK68" i="589"/>
  <c r="AL68" i="589"/>
  <c r="AM68" i="589"/>
  <c r="AN68" i="589"/>
  <c r="AO68" i="589"/>
  <c r="AP68" i="589"/>
  <c r="AQ68" i="589"/>
  <c r="AR68" i="589"/>
  <c r="AS68" i="589"/>
  <c r="AT68" i="589"/>
  <c r="AU68" i="589"/>
  <c r="AV68" i="589"/>
  <c r="AW68" i="589"/>
  <c r="AX68" i="589"/>
  <c r="AY68" i="589"/>
  <c r="AZ68" i="589"/>
  <c r="BA68" i="589"/>
  <c r="F70" i="589"/>
  <c r="H70" i="589"/>
  <c r="W70" i="589"/>
  <c r="X70" i="589"/>
  <c r="Y70" i="589"/>
  <c r="Z70" i="589"/>
  <c r="AA70" i="589"/>
  <c r="AB70" i="589"/>
  <c r="AC70" i="589"/>
  <c r="AD70" i="589"/>
  <c r="AE70" i="589"/>
  <c r="AF70" i="589"/>
  <c r="AG70" i="589"/>
  <c r="AH70" i="589"/>
  <c r="AI70" i="589"/>
  <c r="AJ70" i="589"/>
  <c r="AK70" i="589"/>
  <c r="AL70" i="589"/>
  <c r="AM70" i="589"/>
  <c r="AN70" i="589"/>
  <c r="AO70" i="589"/>
  <c r="AP70" i="589"/>
  <c r="AQ70" i="589"/>
  <c r="AR70" i="589"/>
  <c r="AS70" i="589"/>
  <c r="AT70" i="589"/>
  <c r="AU70" i="589"/>
  <c r="AV70" i="589"/>
  <c r="AW70" i="589"/>
  <c r="AX70" i="589"/>
  <c r="AY70" i="589"/>
  <c r="AZ70" i="589"/>
  <c r="BA70" i="589"/>
  <c r="F72" i="589"/>
  <c r="H72" i="589"/>
  <c r="W72" i="589"/>
  <c r="X72" i="589"/>
  <c r="Y72" i="589"/>
  <c r="Z72" i="589"/>
  <c r="AA72" i="589"/>
  <c r="AB72" i="589"/>
  <c r="AC72" i="589"/>
  <c r="AD72" i="589"/>
  <c r="AE72" i="589"/>
  <c r="AF72" i="589"/>
  <c r="AG72" i="589"/>
  <c r="AH72" i="589"/>
  <c r="AI72" i="589"/>
  <c r="AJ72" i="589"/>
  <c r="AK72" i="589"/>
  <c r="AL72" i="589"/>
  <c r="AM72" i="589"/>
  <c r="AN72" i="589"/>
  <c r="AO72" i="589"/>
  <c r="AP72" i="589"/>
  <c r="AQ72" i="589"/>
  <c r="AR72" i="589"/>
  <c r="AS72" i="589"/>
  <c r="AT72" i="589"/>
  <c r="AU72" i="589"/>
  <c r="AV72" i="589"/>
  <c r="AW72" i="589"/>
  <c r="AX72" i="589"/>
  <c r="AY72" i="589"/>
  <c r="AZ72" i="589"/>
  <c r="BA72" i="589"/>
  <c r="F74" i="589"/>
  <c r="H74" i="589"/>
  <c r="W74" i="589"/>
  <c r="X74" i="589"/>
  <c r="Y74" i="589"/>
  <c r="Z74" i="589"/>
  <c r="AA74" i="589"/>
  <c r="AB74" i="589"/>
  <c r="AC74" i="589"/>
  <c r="AD74" i="589"/>
  <c r="AE74" i="589"/>
  <c r="AF74" i="589"/>
  <c r="AG74" i="589"/>
  <c r="AH74" i="589"/>
  <c r="AI74" i="589"/>
  <c r="AJ74" i="589"/>
  <c r="AK74" i="589"/>
  <c r="AL74" i="589"/>
  <c r="AM74" i="589"/>
  <c r="AN74" i="589"/>
  <c r="AO74" i="589"/>
  <c r="AP74" i="589"/>
  <c r="AQ74" i="589"/>
  <c r="AR74" i="589"/>
  <c r="AS74" i="589"/>
  <c r="AT74" i="589"/>
  <c r="AU74" i="589"/>
  <c r="AV74" i="589"/>
  <c r="AW74" i="589"/>
  <c r="AX74" i="589"/>
  <c r="AY74" i="589"/>
  <c r="AZ74" i="589"/>
  <c r="BA74" i="589"/>
  <c r="O82" i="589"/>
  <c r="R84" i="589"/>
  <c r="T84" i="589"/>
  <c r="W84" i="589"/>
  <c r="K88" i="589"/>
  <c r="P88" i="589"/>
  <c r="K89" i="589"/>
  <c r="U89" i="589" s="1"/>
  <c r="P94" i="589" s="1"/>
  <c r="P89" i="589"/>
  <c r="K94" i="589"/>
  <c r="D6" i="588"/>
  <c r="L6" i="588"/>
  <c r="D7" i="588"/>
  <c r="L7" i="588"/>
  <c r="D8" i="588"/>
  <c r="L8" i="588"/>
  <c r="D9" i="588"/>
  <c r="L9" i="588"/>
  <c r="D10" i="588"/>
  <c r="L10" i="588"/>
  <c r="D11" i="588"/>
  <c r="L11" i="588"/>
  <c r="D12" i="588"/>
  <c r="L12" i="588"/>
  <c r="D13" i="588"/>
  <c r="L13" i="588"/>
  <c r="D14" i="588"/>
  <c r="L14" i="588"/>
  <c r="D15" i="588"/>
  <c r="L15" i="588"/>
  <c r="D16" i="588"/>
  <c r="L16" i="588"/>
  <c r="D17" i="588"/>
  <c r="L17" i="588"/>
  <c r="D18" i="588"/>
  <c r="L18" i="588"/>
  <c r="D19" i="588"/>
  <c r="L19" i="588"/>
  <c r="D20" i="588"/>
  <c r="L20" i="588"/>
  <c r="D21" i="588"/>
  <c r="L21" i="588"/>
  <c r="D22" i="588"/>
  <c r="L22" i="588"/>
  <c r="D23" i="588"/>
  <c r="D24" i="588"/>
  <c r="D25" i="588"/>
  <c r="D26" i="588"/>
  <c r="D27" i="588"/>
  <c r="D28" i="588"/>
  <c r="D29" i="588"/>
  <c r="D30" i="588"/>
  <c r="D31" i="588"/>
  <c r="D32" i="588"/>
  <c r="D33" i="588"/>
  <c r="D34" i="588"/>
  <c r="D35" i="588"/>
  <c r="D36" i="588"/>
  <c r="D37" i="588"/>
  <c r="D38" i="588"/>
  <c r="L39" i="588"/>
  <c r="L40" i="588"/>
  <c r="D41" i="588"/>
  <c r="L42" i="588"/>
  <c r="L44" i="588" s="1"/>
  <c r="L43" i="588"/>
  <c r="D44" i="588"/>
  <c r="L45" i="588"/>
  <c r="L46" i="588"/>
  <c r="D47" i="588"/>
  <c r="AF2" i="587"/>
  <c r="X13" i="587" s="1"/>
  <c r="X14" i="587" s="1"/>
  <c r="BB10" i="587"/>
  <c r="AY12" i="587"/>
  <c r="AY13" i="587" s="1"/>
  <c r="AY14" i="587" s="1"/>
  <c r="AZ12" i="587"/>
  <c r="AZ13" i="587" s="1"/>
  <c r="AZ14" i="587" s="1"/>
  <c r="BA12" i="587"/>
  <c r="BA13" i="587" s="1"/>
  <c r="BA14" i="587" s="1"/>
  <c r="B15" i="587"/>
  <c r="B17" i="587" s="1"/>
  <c r="B19" i="587" s="1"/>
  <c r="B21" i="587" s="1"/>
  <c r="B23" i="587" s="1"/>
  <c r="B25" i="587" s="1"/>
  <c r="B27" i="587" s="1"/>
  <c r="B29" i="587" s="1"/>
  <c r="B31" i="587" s="1"/>
  <c r="B33" i="587" s="1"/>
  <c r="B35" i="587" s="1"/>
  <c r="B37" i="587" s="1"/>
  <c r="B39" i="587" s="1"/>
  <c r="B41" i="587" s="1"/>
  <c r="B43" i="587" s="1"/>
  <c r="B45" i="587" s="1"/>
  <c r="B47" i="587" s="1"/>
  <c r="B49" i="587" s="1"/>
  <c r="B51" i="587" s="1"/>
  <c r="B53" i="587" s="1"/>
  <c r="B55" i="587" s="1"/>
  <c r="B57" i="587" s="1"/>
  <c r="B59" i="587" s="1"/>
  <c r="B61" i="587" s="1"/>
  <c r="B63" i="587" s="1"/>
  <c r="B65" i="587" s="1"/>
  <c r="B67" i="587" s="1"/>
  <c r="B69" i="587" s="1"/>
  <c r="B71" i="587" s="1"/>
  <c r="B73" i="587" s="1"/>
  <c r="B75" i="587" s="1"/>
  <c r="B77" i="587" s="1"/>
  <c r="B79" i="587" s="1"/>
  <c r="B81" i="587" s="1"/>
  <c r="B83" i="587" s="1"/>
  <c r="B85" i="587" s="1"/>
  <c r="B87" i="587" s="1"/>
  <c r="B89" i="587" s="1"/>
  <c r="B91" i="587" s="1"/>
  <c r="B93" i="587" s="1"/>
  <c r="B95" i="587" s="1"/>
  <c r="B97" i="587" s="1"/>
  <c r="B99" i="587" s="1"/>
  <c r="B101" i="587" s="1"/>
  <c r="B103" i="587" s="1"/>
  <c r="B105" i="587" s="1"/>
  <c r="B107" i="587" s="1"/>
  <c r="B109" i="587" s="1"/>
  <c r="B111" i="587" s="1"/>
  <c r="B113" i="587" s="1"/>
  <c r="B115" i="587" s="1"/>
  <c r="B117" i="587" s="1"/>
  <c r="B119" i="587" s="1"/>
  <c r="B121" i="587" s="1"/>
  <c r="B123" i="587" s="1"/>
  <c r="B125" i="587" s="1"/>
  <c r="B127" i="587" s="1"/>
  <c r="B129" i="587" s="1"/>
  <c r="B131" i="587" s="1"/>
  <c r="B133" i="587" s="1"/>
  <c r="B135" i="587" s="1"/>
  <c r="B137" i="587" s="1"/>
  <c r="B139" i="587" s="1"/>
  <c r="B141" i="587" s="1"/>
  <c r="B143" i="587" s="1"/>
  <c r="B145" i="587" s="1"/>
  <c r="B147" i="587" s="1"/>
  <c r="B149" i="587" s="1"/>
  <c r="B151" i="587" s="1"/>
  <c r="B153" i="587" s="1"/>
  <c r="B155" i="587" s="1"/>
  <c r="B157" i="587" s="1"/>
  <c r="B159" i="587" s="1"/>
  <c r="B161" i="587" s="1"/>
  <c r="B163" i="587" s="1"/>
  <c r="B165" i="587" s="1"/>
  <c r="B167" i="587" s="1"/>
  <c r="B169" i="587" s="1"/>
  <c r="B171" i="587" s="1"/>
  <c r="B173" i="587" s="1"/>
  <c r="B175" i="587" s="1"/>
  <c r="B177" i="587" s="1"/>
  <c r="B179" i="587" s="1"/>
  <c r="B181" i="587" s="1"/>
  <c r="B183" i="587" s="1"/>
  <c r="B185" i="587" s="1"/>
  <c r="B187" i="587" s="1"/>
  <c r="B189" i="587" s="1"/>
  <c r="B191" i="587" s="1"/>
  <c r="B193" i="587" s="1"/>
  <c r="B195" i="587" s="1"/>
  <c r="B197" i="587" s="1"/>
  <c r="B199" i="587" s="1"/>
  <c r="B201" i="587" s="1"/>
  <c r="B203" i="587" s="1"/>
  <c r="B205" i="587" s="1"/>
  <c r="B207" i="587" s="1"/>
  <c r="B209" i="587" s="1"/>
  <c r="B211" i="587" s="1"/>
  <c r="B213" i="587" s="1"/>
  <c r="F16" i="587"/>
  <c r="H16" i="587"/>
  <c r="W16" i="587"/>
  <c r="X16" i="587"/>
  <c r="Y16" i="587"/>
  <c r="Z16" i="587"/>
  <c r="AA16" i="587"/>
  <c r="AB16" i="587"/>
  <c r="AC16" i="587"/>
  <c r="AD16" i="587"/>
  <c r="AE16" i="587"/>
  <c r="AF16" i="587"/>
  <c r="AG16" i="587"/>
  <c r="AH16" i="587"/>
  <c r="AI16" i="587"/>
  <c r="AJ16" i="587"/>
  <c r="AK16" i="587"/>
  <c r="AL16" i="587"/>
  <c r="AM16" i="587"/>
  <c r="AN16" i="587"/>
  <c r="AO16" i="587"/>
  <c r="AP16" i="587"/>
  <c r="AQ16" i="587"/>
  <c r="AR16" i="587"/>
  <c r="AS16" i="587"/>
  <c r="AT16" i="587"/>
  <c r="AU16" i="587"/>
  <c r="AV16" i="587"/>
  <c r="AW16" i="587"/>
  <c r="AX16" i="587"/>
  <c r="AY16" i="587"/>
  <c r="AZ16" i="587"/>
  <c r="BA16" i="587"/>
  <c r="F18" i="587"/>
  <c r="H18" i="587"/>
  <c r="W18" i="587"/>
  <c r="X18" i="587"/>
  <c r="Y18" i="587"/>
  <c r="Z18" i="587"/>
  <c r="AA18" i="587"/>
  <c r="AB18" i="587"/>
  <c r="AC18" i="587"/>
  <c r="AD18" i="587"/>
  <c r="AE18" i="587"/>
  <c r="AF18" i="587"/>
  <c r="AG18" i="587"/>
  <c r="AH18" i="587"/>
  <c r="AI18" i="587"/>
  <c r="AJ18" i="587"/>
  <c r="AK18" i="587"/>
  <c r="AL18" i="587"/>
  <c r="AM18" i="587"/>
  <c r="AN18" i="587"/>
  <c r="AO18" i="587"/>
  <c r="AP18" i="587"/>
  <c r="AQ18" i="587"/>
  <c r="AR18" i="587"/>
  <c r="AS18" i="587"/>
  <c r="AT18" i="587"/>
  <c r="AU18" i="587"/>
  <c r="AV18" i="587"/>
  <c r="AW18" i="587"/>
  <c r="AX18" i="587"/>
  <c r="AY18" i="587"/>
  <c r="AZ18" i="587"/>
  <c r="BA18" i="587"/>
  <c r="F20" i="587"/>
  <c r="H20" i="587"/>
  <c r="W20" i="587"/>
  <c r="X20" i="587"/>
  <c r="Y20" i="587"/>
  <c r="Z20" i="587"/>
  <c r="AA20" i="587"/>
  <c r="AB20" i="587"/>
  <c r="AC20" i="587"/>
  <c r="AD20" i="587"/>
  <c r="AE20" i="587"/>
  <c r="AF20" i="587"/>
  <c r="AG20" i="587"/>
  <c r="AH20" i="587"/>
  <c r="AI20" i="587"/>
  <c r="AJ20" i="587"/>
  <c r="AK20" i="587"/>
  <c r="AL20" i="587"/>
  <c r="AM20" i="587"/>
  <c r="AN20" i="587"/>
  <c r="AO20" i="587"/>
  <c r="AP20" i="587"/>
  <c r="AQ20" i="587"/>
  <c r="AR20" i="587"/>
  <c r="AS20" i="587"/>
  <c r="AT20" i="587"/>
  <c r="AU20" i="587"/>
  <c r="AV20" i="587"/>
  <c r="AW20" i="587"/>
  <c r="AX20" i="587"/>
  <c r="AY20" i="587"/>
  <c r="AZ20" i="587"/>
  <c r="BA20" i="587"/>
  <c r="F22" i="587"/>
  <c r="H22" i="587"/>
  <c r="W22" i="587"/>
  <c r="X22" i="587"/>
  <c r="Y22" i="587"/>
  <c r="Z22" i="587"/>
  <c r="AA22" i="587"/>
  <c r="AB22" i="587"/>
  <c r="AC22" i="587"/>
  <c r="AD22" i="587"/>
  <c r="AE22" i="587"/>
  <c r="AF22" i="587"/>
  <c r="AG22" i="587"/>
  <c r="AH22" i="587"/>
  <c r="AI22" i="587"/>
  <c r="AJ22" i="587"/>
  <c r="AK22" i="587"/>
  <c r="AL22" i="587"/>
  <c r="AM22" i="587"/>
  <c r="AN22" i="587"/>
  <c r="AO22" i="587"/>
  <c r="AP22" i="587"/>
  <c r="AQ22" i="587"/>
  <c r="AR22" i="587"/>
  <c r="AS22" i="587"/>
  <c r="AT22" i="587"/>
  <c r="AU22" i="587"/>
  <c r="AV22" i="587"/>
  <c r="AW22" i="587"/>
  <c r="AX22" i="587"/>
  <c r="AY22" i="587"/>
  <c r="AZ22" i="587"/>
  <c r="BA22" i="587"/>
  <c r="F24" i="587"/>
  <c r="H24" i="587"/>
  <c r="W24" i="587"/>
  <c r="X24" i="587"/>
  <c r="Y24" i="587"/>
  <c r="Z24" i="587"/>
  <c r="AA24" i="587"/>
  <c r="AB24" i="587"/>
  <c r="AC24" i="587"/>
  <c r="AD24" i="587"/>
  <c r="AE24" i="587"/>
  <c r="AF24" i="587"/>
  <c r="AG24" i="587"/>
  <c r="AH24" i="587"/>
  <c r="AI24" i="587"/>
  <c r="AJ24" i="587"/>
  <c r="AK24" i="587"/>
  <c r="AL24" i="587"/>
  <c r="AM24" i="587"/>
  <c r="AN24" i="587"/>
  <c r="AO24" i="587"/>
  <c r="AP24" i="587"/>
  <c r="AQ24" i="587"/>
  <c r="AR24" i="587"/>
  <c r="AS24" i="587"/>
  <c r="AT24" i="587"/>
  <c r="AU24" i="587"/>
  <c r="AV24" i="587"/>
  <c r="AW24" i="587"/>
  <c r="AX24" i="587"/>
  <c r="AY24" i="587"/>
  <c r="AZ24" i="587"/>
  <c r="BA24" i="587"/>
  <c r="F26" i="587"/>
  <c r="H26" i="587"/>
  <c r="W26" i="587"/>
  <c r="X26" i="587"/>
  <c r="Y26" i="587"/>
  <c r="Z26" i="587"/>
  <c r="AA26" i="587"/>
  <c r="AB26" i="587"/>
  <c r="AC26" i="587"/>
  <c r="AD26" i="587"/>
  <c r="AE26" i="587"/>
  <c r="AF26" i="587"/>
  <c r="AG26" i="587"/>
  <c r="AH26" i="587"/>
  <c r="AI26" i="587"/>
  <c r="AJ26" i="587"/>
  <c r="AK26" i="587"/>
  <c r="AL26" i="587"/>
  <c r="AM26" i="587"/>
  <c r="AN26" i="587"/>
  <c r="AO26" i="587"/>
  <c r="AP26" i="587"/>
  <c r="AQ26" i="587"/>
  <c r="AR26" i="587"/>
  <c r="AS26" i="587"/>
  <c r="AT26" i="587"/>
  <c r="AU26" i="587"/>
  <c r="AV26" i="587"/>
  <c r="AW26" i="587"/>
  <c r="AX26" i="587"/>
  <c r="AY26" i="587"/>
  <c r="AZ26" i="587"/>
  <c r="BA26" i="587"/>
  <c r="F28" i="587"/>
  <c r="H28" i="587"/>
  <c r="W28" i="587"/>
  <c r="X28" i="587"/>
  <c r="Y28" i="587"/>
  <c r="Z28" i="587"/>
  <c r="AA28" i="587"/>
  <c r="AB28" i="587"/>
  <c r="AC28" i="587"/>
  <c r="AD28" i="587"/>
  <c r="AE28" i="587"/>
  <c r="AF28" i="587"/>
  <c r="AG28" i="587"/>
  <c r="AH28" i="587"/>
  <c r="AI28" i="587"/>
  <c r="AJ28" i="587"/>
  <c r="AK28" i="587"/>
  <c r="AL28" i="587"/>
  <c r="AM28" i="587"/>
  <c r="AN28" i="587"/>
  <c r="AO28" i="587"/>
  <c r="AP28" i="587"/>
  <c r="AQ28" i="587"/>
  <c r="AR28" i="587"/>
  <c r="AS28" i="587"/>
  <c r="AT28" i="587"/>
  <c r="AU28" i="587"/>
  <c r="AV28" i="587"/>
  <c r="AW28" i="587"/>
  <c r="AX28" i="587"/>
  <c r="AY28" i="587"/>
  <c r="AZ28" i="587"/>
  <c r="BA28" i="587"/>
  <c r="F30" i="587"/>
  <c r="H30" i="587"/>
  <c r="W30" i="587"/>
  <c r="X30" i="587"/>
  <c r="Y30" i="587"/>
  <c r="Z30" i="587"/>
  <c r="AA30" i="587"/>
  <c r="AB30" i="587"/>
  <c r="AC30" i="587"/>
  <c r="AD30" i="587"/>
  <c r="AE30" i="587"/>
  <c r="AF30" i="587"/>
  <c r="AG30" i="587"/>
  <c r="AH30" i="587"/>
  <c r="AI30" i="587"/>
  <c r="AJ30" i="587"/>
  <c r="AK30" i="587"/>
  <c r="AL30" i="587"/>
  <c r="AM30" i="587"/>
  <c r="AN30" i="587"/>
  <c r="AO30" i="587"/>
  <c r="AP30" i="587"/>
  <c r="AQ30" i="587"/>
  <c r="AR30" i="587"/>
  <c r="AS30" i="587"/>
  <c r="AT30" i="587"/>
  <c r="AU30" i="587"/>
  <c r="AV30" i="587"/>
  <c r="AW30" i="587"/>
  <c r="AX30" i="587"/>
  <c r="AY30" i="587"/>
  <c r="AZ30" i="587"/>
  <c r="BA30" i="587"/>
  <c r="F32" i="587"/>
  <c r="H32" i="587"/>
  <c r="W32" i="587"/>
  <c r="X32" i="587"/>
  <c r="Y32" i="587"/>
  <c r="Z32" i="587"/>
  <c r="AA32" i="587"/>
  <c r="AB32" i="587"/>
  <c r="AC32" i="587"/>
  <c r="AD32" i="587"/>
  <c r="AE32" i="587"/>
  <c r="AF32" i="587"/>
  <c r="AG32" i="587"/>
  <c r="AH32" i="587"/>
  <c r="AI32" i="587"/>
  <c r="AJ32" i="587"/>
  <c r="AK32" i="587"/>
  <c r="AL32" i="587"/>
  <c r="AM32" i="587"/>
  <c r="AN32" i="587"/>
  <c r="AO32" i="587"/>
  <c r="AP32" i="587"/>
  <c r="AQ32" i="587"/>
  <c r="AR32" i="587"/>
  <c r="AS32" i="587"/>
  <c r="AT32" i="587"/>
  <c r="AU32" i="587"/>
  <c r="AV32" i="587"/>
  <c r="AW32" i="587"/>
  <c r="AX32" i="587"/>
  <c r="AY32" i="587"/>
  <c r="AZ32" i="587"/>
  <c r="BA32" i="587"/>
  <c r="F34" i="587"/>
  <c r="H34" i="587"/>
  <c r="W34" i="587"/>
  <c r="X34" i="587"/>
  <c r="Y34" i="587"/>
  <c r="Z34" i="587"/>
  <c r="AA34" i="587"/>
  <c r="AB34" i="587"/>
  <c r="AC34" i="587"/>
  <c r="AD34" i="587"/>
  <c r="AE34" i="587"/>
  <c r="AF34" i="587"/>
  <c r="AG34" i="587"/>
  <c r="AH34" i="587"/>
  <c r="AI34" i="587"/>
  <c r="AJ34" i="587"/>
  <c r="AK34" i="587"/>
  <c r="AL34" i="587"/>
  <c r="AM34" i="587"/>
  <c r="AN34" i="587"/>
  <c r="AO34" i="587"/>
  <c r="AP34" i="587"/>
  <c r="AQ34" i="587"/>
  <c r="AR34" i="587"/>
  <c r="AS34" i="587"/>
  <c r="AT34" i="587"/>
  <c r="AU34" i="587"/>
  <c r="AV34" i="587"/>
  <c r="AW34" i="587"/>
  <c r="AX34" i="587"/>
  <c r="AY34" i="587"/>
  <c r="AZ34" i="587"/>
  <c r="BA34" i="587"/>
  <c r="F36" i="587"/>
  <c r="H36" i="587"/>
  <c r="W36" i="587"/>
  <c r="X36" i="587"/>
  <c r="Y36" i="587"/>
  <c r="Z36" i="587"/>
  <c r="AA36" i="587"/>
  <c r="AB36" i="587"/>
  <c r="AC36" i="587"/>
  <c r="AD36" i="587"/>
  <c r="AE36" i="587"/>
  <c r="AF36" i="587"/>
  <c r="AG36" i="587"/>
  <c r="AH36" i="587"/>
  <c r="AI36" i="587"/>
  <c r="AJ36" i="587"/>
  <c r="AK36" i="587"/>
  <c r="AL36" i="587"/>
  <c r="AM36" i="587"/>
  <c r="AN36" i="587"/>
  <c r="AO36" i="587"/>
  <c r="AP36" i="587"/>
  <c r="AQ36" i="587"/>
  <c r="AR36" i="587"/>
  <c r="AS36" i="587"/>
  <c r="AT36" i="587"/>
  <c r="AU36" i="587"/>
  <c r="AV36" i="587"/>
  <c r="AW36" i="587"/>
  <c r="AX36" i="587"/>
  <c r="AY36" i="587"/>
  <c r="AZ36" i="587"/>
  <c r="BA36" i="587"/>
  <c r="F38" i="587"/>
  <c r="H38" i="587"/>
  <c r="W38" i="587"/>
  <c r="X38" i="587"/>
  <c r="Y38" i="587"/>
  <c r="Z38" i="587"/>
  <c r="AA38" i="587"/>
  <c r="AB38" i="587"/>
  <c r="AC38" i="587"/>
  <c r="AD38" i="587"/>
  <c r="AE38" i="587"/>
  <c r="AF38" i="587"/>
  <c r="AG38" i="587"/>
  <c r="AH38" i="587"/>
  <c r="AI38" i="587"/>
  <c r="AJ38" i="587"/>
  <c r="AK38" i="587"/>
  <c r="AL38" i="587"/>
  <c r="AM38" i="587"/>
  <c r="AN38" i="587"/>
  <c r="AO38" i="587"/>
  <c r="AP38" i="587"/>
  <c r="AQ38" i="587"/>
  <c r="AR38" i="587"/>
  <c r="AS38" i="587"/>
  <c r="AT38" i="587"/>
  <c r="AU38" i="587"/>
  <c r="AV38" i="587"/>
  <c r="AW38" i="587"/>
  <c r="AX38" i="587"/>
  <c r="AY38" i="587"/>
  <c r="AZ38" i="587"/>
  <c r="BA38" i="587"/>
  <c r="F40" i="587"/>
  <c r="H40" i="587"/>
  <c r="W40" i="587"/>
  <c r="X40" i="587"/>
  <c r="Y40" i="587"/>
  <c r="Z40" i="587"/>
  <c r="AA40" i="587"/>
  <c r="AB40" i="587"/>
  <c r="AC40" i="587"/>
  <c r="AD40" i="587"/>
  <c r="AE40" i="587"/>
  <c r="AF40" i="587"/>
  <c r="AG40" i="587"/>
  <c r="AH40" i="587"/>
  <c r="AI40" i="587"/>
  <c r="AJ40" i="587"/>
  <c r="AK40" i="587"/>
  <c r="AL40" i="587"/>
  <c r="AM40" i="587"/>
  <c r="AN40" i="587"/>
  <c r="AO40" i="587"/>
  <c r="AP40" i="587"/>
  <c r="AQ40" i="587"/>
  <c r="AR40" i="587"/>
  <c r="AS40" i="587"/>
  <c r="AT40" i="587"/>
  <c r="AU40" i="587"/>
  <c r="AV40" i="587"/>
  <c r="AW40" i="587"/>
  <c r="AX40" i="587"/>
  <c r="AY40" i="587"/>
  <c r="AZ40" i="587"/>
  <c r="BA40" i="587"/>
  <c r="F42" i="587"/>
  <c r="H42" i="587"/>
  <c r="W42" i="587"/>
  <c r="X42" i="587"/>
  <c r="Y42" i="587"/>
  <c r="Z42" i="587"/>
  <c r="AA42" i="587"/>
  <c r="AB42" i="587"/>
  <c r="AC42" i="587"/>
  <c r="AD42" i="587"/>
  <c r="AE42" i="587"/>
  <c r="AF42" i="587"/>
  <c r="AG42" i="587"/>
  <c r="AH42" i="587"/>
  <c r="AI42" i="587"/>
  <c r="AJ42" i="587"/>
  <c r="AK42" i="587"/>
  <c r="AL42" i="587"/>
  <c r="AM42" i="587"/>
  <c r="AN42" i="587"/>
  <c r="AO42" i="587"/>
  <c r="AP42" i="587"/>
  <c r="AQ42" i="587"/>
  <c r="AR42" i="587"/>
  <c r="AS42" i="587"/>
  <c r="AT42" i="587"/>
  <c r="AU42" i="587"/>
  <c r="AV42" i="587"/>
  <c r="AW42" i="587"/>
  <c r="AX42" i="587"/>
  <c r="AY42" i="587"/>
  <c r="AZ42" i="587"/>
  <c r="BA42" i="587"/>
  <c r="F44" i="587"/>
  <c r="H44" i="587"/>
  <c r="W44" i="587"/>
  <c r="X44" i="587"/>
  <c r="Y44" i="587"/>
  <c r="Z44" i="587"/>
  <c r="AA44" i="587"/>
  <c r="AB44" i="587"/>
  <c r="AC44" i="587"/>
  <c r="AD44" i="587"/>
  <c r="AE44" i="587"/>
  <c r="AF44" i="587"/>
  <c r="AG44" i="587"/>
  <c r="AH44" i="587"/>
  <c r="AI44" i="587"/>
  <c r="AJ44" i="587"/>
  <c r="AK44" i="587"/>
  <c r="AL44" i="587"/>
  <c r="AM44" i="587"/>
  <c r="AN44" i="587"/>
  <c r="AO44" i="587"/>
  <c r="AP44" i="587"/>
  <c r="AQ44" i="587"/>
  <c r="AR44" i="587"/>
  <c r="AS44" i="587"/>
  <c r="AT44" i="587"/>
  <c r="AU44" i="587"/>
  <c r="AV44" i="587"/>
  <c r="AW44" i="587"/>
  <c r="AX44" i="587"/>
  <c r="AY44" i="587"/>
  <c r="AZ44" i="587"/>
  <c r="BA44" i="587"/>
  <c r="F46" i="587"/>
  <c r="H46" i="587"/>
  <c r="W46" i="587"/>
  <c r="X46" i="587"/>
  <c r="Y46" i="587"/>
  <c r="Z46" i="587"/>
  <c r="AA46" i="587"/>
  <c r="AB46" i="587"/>
  <c r="AC46" i="587"/>
  <c r="AD46" i="587"/>
  <c r="AE46" i="587"/>
  <c r="AF46" i="587"/>
  <c r="AG46" i="587"/>
  <c r="AH46" i="587"/>
  <c r="AI46" i="587"/>
  <c r="AJ46" i="587"/>
  <c r="AK46" i="587"/>
  <c r="AL46" i="587"/>
  <c r="AM46" i="587"/>
  <c r="AN46" i="587"/>
  <c r="AO46" i="587"/>
  <c r="AP46" i="587"/>
  <c r="AQ46" i="587"/>
  <c r="AR46" i="587"/>
  <c r="AS46" i="587"/>
  <c r="AT46" i="587"/>
  <c r="AU46" i="587"/>
  <c r="AV46" i="587"/>
  <c r="AW46" i="587"/>
  <c r="AX46" i="587"/>
  <c r="AY46" i="587"/>
  <c r="AZ46" i="587"/>
  <c r="BA46" i="587"/>
  <c r="F48" i="587"/>
  <c r="H48" i="587"/>
  <c r="W48" i="587"/>
  <c r="X48" i="587"/>
  <c r="Y48" i="587"/>
  <c r="Z48" i="587"/>
  <c r="AA48" i="587"/>
  <c r="AB48" i="587"/>
  <c r="AC48" i="587"/>
  <c r="AD48" i="587"/>
  <c r="AE48" i="587"/>
  <c r="AF48" i="587"/>
  <c r="AG48" i="587"/>
  <c r="AH48" i="587"/>
  <c r="AI48" i="587"/>
  <c r="AJ48" i="587"/>
  <c r="AK48" i="587"/>
  <c r="AL48" i="587"/>
  <c r="AM48" i="587"/>
  <c r="AN48" i="587"/>
  <c r="AO48" i="587"/>
  <c r="AP48" i="587"/>
  <c r="AQ48" i="587"/>
  <c r="AR48" i="587"/>
  <c r="AS48" i="587"/>
  <c r="AT48" i="587"/>
  <c r="AU48" i="587"/>
  <c r="AV48" i="587"/>
  <c r="AW48" i="587"/>
  <c r="AX48" i="587"/>
  <c r="AY48" i="587"/>
  <c r="AZ48" i="587"/>
  <c r="BA48" i="587"/>
  <c r="F50" i="587"/>
  <c r="H50" i="587"/>
  <c r="W50" i="587"/>
  <c r="X50" i="587"/>
  <c r="Y50" i="587"/>
  <c r="Z50" i="587"/>
  <c r="AA50" i="587"/>
  <c r="AB50" i="587"/>
  <c r="AC50" i="587"/>
  <c r="AD50" i="587"/>
  <c r="AE50" i="587"/>
  <c r="AF50" i="587"/>
  <c r="AG50" i="587"/>
  <c r="AH50" i="587"/>
  <c r="AI50" i="587"/>
  <c r="AJ50" i="587"/>
  <c r="AK50" i="587"/>
  <c r="AL50" i="587"/>
  <c r="AM50" i="587"/>
  <c r="AN50" i="587"/>
  <c r="AO50" i="587"/>
  <c r="AP50" i="587"/>
  <c r="AQ50" i="587"/>
  <c r="AR50" i="587"/>
  <c r="AS50" i="587"/>
  <c r="AT50" i="587"/>
  <c r="AU50" i="587"/>
  <c r="AV50" i="587"/>
  <c r="AW50" i="587"/>
  <c r="AX50" i="587"/>
  <c r="AY50" i="587"/>
  <c r="AZ50" i="587"/>
  <c r="BA50" i="587"/>
  <c r="F52" i="587"/>
  <c r="H52" i="587"/>
  <c r="W52" i="587"/>
  <c r="X52" i="587"/>
  <c r="Y52" i="587"/>
  <c r="Z52" i="587"/>
  <c r="AA52" i="587"/>
  <c r="AB52" i="587"/>
  <c r="AC52" i="587"/>
  <c r="AD52" i="587"/>
  <c r="AE52" i="587"/>
  <c r="AF52" i="587"/>
  <c r="AG52" i="587"/>
  <c r="AH52" i="587"/>
  <c r="AI52" i="587"/>
  <c r="AJ52" i="587"/>
  <c r="AK52" i="587"/>
  <c r="AL52" i="587"/>
  <c r="AM52" i="587"/>
  <c r="AN52" i="587"/>
  <c r="AO52" i="587"/>
  <c r="AP52" i="587"/>
  <c r="AQ52" i="587"/>
  <c r="AR52" i="587"/>
  <c r="AS52" i="587"/>
  <c r="AT52" i="587"/>
  <c r="AU52" i="587"/>
  <c r="AV52" i="587"/>
  <c r="AW52" i="587"/>
  <c r="AX52" i="587"/>
  <c r="AY52" i="587"/>
  <c r="AZ52" i="587"/>
  <c r="BA52" i="587"/>
  <c r="F54" i="587"/>
  <c r="H54" i="587"/>
  <c r="W54" i="587"/>
  <c r="X54" i="587"/>
  <c r="Y54" i="587"/>
  <c r="Z54" i="587"/>
  <c r="AA54" i="587"/>
  <c r="AB54" i="587"/>
  <c r="AC54" i="587"/>
  <c r="AD54" i="587"/>
  <c r="AE54" i="587"/>
  <c r="AF54" i="587"/>
  <c r="AG54" i="587"/>
  <c r="AH54" i="587"/>
  <c r="AI54" i="587"/>
  <c r="AJ54" i="587"/>
  <c r="AK54" i="587"/>
  <c r="AL54" i="587"/>
  <c r="AM54" i="587"/>
  <c r="AN54" i="587"/>
  <c r="AO54" i="587"/>
  <c r="AP54" i="587"/>
  <c r="AQ54" i="587"/>
  <c r="AR54" i="587"/>
  <c r="AS54" i="587"/>
  <c r="AT54" i="587"/>
  <c r="AU54" i="587"/>
  <c r="AV54" i="587"/>
  <c r="AW54" i="587"/>
  <c r="AX54" i="587"/>
  <c r="AY54" i="587"/>
  <c r="AZ54" i="587"/>
  <c r="BA54" i="587"/>
  <c r="F56" i="587"/>
  <c r="H56" i="587"/>
  <c r="W56" i="587"/>
  <c r="X56" i="587"/>
  <c r="Y56" i="587"/>
  <c r="Z56" i="587"/>
  <c r="AA56" i="587"/>
  <c r="AB56" i="587"/>
  <c r="AC56" i="587"/>
  <c r="AD56" i="587"/>
  <c r="AE56" i="587"/>
  <c r="AF56" i="587"/>
  <c r="AG56" i="587"/>
  <c r="AH56" i="587"/>
  <c r="AI56" i="587"/>
  <c r="AJ56" i="587"/>
  <c r="AK56" i="587"/>
  <c r="AL56" i="587"/>
  <c r="AM56" i="587"/>
  <c r="AN56" i="587"/>
  <c r="AO56" i="587"/>
  <c r="AP56" i="587"/>
  <c r="AQ56" i="587"/>
  <c r="AR56" i="587"/>
  <c r="AS56" i="587"/>
  <c r="AT56" i="587"/>
  <c r="AU56" i="587"/>
  <c r="AV56" i="587"/>
  <c r="AW56" i="587"/>
  <c r="AX56" i="587"/>
  <c r="AY56" i="587"/>
  <c r="AZ56" i="587"/>
  <c r="BA56" i="587"/>
  <c r="F58" i="587"/>
  <c r="H58" i="587"/>
  <c r="W58" i="587"/>
  <c r="X58" i="587"/>
  <c r="Y58" i="587"/>
  <c r="Z58" i="587"/>
  <c r="AA58" i="587"/>
  <c r="AB58" i="587"/>
  <c r="AC58" i="587"/>
  <c r="AD58" i="587"/>
  <c r="AE58" i="587"/>
  <c r="AF58" i="587"/>
  <c r="AG58" i="587"/>
  <c r="AH58" i="587"/>
  <c r="AI58" i="587"/>
  <c r="AJ58" i="587"/>
  <c r="AK58" i="587"/>
  <c r="AL58" i="587"/>
  <c r="AM58" i="587"/>
  <c r="AN58" i="587"/>
  <c r="AO58" i="587"/>
  <c r="AP58" i="587"/>
  <c r="AQ58" i="587"/>
  <c r="AR58" i="587"/>
  <c r="AS58" i="587"/>
  <c r="AT58" i="587"/>
  <c r="AU58" i="587"/>
  <c r="AV58" i="587"/>
  <c r="AW58" i="587"/>
  <c r="AX58" i="587"/>
  <c r="AY58" i="587"/>
  <c r="AZ58" i="587"/>
  <c r="BA58" i="587"/>
  <c r="F60" i="587"/>
  <c r="H60" i="587"/>
  <c r="W60" i="587"/>
  <c r="X60" i="587"/>
  <c r="Y60" i="587"/>
  <c r="Z60" i="587"/>
  <c r="AA60" i="587"/>
  <c r="AB60" i="587"/>
  <c r="AC60" i="587"/>
  <c r="AD60" i="587"/>
  <c r="AE60" i="587"/>
  <c r="AF60" i="587"/>
  <c r="AG60" i="587"/>
  <c r="AH60" i="587"/>
  <c r="AI60" i="587"/>
  <c r="AJ60" i="587"/>
  <c r="AK60" i="587"/>
  <c r="AL60" i="587"/>
  <c r="AM60" i="587"/>
  <c r="AN60" i="587"/>
  <c r="AO60" i="587"/>
  <c r="AP60" i="587"/>
  <c r="AQ60" i="587"/>
  <c r="AR60" i="587"/>
  <c r="AS60" i="587"/>
  <c r="AT60" i="587"/>
  <c r="AU60" i="587"/>
  <c r="AV60" i="587"/>
  <c r="AW60" i="587"/>
  <c r="AX60" i="587"/>
  <c r="AY60" i="587"/>
  <c r="AZ60" i="587"/>
  <c r="BA60" i="587"/>
  <c r="F62" i="587"/>
  <c r="H62" i="587"/>
  <c r="W62" i="587"/>
  <c r="X62" i="587"/>
  <c r="Y62" i="587"/>
  <c r="Z62" i="587"/>
  <c r="AA62" i="587"/>
  <c r="AB62" i="587"/>
  <c r="AC62" i="587"/>
  <c r="AD62" i="587"/>
  <c r="AE62" i="587"/>
  <c r="AF62" i="587"/>
  <c r="AG62" i="587"/>
  <c r="AH62" i="587"/>
  <c r="AI62" i="587"/>
  <c r="AJ62" i="587"/>
  <c r="AK62" i="587"/>
  <c r="AL62" i="587"/>
  <c r="AM62" i="587"/>
  <c r="AN62" i="587"/>
  <c r="AO62" i="587"/>
  <c r="AP62" i="587"/>
  <c r="AQ62" i="587"/>
  <c r="AR62" i="587"/>
  <c r="AS62" i="587"/>
  <c r="AT62" i="587"/>
  <c r="AU62" i="587"/>
  <c r="AV62" i="587"/>
  <c r="AW62" i="587"/>
  <c r="AX62" i="587"/>
  <c r="AY62" i="587"/>
  <c r="AZ62" i="587"/>
  <c r="BA62" i="587"/>
  <c r="F64" i="587"/>
  <c r="H64" i="587"/>
  <c r="W64" i="587"/>
  <c r="X64" i="587"/>
  <c r="Y64" i="587"/>
  <c r="Z64" i="587"/>
  <c r="AA64" i="587"/>
  <c r="AB64" i="587"/>
  <c r="AC64" i="587"/>
  <c r="AD64" i="587"/>
  <c r="AE64" i="587"/>
  <c r="AF64" i="587"/>
  <c r="AG64" i="587"/>
  <c r="AH64" i="587"/>
  <c r="AI64" i="587"/>
  <c r="AJ64" i="587"/>
  <c r="AK64" i="587"/>
  <c r="AL64" i="587"/>
  <c r="AM64" i="587"/>
  <c r="AN64" i="587"/>
  <c r="AO64" i="587"/>
  <c r="AP64" i="587"/>
  <c r="AQ64" i="587"/>
  <c r="AR64" i="587"/>
  <c r="AS64" i="587"/>
  <c r="AT64" i="587"/>
  <c r="AU64" i="587"/>
  <c r="AV64" i="587"/>
  <c r="AW64" i="587"/>
  <c r="AX64" i="587"/>
  <c r="AY64" i="587"/>
  <c r="AZ64" i="587"/>
  <c r="BA64" i="587"/>
  <c r="F66" i="587"/>
  <c r="H66" i="587"/>
  <c r="W66" i="587"/>
  <c r="X66" i="587"/>
  <c r="Y66" i="587"/>
  <c r="Z66" i="587"/>
  <c r="AA66" i="587"/>
  <c r="AB66" i="587"/>
  <c r="AC66" i="587"/>
  <c r="AD66" i="587"/>
  <c r="AE66" i="587"/>
  <c r="AF66" i="587"/>
  <c r="AG66" i="587"/>
  <c r="AH66" i="587"/>
  <c r="AI66" i="587"/>
  <c r="AJ66" i="587"/>
  <c r="AK66" i="587"/>
  <c r="AL66" i="587"/>
  <c r="AM66" i="587"/>
  <c r="AN66" i="587"/>
  <c r="AO66" i="587"/>
  <c r="AP66" i="587"/>
  <c r="AQ66" i="587"/>
  <c r="AR66" i="587"/>
  <c r="AS66" i="587"/>
  <c r="AT66" i="587"/>
  <c r="AU66" i="587"/>
  <c r="AV66" i="587"/>
  <c r="AW66" i="587"/>
  <c r="AX66" i="587"/>
  <c r="AY66" i="587"/>
  <c r="AZ66" i="587"/>
  <c r="BA66" i="587"/>
  <c r="F68" i="587"/>
  <c r="H68" i="587"/>
  <c r="W68" i="587"/>
  <c r="X68" i="587"/>
  <c r="Y68" i="587"/>
  <c r="Z68" i="587"/>
  <c r="AA68" i="587"/>
  <c r="AB68" i="587"/>
  <c r="AC68" i="587"/>
  <c r="AD68" i="587"/>
  <c r="AE68" i="587"/>
  <c r="AF68" i="587"/>
  <c r="AG68" i="587"/>
  <c r="AH68" i="587"/>
  <c r="AI68" i="587"/>
  <c r="AJ68" i="587"/>
  <c r="AK68" i="587"/>
  <c r="AL68" i="587"/>
  <c r="AM68" i="587"/>
  <c r="AN68" i="587"/>
  <c r="AO68" i="587"/>
  <c r="AP68" i="587"/>
  <c r="AQ68" i="587"/>
  <c r="AR68" i="587"/>
  <c r="AS68" i="587"/>
  <c r="AT68" i="587"/>
  <c r="AU68" i="587"/>
  <c r="AV68" i="587"/>
  <c r="AW68" i="587"/>
  <c r="AX68" i="587"/>
  <c r="AY68" i="587"/>
  <c r="AZ68" i="587"/>
  <c r="BA68" i="587"/>
  <c r="F70" i="587"/>
  <c r="H70" i="587"/>
  <c r="W70" i="587"/>
  <c r="X70" i="587"/>
  <c r="Y70" i="587"/>
  <c r="Z70" i="587"/>
  <c r="AA70" i="587"/>
  <c r="AB70" i="587"/>
  <c r="AC70" i="587"/>
  <c r="AD70" i="587"/>
  <c r="AE70" i="587"/>
  <c r="AF70" i="587"/>
  <c r="AG70" i="587"/>
  <c r="AH70" i="587"/>
  <c r="AI70" i="587"/>
  <c r="AJ70" i="587"/>
  <c r="AK70" i="587"/>
  <c r="AL70" i="587"/>
  <c r="AM70" i="587"/>
  <c r="AN70" i="587"/>
  <c r="AO70" i="587"/>
  <c r="AP70" i="587"/>
  <c r="AQ70" i="587"/>
  <c r="AR70" i="587"/>
  <c r="AS70" i="587"/>
  <c r="AT70" i="587"/>
  <c r="AU70" i="587"/>
  <c r="AV70" i="587"/>
  <c r="AW70" i="587"/>
  <c r="AX70" i="587"/>
  <c r="AY70" i="587"/>
  <c r="AZ70" i="587"/>
  <c r="BA70" i="587"/>
  <c r="F72" i="587"/>
  <c r="H72" i="587"/>
  <c r="W72" i="587"/>
  <c r="X72" i="587"/>
  <c r="Y72" i="587"/>
  <c r="Z72" i="587"/>
  <c r="AA72" i="587"/>
  <c r="AB72" i="587"/>
  <c r="AC72" i="587"/>
  <c r="AD72" i="587"/>
  <c r="AE72" i="587"/>
  <c r="AF72" i="587"/>
  <c r="AG72" i="587"/>
  <c r="AH72" i="587"/>
  <c r="AI72" i="587"/>
  <c r="AJ72" i="587"/>
  <c r="AK72" i="587"/>
  <c r="AL72" i="587"/>
  <c r="AM72" i="587"/>
  <c r="AN72" i="587"/>
  <c r="AO72" i="587"/>
  <c r="AP72" i="587"/>
  <c r="AQ72" i="587"/>
  <c r="AR72" i="587"/>
  <c r="AS72" i="587"/>
  <c r="AT72" i="587"/>
  <c r="AU72" i="587"/>
  <c r="AV72" i="587"/>
  <c r="AW72" i="587"/>
  <c r="AX72" i="587"/>
  <c r="AY72" i="587"/>
  <c r="AZ72" i="587"/>
  <c r="BA72" i="587"/>
  <c r="F74" i="587"/>
  <c r="H74" i="587"/>
  <c r="W74" i="587"/>
  <c r="X74" i="587"/>
  <c r="Y74" i="587"/>
  <c r="Z74" i="587"/>
  <c r="AA74" i="587"/>
  <c r="AB74" i="587"/>
  <c r="AC74" i="587"/>
  <c r="AD74" i="587"/>
  <c r="AE74" i="587"/>
  <c r="AF74" i="587"/>
  <c r="AG74" i="587"/>
  <c r="AH74" i="587"/>
  <c r="AI74" i="587"/>
  <c r="AJ74" i="587"/>
  <c r="AK74" i="587"/>
  <c r="AL74" i="587"/>
  <c r="AM74" i="587"/>
  <c r="AN74" i="587"/>
  <c r="AO74" i="587"/>
  <c r="AP74" i="587"/>
  <c r="AQ74" i="587"/>
  <c r="AR74" i="587"/>
  <c r="AS74" i="587"/>
  <c r="AT74" i="587"/>
  <c r="AU74" i="587"/>
  <c r="AV74" i="587"/>
  <c r="AW74" i="587"/>
  <c r="AX74" i="587"/>
  <c r="AY74" i="587"/>
  <c r="AZ74" i="587"/>
  <c r="BA74" i="587"/>
  <c r="F76" i="587"/>
  <c r="H76" i="587"/>
  <c r="W76" i="587"/>
  <c r="X76" i="587"/>
  <c r="Y76" i="587"/>
  <c r="Z76" i="587"/>
  <c r="AA76" i="587"/>
  <c r="AB76" i="587"/>
  <c r="AC76" i="587"/>
  <c r="AD76" i="587"/>
  <c r="AE76" i="587"/>
  <c r="AF76" i="587"/>
  <c r="AG76" i="587"/>
  <c r="AH76" i="587"/>
  <c r="AI76" i="587"/>
  <c r="AJ76" i="587"/>
  <c r="AK76" i="587"/>
  <c r="AL76" i="587"/>
  <c r="AM76" i="587"/>
  <c r="AN76" i="587"/>
  <c r="AO76" i="587"/>
  <c r="AP76" i="587"/>
  <c r="AQ76" i="587"/>
  <c r="AR76" i="587"/>
  <c r="AS76" i="587"/>
  <c r="AT76" i="587"/>
  <c r="AU76" i="587"/>
  <c r="AV76" i="587"/>
  <c r="AW76" i="587"/>
  <c r="AX76" i="587"/>
  <c r="AY76" i="587"/>
  <c r="AZ76" i="587"/>
  <c r="BA76" i="587"/>
  <c r="F78" i="587"/>
  <c r="H78" i="587"/>
  <c r="W78" i="587"/>
  <c r="X78" i="587"/>
  <c r="Y78" i="587"/>
  <c r="Z78" i="587"/>
  <c r="AA78" i="587"/>
  <c r="AB78" i="587"/>
  <c r="AC78" i="587"/>
  <c r="AD78" i="587"/>
  <c r="AE78" i="587"/>
  <c r="AF78" i="587"/>
  <c r="AG78" i="587"/>
  <c r="AH78" i="587"/>
  <c r="AI78" i="587"/>
  <c r="AJ78" i="587"/>
  <c r="AK78" i="587"/>
  <c r="AL78" i="587"/>
  <c r="AM78" i="587"/>
  <c r="AN78" i="587"/>
  <c r="AO78" i="587"/>
  <c r="AP78" i="587"/>
  <c r="AQ78" i="587"/>
  <c r="AR78" i="587"/>
  <c r="AS78" i="587"/>
  <c r="AT78" i="587"/>
  <c r="AU78" i="587"/>
  <c r="AV78" i="587"/>
  <c r="AW78" i="587"/>
  <c r="AX78" i="587"/>
  <c r="AY78" i="587"/>
  <c r="AZ78" i="587"/>
  <c r="BA78" i="587"/>
  <c r="F80" i="587"/>
  <c r="H80" i="587"/>
  <c r="W80" i="587"/>
  <c r="X80" i="587"/>
  <c r="Y80" i="587"/>
  <c r="Z80" i="587"/>
  <c r="AA80" i="587"/>
  <c r="AB80" i="587"/>
  <c r="AC80" i="587"/>
  <c r="AD80" i="587"/>
  <c r="AE80" i="587"/>
  <c r="AF80" i="587"/>
  <c r="AG80" i="587"/>
  <c r="AH80" i="587"/>
  <c r="AI80" i="587"/>
  <c r="AJ80" i="587"/>
  <c r="AK80" i="587"/>
  <c r="AL80" i="587"/>
  <c r="AM80" i="587"/>
  <c r="AN80" i="587"/>
  <c r="AO80" i="587"/>
  <c r="AP80" i="587"/>
  <c r="AQ80" i="587"/>
  <c r="AR80" i="587"/>
  <c r="AS80" i="587"/>
  <c r="AT80" i="587"/>
  <c r="AU80" i="587"/>
  <c r="AV80" i="587"/>
  <c r="AW80" i="587"/>
  <c r="AX80" i="587"/>
  <c r="AY80" i="587"/>
  <c r="AZ80" i="587"/>
  <c r="BA80" i="587"/>
  <c r="F82" i="587"/>
  <c r="H82" i="587"/>
  <c r="W82" i="587"/>
  <c r="X82" i="587"/>
  <c r="Y82" i="587"/>
  <c r="Z82" i="587"/>
  <c r="AA82" i="587"/>
  <c r="AB82" i="587"/>
  <c r="AC82" i="587"/>
  <c r="AD82" i="587"/>
  <c r="AE82" i="587"/>
  <c r="AF82" i="587"/>
  <c r="AG82" i="587"/>
  <c r="AH82" i="587"/>
  <c r="AI82" i="587"/>
  <c r="AJ82" i="587"/>
  <c r="AK82" i="587"/>
  <c r="AL82" i="587"/>
  <c r="AM82" i="587"/>
  <c r="AN82" i="587"/>
  <c r="AO82" i="587"/>
  <c r="AP82" i="587"/>
  <c r="AQ82" i="587"/>
  <c r="AR82" i="587"/>
  <c r="AS82" i="587"/>
  <c r="AT82" i="587"/>
  <c r="AU82" i="587"/>
  <c r="AV82" i="587"/>
  <c r="AW82" i="587"/>
  <c r="AX82" i="587"/>
  <c r="AY82" i="587"/>
  <c r="AZ82" i="587"/>
  <c r="BA82" i="587"/>
  <c r="F84" i="587"/>
  <c r="H84" i="587"/>
  <c r="W84" i="587"/>
  <c r="X84" i="587"/>
  <c r="Y84" i="587"/>
  <c r="Z84" i="587"/>
  <c r="AA84" i="587"/>
  <c r="AB84" i="587"/>
  <c r="AC84" i="587"/>
  <c r="AD84" i="587"/>
  <c r="AE84" i="587"/>
  <c r="AF84" i="587"/>
  <c r="AG84" i="587"/>
  <c r="AH84" i="587"/>
  <c r="AI84" i="587"/>
  <c r="AJ84" i="587"/>
  <c r="AK84" i="587"/>
  <c r="AL84" i="587"/>
  <c r="AM84" i="587"/>
  <c r="AN84" i="587"/>
  <c r="AO84" i="587"/>
  <c r="AP84" i="587"/>
  <c r="AQ84" i="587"/>
  <c r="AR84" i="587"/>
  <c r="AS84" i="587"/>
  <c r="AT84" i="587"/>
  <c r="AU84" i="587"/>
  <c r="AV84" i="587"/>
  <c r="AW84" i="587"/>
  <c r="AX84" i="587"/>
  <c r="AY84" i="587"/>
  <c r="AZ84" i="587"/>
  <c r="BA84" i="587"/>
  <c r="F86" i="587"/>
  <c r="H86" i="587"/>
  <c r="W86" i="587"/>
  <c r="X86" i="587"/>
  <c r="Y86" i="587"/>
  <c r="Z86" i="587"/>
  <c r="AA86" i="587"/>
  <c r="AB86" i="587"/>
  <c r="AC86" i="587"/>
  <c r="AD86" i="587"/>
  <c r="AE86" i="587"/>
  <c r="AF86" i="587"/>
  <c r="AG86" i="587"/>
  <c r="AH86" i="587"/>
  <c r="AI86" i="587"/>
  <c r="AJ86" i="587"/>
  <c r="AK86" i="587"/>
  <c r="AL86" i="587"/>
  <c r="AM86" i="587"/>
  <c r="AN86" i="587"/>
  <c r="AO86" i="587"/>
  <c r="AP86" i="587"/>
  <c r="AQ86" i="587"/>
  <c r="AR86" i="587"/>
  <c r="AS86" i="587"/>
  <c r="AT86" i="587"/>
  <c r="AU86" i="587"/>
  <c r="AV86" i="587"/>
  <c r="AW86" i="587"/>
  <c r="AX86" i="587"/>
  <c r="AY86" i="587"/>
  <c r="AZ86" i="587"/>
  <c r="BA86" i="587"/>
  <c r="F88" i="587"/>
  <c r="H88" i="587"/>
  <c r="W88" i="587"/>
  <c r="X88" i="587"/>
  <c r="Y88" i="587"/>
  <c r="Z88" i="587"/>
  <c r="AA88" i="587"/>
  <c r="AB88" i="587"/>
  <c r="AC88" i="587"/>
  <c r="AD88" i="587"/>
  <c r="AE88" i="587"/>
  <c r="AF88" i="587"/>
  <c r="AG88" i="587"/>
  <c r="AH88" i="587"/>
  <c r="AI88" i="587"/>
  <c r="AJ88" i="587"/>
  <c r="AK88" i="587"/>
  <c r="AL88" i="587"/>
  <c r="AM88" i="587"/>
  <c r="AN88" i="587"/>
  <c r="AO88" i="587"/>
  <c r="AP88" i="587"/>
  <c r="AQ88" i="587"/>
  <c r="AR88" i="587"/>
  <c r="AS88" i="587"/>
  <c r="AT88" i="587"/>
  <c r="AU88" i="587"/>
  <c r="AV88" i="587"/>
  <c r="AW88" i="587"/>
  <c r="AX88" i="587"/>
  <c r="AY88" i="587"/>
  <c r="AZ88" i="587"/>
  <c r="BA88" i="587"/>
  <c r="F90" i="587"/>
  <c r="H90" i="587"/>
  <c r="W90" i="587"/>
  <c r="X90" i="587"/>
  <c r="Y90" i="587"/>
  <c r="Z90" i="587"/>
  <c r="AA90" i="587"/>
  <c r="AB90" i="587"/>
  <c r="AC90" i="587"/>
  <c r="AD90" i="587"/>
  <c r="AE90" i="587"/>
  <c r="AF90" i="587"/>
  <c r="AG90" i="587"/>
  <c r="AH90" i="587"/>
  <c r="AI90" i="587"/>
  <c r="AJ90" i="587"/>
  <c r="AK90" i="587"/>
  <c r="AL90" i="587"/>
  <c r="AM90" i="587"/>
  <c r="AN90" i="587"/>
  <c r="AO90" i="587"/>
  <c r="AP90" i="587"/>
  <c r="AQ90" i="587"/>
  <c r="AR90" i="587"/>
  <c r="AS90" i="587"/>
  <c r="AT90" i="587"/>
  <c r="AU90" i="587"/>
  <c r="AV90" i="587"/>
  <c r="AW90" i="587"/>
  <c r="AX90" i="587"/>
  <c r="AY90" i="587"/>
  <c r="AZ90" i="587"/>
  <c r="BA90" i="587"/>
  <c r="F92" i="587"/>
  <c r="H92" i="587"/>
  <c r="W92" i="587"/>
  <c r="X92" i="587"/>
  <c r="Y92" i="587"/>
  <c r="Z92" i="587"/>
  <c r="AA92" i="587"/>
  <c r="AB92" i="587"/>
  <c r="AC92" i="587"/>
  <c r="AD92" i="587"/>
  <c r="AE92" i="587"/>
  <c r="AF92" i="587"/>
  <c r="AG92" i="587"/>
  <c r="AH92" i="587"/>
  <c r="AI92" i="587"/>
  <c r="AJ92" i="587"/>
  <c r="AK92" i="587"/>
  <c r="AL92" i="587"/>
  <c r="AM92" i="587"/>
  <c r="AN92" i="587"/>
  <c r="AO92" i="587"/>
  <c r="AP92" i="587"/>
  <c r="AQ92" i="587"/>
  <c r="AR92" i="587"/>
  <c r="AS92" i="587"/>
  <c r="AT92" i="587"/>
  <c r="AU92" i="587"/>
  <c r="AV92" i="587"/>
  <c r="AW92" i="587"/>
  <c r="AX92" i="587"/>
  <c r="AY92" i="587"/>
  <c r="AZ92" i="587"/>
  <c r="BA92" i="587"/>
  <c r="F94" i="587"/>
  <c r="H94" i="587"/>
  <c r="W94" i="587"/>
  <c r="X94" i="587"/>
  <c r="Y94" i="587"/>
  <c r="Z94" i="587"/>
  <c r="AA94" i="587"/>
  <c r="AB94" i="587"/>
  <c r="AC94" i="587"/>
  <c r="AD94" i="587"/>
  <c r="AE94" i="587"/>
  <c r="AF94" i="587"/>
  <c r="AG94" i="587"/>
  <c r="AH94" i="587"/>
  <c r="AI94" i="587"/>
  <c r="AJ94" i="587"/>
  <c r="AK94" i="587"/>
  <c r="AL94" i="587"/>
  <c r="AM94" i="587"/>
  <c r="AN94" i="587"/>
  <c r="AO94" i="587"/>
  <c r="AP94" i="587"/>
  <c r="AQ94" i="587"/>
  <c r="AR94" i="587"/>
  <c r="AS94" i="587"/>
  <c r="AT94" i="587"/>
  <c r="AU94" i="587"/>
  <c r="AV94" i="587"/>
  <c r="AW94" i="587"/>
  <c r="AX94" i="587"/>
  <c r="AY94" i="587"/>
  <c r="AZ94" i="587"/>
  <c r="BA94" i="587"/>
  <c r="F96" i="587"/>
  <c r="H96" i="587"/>
  <c r="W96" i="587"/>
  <c r="X96" i="587"/>
  <c r="Y96" i="587"/>
  <c r="Z96" i="587"/>
  <c r="AA96" i="587"/>
  <c r="AB96" i="587"/>
  <c r="AC96" i="587"/>
  <c r="AD96" i="587"/>
  <c r="AE96" i="587"/>
  <c r="AF96" i="587"/>
  <c r="AG96" i="587"/>
  <c r="AH96" i="587"/>
  <c r="AI96" i="587"/>
  <c r="AJ96" i="587"/>
  <c r="AK96" i="587"/>
  <c r="AL96" i="587"/>
  <c r="AM96" i="587"/>
  <c r="AN96" i="587"/>
  <c r="AO96" i="587"/>
  <c r="AP96" i="587"/>
  <c r="AQ96" i="587"/>
  <c r="AR96" i="587"/>
  <c r="AS96" i="587"/>
  <c r="AT96" i="587"/>
  <c r="AU96" i="587"/>
  <c r="AV96" i="587"/>
  <c r="AW96" i="587"/>
  <c r="AX96" i="587"/>
  <c r="AY96" i="587"/>
  <c r="AZ96" i="587"/>
  <c r="BA96" i="587"/>
  <c r="F98" i="587"/>
  <c r="H98" i="587"/>
  <c r="W98" i="587"/>
  <c r="X98" i="587"/>
  <c r="Y98" i="587"/>
  <c r="Z98" i="587"/>
  <c r="AA98" i="587"/>
  <c r="AB98" i="587"/>
  <c r="AC98" i="587"/>
  <c r="AD98" i="587"/>
  <c r="AE98" i="587"/>
  <c r="AF98" i="587"/>
  <c r="AG98" i="587"/>
  <c r="AH98" i="587"/>
  <c r="AI98" i="587"/>
  <c r="AJ98" i="587"/>
  <c r="AK98" i="587"/>
  <c r="AL98" i="587"/>
  <c r="AM98" i="587"/>
  <c r="AN98" i="587"/>
  <c r="AO98" i="587"/>
  <c r="AP98" i="587"/>
  <c r="AQ98" i="587"/>
  <c r="AR98" i="587"/>
  <c r="AS98" i="587"/>
  <c r="AT98" i="587"/>
  <c r="AU98" i="587"/>
  <c r="AV98" i="587"/>
  <c r="AW98" i="587"/>
  <c r="AX98" i="587"/>
  <c r="AY98" i="587"/>
  <c r="AZ98" i="587"/>
  <c r="BA98" i="587"/>
  <c r="F100" i="587"/>
  <c r="H100" i="587"/>
  <c r="W100" i="587"/>
  <c r="X100" i="587"/>
  <c r="Y100" i="587"/>
  <c r="Z100" i="587"/>
  <c r="AA100" i="587"/>
  <c r="AB100" i="587"/>
  <c r="AC100" i="587"/>
  <c r="AD100" i="587"/>
  <c r="AE100" i="587"/>
  <c r="AF100" i="587"/>
  <c r="AG100" i="587"/>
  <c r="AH100" i="587"/>
  <c r="AI100" i="587"/>
  <c r="AJ100" i="587"/>
  <c r="AK100" i="587"/>
  <c r="AL100" i="587"/>
  <c r="AM100" i="587"/>
  <c r="AN100" i="587"/>
  <c r="AO100" i="587"/>
  <c r="AP100" i="587"/>
  <c r="AQ100" i="587"/>
  <c r="AR100" i="587"/>
  <c r="AS100" i="587"/>
  <c r="AT100" i="587"/>
  <c r="AU100" i="587"/>
  <c r="AV100" i="587"/>
  <c r="AW100" i="587"/>
  <c r="AX100" i="587"/>
  <c r="AY100" i="587"/>
  <c r="AZ100" i="587"/>
  <c r="BA100" i="587"/>
  <c r="F102" i="587"/>
  <c r="H102" i="587"/>
  <c r="W102" i="587"/>
  <c r="X102" i="587"/>
  <c r="Y102" i="587"/>
  <c r="Z102" i="587"/>
  <c r="AA102" i="587"/>
  <c r="AB102" i="587"/>
  <c r="AC102" i="587"/>
  <c r="AD102" i="587"/>
  <c r="AE102" i="587"/>
  <c r="AF102" i="587"/>
  <c r="AG102" i="587"/>
  <c r="AH102" i="587"/>
  <c r="AI102" i="587"/>
  <c r="AJ102" i="587"/>
  <c r="AK102" i="587"/>
  <c r="AL102" i="587"/>
  <c r="AM102" i="587"/>
  <c r="AN102" i="587"/>
  <c r="AO102" i="587"/>
  <c r="AP102" i="587"/>
  <c r="AQ102" i="587"/>
  <c r="AR102" i="587"/>
  <c r="AS102" i="587"/>
  <c r="AT102" i="587"/>
  <c r="AU102" i="587"/>
  <c r="AV102" i="587"/>
  <c r="AW102" i="587"/>
  <c r="AX102" i="587"/>
  <c r="AY102" i="587"/>
  <c r="AZ102" i="587"/>
  <c r="BA102" i="587"/>
  <c r="F104" i="587"/>
  <c r="H104" i="587"/>
  <c r="W104" i="587"/>
  <c r="X104" i="587"/>
  <c r="Y104" i="587"/>
  <c r="Z104" i="587"/>
  <c r="AA104" i="587"/>
  <c r="AB104" i="587"/>
  <c r="AC104" i="587"/>
  <c r="AD104" i="587"/>
  <c r="AE104" i="587"/>
  <c r="AF104" i="587"/>
  <c r="AG104" i="587"/>
  <c r="AH104" i="587"/>
  <c r="AI104" i="587"/>
  <c r="AJ104" i="587"/>
  <c r="AK104" i="587"/>
  <c r="AL104" i="587"/>
  <c r="AM104" i="587"/>
  <c r="AN104" i="587"/>
  <c r="AO104" i="587"/>
  <c r="AP104" i="587"/>
  <c r="AQ104" i="587"/>
  <c r="AR104" i="587"/>
  <c r="AS104" i="587"/>
  <c r="AT104" i="587"/>
  <c r="AU104" i="587"/>
  <c r="AV104" i="587"/>
  <c r="AW104" i="587"/>
  <c r="AX104" i="587"/>
  <c r="AY104" i="587"/>
  <c r="AZ104" i="587"/>
  <c r="BA104" i="587"/>
  <c r="F106" i="587"/>
  <c r="H106" i="587"/>
  <c r="W106" i="587"/>
  <c r="X106" i="587"/>
  <c r="Y106" i="587"/>
  <c r="Z106" i="587"/>
  <c r="AA106" i="587"/>
  <c r="AB106" i="587"/>
  <c r="AC106" i="587"/>
  <c r="AD106" i="587"/>
  <c r="AE106" i="587"/>
  <c r="AF106" i="587"/>
  <c r="AG106" i="587"/>
  <c r="AH106" i="587"/>
  <c r="AI106" i="587"/>
  <c r="AJ106" i="587"/>
  <c r="AK106" i="587"/>
  <c r="AL106" i="587"/>
  <c r="AM106" i="587"/>
  <c r="AN106" i="587"/>
  <c r="AO106" i="587"/>
  <c r="AP106" i="587"/>
  <c r="AQ106" i="587"/>
  <c r="AR106" i="587"/>
  <c r="AS106" i="587"/>
  <c r="AT106" i="587"/>
  <c r="AU106" i="587"/>
  <c r="AV106" i="587"/>
  <c r="AW106" i="587"/>
  <c r="AX106" i="587"/>
  <c r="AY106" i="587"/>
  <c r="AZ106" i="587"/>
  <c r="BA106" i="587"/>
  <c r="F108" i="587"/>
  <c r="H108" i="587"/>
  <c r="W108" i="587"/>
  <c r="X108" i="587"/>
  <c r="Y108" i="587"/>
  <c r="Z108" i="587"/>
  <c r="AA108" i="587"/>
  <c r="AB108" i="587"/>
  <c r="AC108" i="587"/>
  <c r="AD108" i="587"/>
  <c r="AE108" i="587"/>
  <c r="AF108" i="587"/>
  <c r="AG108" i="587"/>
  <c r="AH108" i="587"/>
  <c r="AI108" i="587"/>
  <c r="AJ108" i="587"/>
  <c r="AK108" i="587"/>
  <c r="AL108" i="587"/>
  <c r="AM108" i="587"/>
  <c r="AN108" i="587"/>
  <c r="AO108" i="587"/>
  <c r="AP108" i="587"/>
  <c r="AQ108" i="587"/>
  <c r="AR108" i="587"/>
  <c r="AS108" i="587"/>
  <c r="AT108" i="587"/>
  <c r="AU108" i="587"/>
  <c r="AV108" i="587"/>
  <c r="AW108" i="587"/>
  <c r="AX108" i="587"/>
  <c r="AY108" i="587"/>
  <c r="AZ108" i="587"/>
  <c r="BA108" i="587"/>
  <c r="F110" i="587"/>
  <c r="H110" i="587"/>
  <c r="W110" i="587"/>
  <c r="X110" i="587"/>
  <c r="Y110" i="587"/>
  <c r="Z110" i="587"/>
  <c r="AA110" i="587"/>
  <c r="AB110" i="587"/>
  <c r="AC110" i="587"/>
  <c r="AD110" i="587"/>
  <c r="AE110" i="587"/>
  <c r="AF110" i="587"/>
  <c r="AG110" i="587"/>
  <c r="AH110" i="587"/>
  <c r="AI110" i="587"/>
  <c r="AJ110" i="587"/>
  <c r="AK110" i="587"/>
  <c r="AL110" i="587"/>
  <c r="AM110" i="587"/>
  <c r="AN110" i="587"/>
  <c r="AO110" i="587"/>
  <c r="AP110" i="587"/>
  <c r="AQ110" i="587"/>
  <c r="AR110" i="587"/>
  <c r="AS110" i="587"/>
  <c r="AT110" i="587"/>
  <c r="AU110" i="587"/>
  <c r="AV110" i="587"/>
  <c r="AW110" i="587"/>
  <c r="AX110" i="587"/>
  <c r="AY110" i="587"/>
  <c r="AZ110" i="587"/>
  <c r="BA110" i="587"/>
  <c r="F112" i="587"/>
  <c r="H112" i="587"/>
  <c r="W112" i="587"/>
  <c r="X112" i="587"/>
  <c r="Y112" i="587"/>
  <c r="Z112" i="587"/>
  <c r="AA112" i="587"/>
  <c r="AB112" i="587"/>
  <c r="AC112" i="587"/>
  <c r="AD112" i="587"/>
  <c r="AE112" i="587"/>
  <c r="AF112" i="587"/>
  <c r="AG112" i="587"/>
  <c r="AH112" i="587"/>
  <c r="AI112" i="587"/>
  <c r="AJ112" i="587"/>
  <c r="AK112" i="587"/>
  <c r="AL112" i="587"/>
  <c r="AM112" i="587"/>
  <c r="AN112" i="587"/>
  <c r="AO112" i="587"/>
  <c r="AP112" i="587"/>
  <c r="AQ112" i="587"/>
  <c r="AR112" i="587"/>
  <c r="AS112" i="587"/>
  <c r="AT112" i="587"/>
  <c r="AU112" i="587"/>
  <c r="AV112" i="587"/>
  <c r="AW112" i="587"/>
  <c r="AX112" i="587"/>
  <c r="AY112" i="587"/>
  <c r="AZ112" i="587"/>
  <c r="BA112" i="587"/>
  <c r="F114" i="587"/>
  <c r="H114" i="587"/>
  <c r="W114" i="587"/>
  <c r="X114" i="587"/>
  <c r="Y114" i="587"/>
  <c r="Z114" i="587"/>
  <c r="AA114" i="587"/>
  <c r="AB114" i="587"/>
  <c r="AC114" i="587"/>
  <c r="AD114" i="587"/>
  <c r="AE114" i="587"/>
  <c r="AF114" i="587"/>
  <c r="AG114" i="587"/>
  <c r="AH114" i="587"/>
  <c r="AI114" i="587"/>
  <c r="AJ114" i="587"/>
  <c r="AK114" i="587"/>
  <c r="AL114" i="587"/>
  <c r="AM114" i="587"/>
  <c r="AN114" i="587"/>
  <c r="AO114" i="587"/>
  <c r="AP114" i="587"/>
  <c r="AQ114" i="587"/>
  <c r="AR114" i="587"/>
  <c r="AS114" i="587"/>
  <c r="AT114" i="587"/>
  <c r="AU114" i="587"/>
  <c r="AV114" i="587"/>
  <c r="AW114" i="587"/>
  <c r="AX114" i="587"/>
  <c r="AY114" i="587"/>
  <c r="AZ114" i="587"/>
  <c r="BA114" i="587"/>
  <c r="F116" i="587"/>
  <c r="H116" i="587"/>
  <c r="W116" i="587"/>
  <c r="X116" i="587"/>
  <c r="Y116" i="587"/>
  <c r="Z116" i="587"/>
  <c r="AA116" i="587"/>
  <c r="AB116" i="587"/>
  <c r="AC116" i="587"/>
  <c r="AD116" i="587"/>
  <c r="AE116" i="587"/>
  <c r="AF116" i="587"/>
  <c r="AG116" i="587"/>
  <c r="AH116" i="587"/>
  <c r="AI116" i="587"/>
  <c r="AJ116" i="587"/>
  <c r="AK116" i="587"/>
  <c r="AL116" i="587"/>
  <c r="AM116" i="587"/>
  <c r="AN116" i="587"/>
  <c r="AO116" i="587"/>
  <c r="AP116" i="587"/>
  <c r="AQ116" i="587"/>
  <c r="AR116" i="587"/>
  <c r="AS116" i="587"/>
  <c r="AT116" i="587"/>
  <c r="AU116" i="587"/>
  <c r="AV116" i="587"/>
  <c r="AW116" i="587"/>
  <c r="AX116" i="587"/>
  <c r="AY116" i="587"/>
  <c r="AZ116" i="587"/>
  <c r="BA116" i="587"/>
  <c r="F118" i="587"/>
  <c r="H118" i="587"/>
  <c r="W118" i="587"/>
  <c r="X118" i="587"/>
  <c r="Y118" i="587"/>
  <c r="Z118" i="587"/>
  <c r="AA118" i="587"/>
  <c r="AB118" i="587"/>
  <c r="AC118" i="587"/>
  <c r="AD118" i="587"/>
  <c r="AE118" i="587"/>
  <c r="AF118" i="587"/>
  <c r="AG118" i="587"/>
  <c r="AH118" i="587"/>
  <c r="AI118" i="587"/>
  <c r="AJ118" i="587"/>
  <c r="AK118" i="587"/>
  <c r="AL118" i="587"/>
  <c r="AM118" i="587"/>
  <c r="AN118" i="587"/>
  <c r="AO118" i="587"/>
  <c r="AP118" i="587"/>
  <c r="AQ118" i="587"/>
  <c r="AR118" i="587"/>
  <c r="AS118" i="587"/>
  <c r="AT118" i="587"/>
  <c r="AU118" i="587"/>
  <c r="AV118" i="587"/>
  <c r="AW118" i="587"/>
  <c r="AX118" i="587"/>
  <c r="AY118" i="587"/>
  <c r="AZ118" i="587"/>
  <c r="BA118" i="587"/>
  <c r="F120" i="587"/>
  <c r="H120" i="587"/>
  <c r="W120" i="587"/>
  <c r="X120" i="587"/>
  <c r="Y120" i="587"/>
  <c r="Z120" i="587"/>
  <c r="AA120" i="587"/>
  <c r="AB120" i="587"/>
  <c r="AC120" i="587"/>
  <c r="AD120" i="587"/>
  <c r="AE120" i="587"/>
  <c r="AF120" i="587"/>
  <c r="AG120" i="587"/>
  <c r="AH120" i="587"/>
  <c r="AI120" i="587"/>
  <c r="AJ120" i="587"/>
  <c r="AK120" i="587"/>
  <c r="AL120" i="587"/>
  <c r="AM120" i="587"/>
  <c r="AN120" i="587"/>
  <c r="AO120" i="587"/>
  <c r="AP120" i="587"/>
  <c r="AQ120" i="587"/>
  <c r="AR120" i="587"/>
  <c r="AS120" i="587"/>
  <c r="AT120" i="587"/>
  <c r="AU120" i="587"/>
  <c r="AV120" i="587"/>
  <c r="AW120" i="587"/>
  <c r="AX120" i="587"/>
  <c r="AY120" i="587"/>
  <c r="AZ120" i="587"/>
  <c r="BA120" i="587"/>
  <c r="F122" i="587"/>
  <c r="H122" i="587"/>
  <c r="W122" i="587"/>
  <c r="X122" i="587"/>
  <c r="Y122" i="587"/>
  <c r="Z122" i="587"/>
  <c r="AA122" i="587"/>
  <c r="AB122" i="587"/>
  <c r="AC122" i="587"/>
  <c r="AD122" i="587"/>
  <c r="AE122" i="587"/>
  <c r="AF122" i="587"/>
  <c r="AG122" i="587"/>
  <c r="AH122" i="587"/>
  <c r="AI122" i="587"/>
  <c r="AJ122" i="587"/>
  <c r="AK122" i="587"/>
  <c r="AL122" i="587"/>
  <c r="AM122" i="587"/>
  <c r="AN122" i="587"/>
  <c r="AO122" i="587"/>
  <c r="AP122" i="587"/>
  <c r="AQ122" i="587"/>
  <c r="AR122" i="587"/>
  <c r="AS122" i="587"/>
  <c r="AT122" i="587"/>
  <c r="AU122" i="587"/>
  <c r="AV122" i="587"/>
  <c r="AW122" i="587"/>
  <c r="AX122" i="587"/>
  <c r="AY122" i="587"/>
  <c r="AZ122" i="587"/>
  <c r="BA122" i="587"/>
  <c r="F124" i="587"/>
  <c r="H124" i="587"/>
  <c r="W124" i="587"/>
  <c r="X124" i="587"/>
  <c r="Y124" i="587"/>
  <c r="Z124" i="587"/>
  <c r="AA124" i="587"/>
  <c r="AB124" i="587"/>
  <c r="AC124" i="587"/>
  <c r="AD124" i="587"/>
  <c r="AE124" i="587"/>
  <c r="AF124" i="587"/>
  <c r="AG124" i="587"/>
  <c r="AH124" i="587"/>
  <c r="AI124" i="587"/>
  <c r="AJ124" i="587"/>
  <c r="AK124" i="587"/>
  <c r="AL124" i="587"/>
  <c r="AM124" i="587"/>
  <c r="AN124" i="587"/>
  <c r="AO124" i="587"/>
  <c r="AP124" i="587"/>
  <c r="AQ124" i="587"/>
  <c r="AR124" i="587"/>
  <c r="AS124" i="587"/>
  <c r="AT124" i="587"/>
  <c r="AU124" i="587"/>
  <c r="AV124" i="587"/>
  <c r="AW124" i="587"/>
  <c r="AX124" i="587"/>
  <c r="AY124" i="587"/>
  <c r="AZ124" i="587"/>
  <c r="BA124" i="587"/>
  <c r="F126" i="587"/>
  <c r="H126" i="587"/>
  <c r="W126" i="587"/>
  <c r="X126" i="587"/>
  <c r="Y126" i="587"/>
  <c r="Z126" i="587"/>
  <c r="AA126" i="587"/>
  <c r="AB126" i="587"/>
  <c r="AC126" i="587"/>
  <c r="AD126" i="587"/>
  <c r="AE126" i="587"/>
  <c r="AF126" i="587"/>
  <c r="AG126" i="587"/>
  <c r="AH126" i="587"/>
  <c r="AI126" i="587"/>
  <c r="AJ126" i="587"/>
  <c r="AK126" i="587"/>
  <c r="AL126" i="587"/>
  <c r="AM126" i="587"/>
  <c r="AN126" i="587"/>
  <c r="AO126" i="587"/>
  <c r="AP126" i="587"/>
  <c r="AQ126" i="587"/>
  <c r="AR126" i="587"/>
  <c r="AS126" i="587"/>
  <c r="AT126" i="587"/>
  <c r="AU126" i="587"/>
  <c r="AV126" i="587"/>
  <c r="AW126" i="587"/>
  <c r="AX126" i="587"/>
  <c r="AY126" i="587"/>
  <c r="AZ126" i="587"/>
  <c r="BA126" i="587"/>
  <c r="F128" i="587"/>
  <c r="H128" i="587"/>
  <c r="W128" i="587"/>
  <c r="X128" i="587"/>
  <c r="Y128" i="587"/>
  <c r="Z128" i="587"/>
  <c r="AA128" i="587"/>
  <c r="AB128" i="587"/>
  <c r="AC128" i="587"/>
  <c r="AD128" i="587"/>
  <c r="AE128" i="587"/>
  <c r="AF128" i="587"/>
  <c r="AG128" i="587"/>
  <c r="AH128" i="587"/>
  <c r="AI128" i="587"/>
  <c r="AJ128" i="587"/>
  <c r="AK128" i="587"/>
  <c r="AL128" i="587"/>
  <c r="AM128" i="587"/>
  <c r="AN128" i="587"/>
  <c r="AO128" i="587"/>
  <c r="AP128" i="587"/>
  <c r="AQ128" i="587"/>
  <c r="AR128" i="587"/>
  <c r="AS128" i="587"/>
  <c r="AT128" i="587"/>
  <c r="AU128" i="587"/>
  <c r="AV128" i="587"/>
  <c r="AW128" i="587"/>
  <c r="AX128" i="587"/>
  <c r="AY128" i="587"/>
  <c r="AZ128" i="587"/>
  <c r="BA128" i="587"/>
  <c r="F130" i="587"/>
  <c r="H130" i="587"/>
  <c r="W130" i="587"/>
  <c r="X130" i="587"/>
  <c r="Y130" i="587"/>
  <c r="Z130" i="587"/>
  <c r="AA130" i="587"/>
  <c r="AB130" i="587"/>
  <c r="AC130" i="587"/>
  <c r="AD130" i="587"/>
  <c r="AE130" i="587"/>
  <c r="AF130" i="587"/>
  <c r="AG130" i="587"/>
  <c r="AH130" i="587"/>
  <c r="AI130" i="587"/>
  <c r="AJ130" i="587"/>
  <c r="AK130" i="587"/>
  <c r="AL130" i="587"/>
  <c r="AM130" i="587"/>
  <c r="AN130" i="587"/>
  <c r="AO130" i="587"/>
  <c r="AP130" i="587"/>
  <c r="AQ130" i="587"/>
  <c r="AR130" i="587"/>
  <c r="AS130" i="587"/>
  <c r="AT130" i="587"/>
  <c r="AU130" i="587"/>
  <c r="AV130" i="587"/>
  <c r="AW130" i="587"/>
  <c r="AX130" i="587"/>
  <c r="AY130" i="587"/>
  <c r="AZ130" i="587"/>
  <c r="BA130" i="587"/>
  <c r="F132" i="587"/>
  <c r="H132" i="587"/>
  <c r="W132" i="587"/>
  <c r="X132" i="587"/>
  <c r="Y132" i="587"/>
  <c r="Z132" i="587"/>
  <c r="AA132" i="587"/>
  <c r="AB132" i="587"/>
  <c r="AC132" i="587"/>
  <c r="AD132" i="587"/>
  <c r="AE132" i="587"/>
  <c r="AF132" i="587"/>
  <c r="AG132" i="587"/>
  <c r="AH132" i="587"/>
  <c r="AI132" i="587"/>
  <c r="AJ132" i="587"/>
  <c r="AK132" i="587"/>
  <c r="AL132" i="587"/>
  <c r="AM132" i="587"/>
  <c r="AN132" i="587"/>
  <c r="AO132" i="587"/>
  <c r="AP132" i="587"/>
  <c r="AQ132" i="587"/>
  <c r="AR132" i="587"/>
  <c r="AS132" i="587"/>
  <c r="AT132" i="587"/>
  <c r="AU132" i="587"/>
  <c r="AV132" i="587"/>
  <c r="AW132" i="587"/>
  <c r="AX132" i="587"/>
  <c r="AY132" i="587"/>
  <c r="AZ132" i="587"/>
  <c r="BA132" i="587"/>
  <c r="F134" i="587"/>
  <c r="H134" i="587"/>
  <c r="W134" i="587"/>
  <c r="X134" i="587"/>
  <c r="Y134" i="587"/>
  <c r="Z134" i="587"/>
  <c r="AA134" i="587"/>
  <c r="AB134" i="587"/>
  <c r="AC134" i="587"/>
  <c r="AD134" i="587"/>
  <c r="AE134" i="587"/>
  <c r="AF134" i="587"/>
  <c r="AG134" i="587"/>
  <c r="AH134" i="587"/>
  <c r="AI134" i="587"/>
  <c r="AJ134" i="587"/>
  <c r="AK134" i="587"/>
  <c r="AL134" i="587"/>
  <c r="AM134" i="587"/>
  <c r="AN134" i="587"/>
  <c r="AO134" i="587"/>
  <c r="AP134" i="587"/>
  <c r="AQ134" i="587"/>
  <c r="AR134" i="587"/>
  <c r="AS134" i="587"/>
  <c r="AT134" i="587"/>
  <c r="AU134" i="587"/>
  <c r="AV134" i="587"/>
  <c r="AW134" i="587"/>
  <c r="AX134" i="587"/>
  <c r="AY134" i="587"/>
  <c r="AZ134" i="587"/>
  <c r="BA134" i="587"/>
  <c r="F136" i="587"/>
  <c r="H136" i="587"/>
  <c r="W136" i="587"/>
  <c r="X136" i="587"/>
  <c r="Y136" i="587"/>
  <c r="Z136" i="587"/>
  <c r="AA136" i="587"/>
  <c r="AB136" i="587"/>
  <c r="AC136" i="587"/>
  <c r="AD136" i="587"/>
  <c r="AE136" i="587"/>
  <c r="AF136" i="587"/>
  <c r="AG136" i="587"/>
  <c r="AH136" i="587"/>
  <c r="AI136" i="587"/>
  <c r="AJ136" i="587"/>
  <c r="AK136" i="587"/>
  <c r="AL136" i="587"/>
  <c r="AM136" i="587"/>
  <c r="AN136" i="587"/>
  <c r="AO136" i="587"/>
  <c r="AP136" i="587"/>
  <c r="AQ136" i="587"/>
  <c r="AR136" i="587"/>
  <c r="AS136" i="587"/>
  <c r="AT136" i="587"/>
  <c r="AU136" i="587"/>
  <c r="AV136" i="587"/>
  <c r="AW136" i="587"/>
  <c r="AX136" i="587"/>
  <c r="AY136" i="587"/>
  <c r="AZ136" i="587"/>
  <c r="BA136" i="587"/>
  <c r="F138" i="587"/>
  <c r="H138" i="587"/>
  <c r="W138" i="587"/>
  <c r="X138" i="587"/>
  <c r="Y138" i="587"/>
  <c r="Z138" i="587"/>
  <c r="AA138" i="587"/>
  <c r="AB138" i="587"/>
  <c r="AC138" i="587"/>
  <c r="AD138" i="587"/>
  <c r="AE138" i="587"/>
  <c r="AF138" i="587"/>
  <c r="AG138" i="587"/>
  <c r="AH138" i="587"/>
  <c r="AI138" i="587"/>
  <c r="AJ138" i="587"/>
  <c r="AK138" i="587"/>
  <c r="AL138" i="587"/>
  <c r="AM138" i="587"/>
  <c r="AN138" i="587"/>
  <c r="AO138" i="587"/>
  <c r="AP138" i="587"/>
  <c r="AQ138" i="587"/>
  <c r="AR138" i="587"/>
  <c r="AS138" i="587"/>
  <c r="AT138" i="587"/>
  <c r="AU138" i="587"/>
  <c r="AV138" i="587"/>
  <c r="AW138" i="587"/>
  <c r="AX138" i="587"/>
  <c r="AY138" i="587"/>
  <c r="AZ138" i="587"/>
  <c r="BA138" i="587"/>
  <c r="F140" i="587"/>
  <c r="H140" i="587"/>
  <c r="W140" i="587"/>
  <c r="X140" i="587"/>
  <c r="Y140" i="587"/>
  <c r="Z140" i="587"/>
  <c r="AA140" i="587"/>
  <c r="AB140" i="587"/>
  <c r="AC140" i="587"/>
  <c r="AD140" i="587"/>
  <c r="AE140" i="587"/>
  <c r="AF140" i="587"/>
  <c r="AG140" i="587"/>
  <c r="AH140" i="587"/>
  <c r="AI140" i="587"/>
  <c r="AJ140" i="587"/>
  <c r="AK140" i="587"/>
  <c r="AL140" i="587"/>
  <c r="AM140" i="587"/>
  <c r="AN140" i="587"/>
  <c r="AO140" i="587"/>
  <c r="AP140" i="587"/>
  <c r="AQ140" i="587"/>
  <c r="AR140" i="587"/>
  <c r="AS140" i="587"/>
  <c r="AT140" i="587"/>
  <c r="AU140" i="587"/>
  <c r="AV140" i="587"/>
  <c r="AW140" i="587"/>
  <c r="AX140" i="587"/>
  <c r="AY140" i="587"/>
  <c r="AZ140" i="587"/>
  <c r="BA140" i="587"/>
  <c r="F142" i="587"/>
  <c r="H142" i="587"/>
  <c r="W142" i="587"/>
  <c r="X142" i="587"/>
  <c r="Y142" i="587"/>
  <c r="Z142" i="587"/>
  <c r="AA142" i="587"/>
  <c r="AB142" i="587"/>
  <c r="AC142" i="587"/>
  <c r="AD142" i="587"/>
  <c r="AE142" i="587"/>
  <c r="AF142" i="587"/>
  <c r="AG142" i="587"/>
  <c r="AH142" i="587"/>
  <c r="AI142" i="587"/>
  <c r="AJ142" i="587"/>
  <c r="AK142" i="587"/>
  <c r="AL142" i="587"/>
  <c r="AM142" i="587"/>
  <c r="AN142" i="587"/>
  <c r="AO142" i="587"/>
  <c r="AP142" i="587"/>
  <c r="AQ142" i="587"/>
  <c r="AR142" i="587"/>
  <c r="AS142" i="587"/>
  <c r="AT142" i="587"/>
  <c r="AU142" i="587"/>
  <c r="AV142" i="587"/>
  <c r="AW142" i="587"/>
  <c r="AX142" i="587"/>
  <c r="AY142" i="587"/>
  <c r="AZ142" i="587"/>
  <c r="BA142" i="587"/>
  <c r="F144" i="587"/>
  <c r="H144" i="587"/>
  <c r="W144" i="587"/>
  <c r="X144" i="587"/>
  <c r="Y144" i="587"/>
  <c r="Z144" i="587"/>
  <c r="AA144" i="587"/>
  <c r="AB144" i="587"/>
  <c r="AC144" i="587"/>
  <c r="AD144" i="587"/>
  <c r="AE144" i="587"/>
  <c r="AF144" i="587"/>
  <c r="AG144" i="587"/>
  <c r="AH144" i="587"/>
  <c r="AI144" i="587"/>
  <c r="AJ144" i="587"/>
  <c r="AK144" i="587"/>
  <c r="AL144" i="587"/>
  <c r="AM144" i="587"/>
  <c r="AN144" i="587"/>
  <c r="AO144" i="587"/>
  <c r="AP144" i="587"/>
  <c r="AQ144" i="587"/>
  <c r="AR144" i="587"/>
  <c r="AS144" i="587"/>
  <c r="AT144" i="587"/>
  <c r="AU144" i="587"/>
  <c r="AV144" i="587"/>
  <c r="AW144" i="587"/>
  <c r="AX144" i="587"/>
  <c r="AY144" i="587"/>
  <c r="AZ144" i="587"/>
  <c r="BA144" i="587"/>
  <c r="F146" i="587"/>
  <c r="H146" i="587"/>
  <c r="W146" i="587"/>
  <c r="X146" i="587"/>
  <c r="Y146" i="587"/>
  <c r="Z146" i="587"/>
  <c r="AA146" i="587"/>
  <c r="AB146" i="587"/>
  <c r="AC146" i="587"/>
  <c r="AD146" i="587"/>
  <c r="AE146" i="587"/>
  <c r="AF146" i="587"/>
  <c r="AG146" i="587"/>
  <c r="AH146" i="587"/>
  <c r="AI146" i="587"/>
  <c r="AJ146" i="587"/>
  <c r="AK146" i="587"/>
  <c r="AL146" i="587"/>
  <c r="AM146" i="587"/>
  <c r="AN146" i="587"/>
  <c r="AO146" i="587"/>
  <c r="AP146" i="587"/>
  <c r="AQ146" i="587"/>
  <c r="AR146" i="587"/>
  <c r="AS146" i="587"/>
  <c r="AT146" i="587"/>
  <c r="AU146" i="587"/>
  <c r="AV146" i="587"/>
  <c r="AW146" i="587"/>
  <c r="AX146" i="587"/>
  <c r="AY146" i="587"/>
  <c r="AZ146" i="587"/>
  <c r="BA146" i="587"/>
  <c r="F148" i="587"/>
  <c r="H148" i="587"/>
  <c r="W148" i="587"/>
  <c r="X148" i="587"/>
  <c r="Y148" i="587"/>
  <c r="Z148" i="587"/>
  <c r="AA148" i="587"/>
  <c r="AB148" i="587"/>
  <c r="AC148" i="587"/>
  <c r="AD148" i="587"/>
  <c r="AE148" i="587"/>
  <c r="AF148" i="587"/>
  <c r="AG148" i="587"/>
  <c r="AH148" i="587"/>
  <c r="AI148" i="587"/>
  <c r="AJ148" i="587"/>
  <c r="AK148" i="587"/>
  <c r="AL148" i="587"/>
  <c r="AM148" i="587"/>
  <c r="AN148" i="587"/>
  <c r="AO148" i="587"/>
  <c r="AP148" i="587"/>
  <c r="AQ148" i="587"/>
  <c r="AR148" i="587"/>
  <c r="AS148" i="587"/>
  <c r="AT148" i="587"/>
  <c r="AU148" i="587"/>
  <c r="AV148" i="587"/>
  <c r="AW148" i="587"/>
  <c r="AX148" i="587"/>
  <c r="AY148" i="587"/>
  <c r="AZ148" i="587"/>
  <c r="BA148" i="587"/>
  <c r="F150" i="587"/>
  <c r="H150" i="587"/>
  <c r="W150" i="587"/>
  <c r="X150" i="587"/>
  <c r="Y150" i="587"/>
  <c r="Z150" i="587"/>
  <c r="AA150" i="587"/>
  <c r="AB150" i="587"/>
  <c r="AC150" i="587"/>
  <c r="AD150" i="587"/>
  <c r="AE150" i="587"/>
  <c r="AF150" i="587"/>
  <c r="AG150" i="587"/>
  <c r="AH150" i="587"/>
  <c r="AI150" i="587"/>
  <c r="AJ150" i="587"/>
  <c r="AK150" i="587"/>
  <c r="AL150" i="587"/>
  <c r="AM150" i="587"/>
  <c r="AN150" i="587"/>
  <c r="AO150" i="587"/>
  <c r="AP150" i="587"/>
  <c r="AQ150" i="587"/>
  <c r="AR150" i="587"/>
  <c r="AS150" i="587"/>
  <c r="AT150" i="587"/>
  <c r="AU150" i="587"/>
  <c r="AV150" i="587"/>
  <c r="AW150" i="587"/>
  <c r="AX150" i="587"/>
  <c r="AY150" i="587"/>
  <c r="AZ150" i="587"/>
  <c r="BA150" i="587"/>
  <c r="F152" i="587"/>
  <c r="H152" i="587"/>
  <c r="W152" i="587"/>
  <c r="X152" i="587"/>
  <c r="Y152" i="587"/>
  <c r="Z152" i="587"/>
  <c r="AA152" i="587"/>
  <c r="AB152" i="587"/>
  <c r="AC152" i="587"/>
  <c r="AD152" i="587"/>
  <c r="AE152" i="587"/>
  <c r="AF152" i="587"/>
  <c r="AG152" i="587"/>
  <c r="AH152" i="587"/>
  <c r="AI152" i="587"/>
  <c r="AJ152" i="587"/>
  <c r="AK152" i="587"/>
  <c r="AL152" i="587"/>
  <c r="AM152" i="587"/>
  <c r="AN152" i="587"/>
  <c r="AO152" i="587"/>
  <c r="AP152" i="587"/>
  <c r="AQ152" i="587"/>
  <c r="AR152" i="587"/>
  <c r="AS152" i="587"/>
  <c r="AT152" i="587"/>
  <c r="AU152" i="587"/>
  <c r="AV152" i="587"/>
  <c r="AW152" i="587"/>
  <c r="AX152" i="587"/>
  <c r="AY152" i="587"/>
  <c r="AZ152" i="587"/>
  <c r="BA152" i="587"/>
  <c r="F154" i="587"/>
  <c r="H154" i="587"/>
  <c r="W154" i="587"/>
  <c r="X154" i="587"/>
  <c r="Y154" i="587"/>
  <c r="Z154" i="587"/>
  <c r="AA154" i="587"/>
  <c r="AB154" i="587"/>
  <c r="AC154" i="587"/>
  <c r="AD154" i="587"/>
  <c r="AE154" i="587"/>
  <c r="AF154" i="587"/>
  <c r="AG154" i="587"/>
  <c r="AH154" i="587"/>
  <c r="AI154" i="587"/>
  <c r="AJ154" i="587"/>
  <c r="AK154" i="587"/>
  <c r="AL154" i="587"/>
  <c r="AM154" i="587"/>
  <c r="AN154" i="587"/>
  <c r="AO154" i="587"/>
  <c r="AP154" i="587"/>
  <c r="AQ154" i="587"/>
  <c r="AR154" i="587"/>
  <c r="AS154" i="587"/>
  <c r="AT154" i="587"/>
  <c r="AU154" i="587"/>
  <c r="AV154" i="587"/>
  <c r="AW154" i="587"/>
  <c r="AX154" i="587"/>
  <c r="AY154" i="587"/>
  <c r="AZ154" i="587"/>
  <c r="BA154" i="587"/>
  <c r="F156" i="587"/>
  <c r="H156" i="587"/>
  <c r="W156" i="587"/>
  <c r="X156" i="587"/>
  <c r="Y156" i="587"/>
  <c r="Z156" i="587"/>
  <c r="AA156" i="587"/>
  <c r="AB156" i="587"/>
  <c r="AC156" i="587"/>
  <c r="AD156" i="587"/>
  <c r="AE156" i="587"/>
  <c r="AF156" i="587"/>
  <c r="AG156" i="587"/>
  <c r="AH156" i="587"/>
  <c r="AI156" i="587"/>
  <c r="AJ156" i="587"/>
  <c r="AK156" i="587"/>
  <c r="AL156" i="587"/>
  <c r="AM156" i="587"/>
  <c r="AN156" i="587"/>
  <c r="AO156" i="587"/>
  <c r="AP156" i="587"/>
  <c r="AQ156" i="587"/>
  <c r="AR156" i="587"/>
  <c r="AS156" i="587"/>
  <c r="AT156" i="587"/>
  <c r="AU156" i="587"/>
  <c r="AV156" i="587"/>
  <c r="AW156" i="587"/>
  <c r="AX156" i="587"/>
  <c r="AY156" i="587"/>
  <c r="AZ156" i="587"/>
  <c r="BA156" i="587"/>
  <c r="F158" i="587"/>
  <c r="H158" i="587"/>
  <c r="W158" i="587"/>
  <c r="X158" i="587"/>
  <c r="Y158" i="587"/>
  <c r="Z158" i="587"/>
  <c r="AA158" i="587"/>
  <c r="AB158" i="587"/>
  <c r="AC158" i="587"/>
  <c r="AD158" i="587"/>
  <c r="AE158" i="587"/>
  <c r="AF158" i="587"/>
  <c r="AG158" i="587"/>
  <c r="AH158" i="587"/>
  <c r="AI158" i="587"/>
  <c r="AJ158" i="587"/>
  <c r="AK158" i="587"/>
  <c r="AL158" i="587"/>
  <c r="AM158" i="587"/>
  <c r="AN158" i="587"/>
  <c r="AO158" i="587"/>
  <c r="AP158" i="587"/>
  <c r="AQ158" i="587"/>
  <c r="AR158" i="587"/>
  <c r="AS158" i="587"/>
  <c r="AT158" i="587"/>
  <c r="AU158" i="587"/>
  <c r="AV158" i="587"/>
  <c r="AW158" i="587"/>
  <c r="AX158" i="587"/>
  <c r="AY158" i="587"/>
  <c r="AZ158" i="587"/>
  <c r="BA158" i="587"/>
  <c r="F160" i="587"/>
  <c r="H160" i="587"/>
  <c r="W160" i="587"/>
  <c r="X160" i="587"/>
  <c r="Y160" i="587"/>
  <c r="Z160" i="587"/>
  <c r="AA160" i="587"/>
  <c r="AB160" i="587"/>
  <c r="AC160" i="587"/>
  <c r="AD160" i="587"/>
  <c r="AE160" i="587"/>
  <c r="AF160" i="587"/>
  <c r="AG160" i="587"/>
  <c r="AH160" i="587"/>
  <c r="AI160" i="587"/>
  <c r="AJ160" i="587"/>
  <c r="AK160" i="587"/>
  <c r="AL160" i="587"/>
  <c r="AM160" i="587"/>
  <c r="AN160" i="587"/>
  <c r="AO160" i="587"/>
  <c r="AP160" i="587"/>
  <c r="AQ160" i="587"/>
  <c r="AR160" i="587"/>
  <c r="AS160" i="587"/>
  <c r="AT160" i="587"/>
  <c r="AU160" i="587"/>
  <c r="AV160" i="587"/>
  <c r="AW160" i="587"/>
  <c r="AX160" i="587"/>
  <c r="AY160" i="587"/>
  <c r="AZ160" i="587"/>
  <c r="BA160" i="587"/>
  <c r="F162" i="587"/>
  <c r="H162" i="587"/>
  <c r="W162" i="587"/>
  <c r="X162" i="587"/>
  <c r="Y162" i="587"/>
  <c r="Z162" i="587"/>
  <c r="AA162" i="587"/>
  <c r="AB162" i="587"/>
  <c r="AC162" i="587"/>
  <c r="AD162" i="587"/>
  <c r="AE162" i="587"/>
  <c r="AF162" i="587"/>
  <c r="AG162" i="587"/>
  <c r="AH162" i="587"/>
  <c r="AI162" i="587"/>
  <c r="AJ162" i="587"/>
  <c r="AK162" i="587"/>
  <c r="AL162" i="587"/>
  <c r="AM162" i="587"/>
  <c r="AN162" i="587"/>
  <c r="AO162" i="587"/>
  <c r="AP162" i="587"/>
  <c r="AQ162" i="587"/>
  <c r="AR162" i="587"/>
  <c r="AS162" i="587"/>
  <c r="AT162" i="587"/>
  <c r="AU162" i="587"/>
  <c r="AV162" i="587"/>
  <c r="AW162" i="587"/>
  <c r="AX162" i="587"/>
  <c r="AY162" i="587"/>
  <c r="AZ162" i="587"/>
  <c r="BA162" i="587"/>
  <c r="F164" i="587"/>
  <c r="H164" i="587"/>
  <c r="W164" i="587"/>
  <c r="X164" i="587"/>
  <c r="Y164" i="587"/>
  <c r="Z164" i="587"/>
  <c r="AA164" i="587"/>
  <c r="AB164" i="587"/>
  <c r="AC164" i="587"/>
  <c r="AD164" i="587"/>
  <c r="AE164" i="587"/>
  <c r="AF164" i="587"/>
  <c r="AG164" i="587"/>
  <c r="AH164" i="587"/>
  <c r="AI164" i="587"/>
  <c r="AJ164" i="587"/>
  <c r="AK164" i="587"/>
  <c r="AL164" i="587"/>
  <c r="AM164" i="587"/>
  <c r="AN164" i="587"/>
  <c r="AO164" i="587"/>
  <c r="AP164" i="587"/>
  <c r="AQ164" i="587"/>
  <c r="AR164" i="587"/>
  <c r="AS164" i="587"/>
  <c r="AT164" i="587"/>
  <c r="AU164" i="587"/>
  <c r="AV164" i="587"/>
  <c r="AW164" i="587"/>
  <c r="AX164" i="587"/>
  <c r="AY164" i="587"/>
  <c r="AZ164" i="587"/>
  <c r="BA164" i="587"/>
  <c r="F166" i="587"/>
  <c r="H166" i="587"/>
  <c r="W166" i="587"/>
  <c r="X166" i="587"/>
  <c r="Y166" i="587"/>
  <c r="Z166" i="587"/>
  <c r="AA166" i="587"/>
  <c r="AB166" i="587"/>
  <c r="AC166" i="587"/>
  <c r="AD166" i="587"/>
  <c r="AE166" i="587"/>
  <c r="AF166" i="587"/>
  <c r="AG166" i="587"/>
  <c r="AH166" i="587"/>
  <c r="AI166" i="587"/>
  <c r="AJ166" i="587"/>
  <c r="AK166" i="587"/>
  <c r="AL166" i="587"/>
  <c r="AM166" i="587"/>
  <c r="AN166" i="587"/>
  <c r="AO166" i="587"/>
  <c r="AP166" i="587"/>
  <c r="AQ166" i="587"/>
  <c r="AR166" i="587"/>
  <c r="AS166" i="587"/>
  <c r="AT166" i="587"/>
  <c r="AU166" i="587"/>
  <c r="AV166" i="587"/>
  <c r="AW166" i="587"/>
  <c r="AX166" i="587"/>
  <c r="AY166" i="587"/>
  <c r="AZ166" i="587"/>
  <c r="BA166" i="587"/>
  <c r="F168" i="587"/>
  <c r="H168" i="587"/>
  <c r="W168" i="587"/>
  <c r="X168" i="587"/>
  <c r="Y168" i="587"/>
  <c r="Z168" i="587"/>
  <c r="AA168" i="587"/>
  <c r="AB168" i="587"/>
  <c r="AC168" i="587"/>
  <c r="AD168" i="587"/>
  <c r="AE168" i="587"/>
  <c r="AF168" i="587"/>
  <c r="AG168" i="587"/>
  <c r="AH168" i="587"/>
  <c r="AI168" i="587"/>
  <c r="AJ168" i="587"/>
  <c r="AK168" i="587"/>
  <c r="AL168" i="587"/>
  <c r="AM168" i="587"/>
  <c r="AN168" i="587"/>
  <c r="AO168" i="587"/>
  <c r="AP168" i="587"/>
  <c r="AQ168" i="587"/>
  <c r="AR168" i="587"/>
  <c r="AS168" i="587"/>
  <c r="AT168" i="587"/>
  <c r="AU168" i="587"/>
  <c r="AV168" i="587"/>
  <c r="AW168" i="587"/>
  <c r="AX168" i="587"/>
  <c r="AY168" i="587"/>
  <c r="AZ168" i="587"/>
  <c r="BA168" i="587"/>
  <c r="F170" i="587"/>
  <c r="H170" i="587"/>
  <c r="W170" i="587"/>
  <c r="X170" i="587"/>
  <c r="Y170" i="587"/>
  <c r="Z170" i="587"/>
  <c r="AA170" i="587"/>
  <c r="AB170" i="587"/>
  <c r="AC170" i="587"/>
  <c r="AD170" i="587"/>
  <c r="AE170" i="587"/>
  <c r="AF170" i="587"/>
  <c r="AG170" i="587"/>
  <c r="AH170" i="587"/>
  <c r="AI170" i="587"/>
  <c r="AJ170" i="587"/>
  <c r="AK170" i="587"/>
  <c r="AL170" i="587"/>
  <c r="AM170" i="587"/>
  <c r="AN170" i="587"/>
  <c r="AO170" i="587"/>
  <c r="AP170" i="587"/>
  <c r="AQ170" i="587"/>
  <c r="AR170" i="587"/>
  <c r="AS170" i="587"/>
  <c r="AT170" i="587"/>
  <c r="AU170" i="587"/>
  <c r="AV170" i="587"/>
  <c r="AW170" i="587"/>
  <c r="AX170" i="587"/>
  <c r="AY170" i="587"/>
  <c r="AZ170" i="587"/>
  <c r="BA170" i="587"/>
  <c r="F172" i="587"/>
  <c r="H172" i="587"/>
  <c r="W172" i="587"/>
  <c r="X172" i="587"/>
  <c r="Y172" i="587"/>
  <c r="Z172" i="587"/>
  <c r="AA172" i="587"/>
  <c r="AB172" i="587"/>
  <c r="AC172" i="587"/>
  <c r="AD172" i="587"/>
  <c r="AE172" i="587"/>
  <c r="AF172" i="587"/>
  <c r="AG172" i="587"/>
  <c r="AH172" i="587"/>
  <c r="AI172" i="587"/>
  <c r="AJ172" i="587"/>
  <c r="AK172" i="587"/>
  <c r="AL172" i="587"/>
  <c r="AM172" i="587"/>
  <c r="AN172" i="587"/>
  <c r="AO172" i="587"/>
  <c r="AP172" i="587"/>
  <c r="AQ172" i="587"/>
  <c r="AR172" i="587"/>
  <c r="AS172" i="587"/>
  <c r="AT172" i="587"/>
  <c r="AU172" i="587"/>
  <c r="AV172" i="587"/>
  <c r="AW172" i="587"/>
  <c r="AX172" i="587"/>
  <c r="AY172" i="587"/>
  <c r="AZ172" i="587"/>
  <c r="BA172" i="587"/>
  <c r="F174" i="587"/>
  <c r="H174" i="587"/>
  <c r="W174" i="587"/>
  <c r="X174" i="587"/>
  <c r="Y174" i="587"/>
  <c r="Z174" i="587"/>
  <c r="AA174" i="587"/>
  <c r="AB174" i="587"/>
  <c r="AC174" i="587"/>
  <c r="AD174" i="587"/>
  <c r="AE174" i="587"/>
  <c r="AF174" i="587"/>
  <c r="AG174" i="587"/>
  <c r="AH174" i="587"/>
  <c r="AI174" i="587"/>
  <c r="AJ174" i="587"/>
  <c r="AK174" i="587"/>
  <c r="AL174" i="587"/>
  <c r="AM174" i="587"/>
  <c r="AN174" i="587"/>
  <c r="AO174" i="587"/>
  <c r="AP174" i="587"/>
  <c r="AQ174" i="587"/>
  <c r="AR174" i="587"/>
  <c r="AS174" i="587"/>
  <c r="AT174" i="587"/>
  <c r="AU174" i="587"/>
  <c r="AV174" i="587"/>
  <c r="AW174" i="587"/>
  <c r="AX174" i="587"/>
  <c r="AY174" i="587"/>
  <c r="AZ174" i="587"/>
  <c r="BA174" i="587"/>
  <c r="F176" i="587"/>
  <c r="H176" i="587"/>
  <c r="W176" i="587"/>
  <c r="X176" i="587"/>
  <c r="Y176" i="587"/>
  <c r="Z176" i="587"/>
  <c r="AA176" i="587"/>
  <c r="AB176" i="587"/>
  <c r="AC176" i="587"/>
  <c r="AD176" i="587"/>
  <c r="AE176" i="587"/>
  <c r="AF176" i="587"/>
  <c r="AG176" i="587"/>
  <c r="AH176" i="587"/>
  <c r="AI176" i="587"/>
  <c r="AJ176" i="587"/>
  <c r="AK176" i="587"/>
  <c r="AL176" i="587"/>
  <c r="AM176" i="587"/>
  <c r="AN176" i="587"/>
  <c r="AO176" i="587"/>
  <c r="AP176" i="587"/>
  <c r="AQ176" i="587"/>
  <c r="AR176" i="587"/>
  <c r="AS176" i="587"/>
  <c r="AT176" i="587"/>
  <c r="AU176" i="587"/>
  <c r="AV176" i="587"/>
  <c r="AW176" i="587"/>
  <c r="AX176" i="587"/>
  <c r="AY176" i="587"/>
  <c r="AZ176" i="587"/>
  <c r="BA176" i="587"/>
  <c r="F178" i="587"/>
  <c r="H178" i="587"/>
  <c r="W178" i="587"/>
  <c r="X178" i="587"/>
  <c r="Y178" i="587"/>
  <c r="Z178" i="587"/>
  <c r="AA178" i="587"/>
  <c r="AB178" i="587"/>
  <c r="AC178" i="587"/>
  <c r="AD178" i="587"/>
  <c r="AE178" i="587"/>
  <c r="AF178" i="587"/>
  <c r="AG178" i="587"/>
  <c r="AH178" i="587"/>
  <c r="AI178" i="587"/>
  <c r="AJ178" i="587"/>
  <c r="AK178" i="587"/>
  <c r="AL178" i="587"/>
  <c r="AM178" i="587"/>
  <c r="AN178" i="587"/>
  <c r="AO178" i="587"/>
  <c r="AP178" i="587"/>
  <c r="AQ178" i="587"/>
  <c r="AR178" i="587"/>
  <c r="AS178" i="587"/>
  <c r="AT178" i="587"/>
  <c r="AU178" i="587"/>
  <c r="AV178" i="587"/>
  <c r="AW178" i="587"/>
  <c r="AX178" i="587"/>
  <c r="AY178" i="587"/>
  <c r="AZ178" i="587"/>
  <c r="BA178" i="587"/>
  <c r="F180" i="587"/>
  <c r="H180" i="587"/>
  <c r="W180" i="587"/>
  <c r="X180" i="587"/>
  <c r="Y180" i="587"/>
  <c r="Z180" i="587"/>
  <c r="AA180" i="587"/>
  <c r="AB180" i="587"/>
  <c r="AC180" i="587"/>
  <c r="AD180" i="587"/>
  <c r="AE180" i="587"/>
  <c r="AF180" i="587"/>
  <c r="AG180" i="587"/>
  <c r="AH180" i="587"/>
  <c r="AI180" i="587"/>
  <c r="AJ180" i="587"/>
  <c r="AK180" i="587"/>
  <c r="AL180" i="587"/>
  <c r="AM180" i="587"/>
  <c r="AN180" i="587"/>
  <c r="AO180" i="587"/>
  <c r="AP180" i="587"/>
  <c r="AQ180" i="587"/>
  <c r="AR180" i="587"/>
  <c r="AS180" i="587"/>
  <c r="AT180" i="587"/>
  <c r="AU180" i="587"/>
  <c r="AV180" i="587"/>
  <c r="AW180" i="587"/>
  <c r="AX180" i="587"/>
  <c r="AY180" i="587"/>
  <c r="AZ180" i="587"/>
  <c r="BA180" i="587"/>
  <c r="F182" i="587"/>
  <c r="H182" i="587"/>
  <c r="W182" i="587"/>
  <c r="X182" i="587"/>
  <c r="Y182" i="587"/>
  <c r="Z182" i="587"/>
  <c r="AA182" i="587"/>
  <c r="AB182" i="587"/>
  <c r="AC182" i="587"/>
  <c r="AD182" i="587"/>
  <c r="AE182" i="587"/>
  <c r="AF182" i="587"/>
  <c r="AG182" i="587"/>
  <c r="AH182" i="587"/>
  <c r="AI182" i="587"/>
  <c r="AJ182" i="587"/>
  <c r="AK182" i="587"/>
  <c r="AL182" i="587"/>
  <c r="AM182" i="587"/>
  <c r="AN182" i="587"/>
  <c r="AO182" i="587"/>
  <c r="AP182" i="587"/>
  <c r="AQ182" i="587"/>
  <c r="AR182" i="587"/>
  <c r="AS182" i="587"/>
  <c r="AT182" i="587"/>
  <c r="AU182" i="587"/>
  <c r="AV182" i="587"/>
  <c r="AW182" i="587"/>
  <c r="AX182" i="587"/>
  <c r="AY182" i="587"/>
  <c r="AZ182" i="587"/>
  <c r="BA182" i="587"/>
  <c r="F184" i="587"/>
  <c r="H184" i="587"/>
  <c r="W184" i="587"/>
  <c r="X184" i="587"/>
  <c r="Y184" i="587"/>
  <c r="Z184" i="587"/>
  <c r="AA184" i="587"/>
  <c r="AB184" i="587"/>
  <c r="AC184" i="587"/>
  <c r="AD184" i="587"/>
  <c r="AE184" i="587"/>
  <c r="AF184" i="587"/>
  <c r="AG184" i="587"/>
  <c r="AH184" i="587"/>
  <c r="AI184" i="587"/>
  <c r="AJ184" i="587"/>
  <c r="AK184" i="587"/>
  <c r="AL184" i="587"/>
  <c r="AM184" i="587"/>
  <c r="AN184" i="587"/>
  <c r="AO184" i="587"/>
  <c r="AP184" i="587"/>
  <c r="AQ184" i="587"/>
  <c r="AR184" i="587"/>
  <c r="AS184" i="587"/>
  <c r="AT184" i="587"/>
  <c r="AU184" i="587"/>
  <c r="AV184" i="587"/>
  <c r="AW184" i="587"/>
  <c r="AX184" i="587"/>
  <c r="AY184" i="587"/>
  <c r="AZ184" i="587"/>
  <c r="BA184" i="587"/>
  <c r="F186" i="587"/>
  <c r="H186" i="587"/>
  <c r="W186" i="587"/>
  <c r="X186" i="587"/>
  <c r="Y186" i="587"/>
  <c r="Z186" i="587"/>
  <c r="AA186" i="587"/>
  <c r="AB186" i="587"/>
  <c r="AC186" i="587"/>
  <c r="AD186" i="587"/>
  <c r="AE186" i="587"/>
  <c r="AF186" i="587"/>
  <c r="AG186" i="587"/>
  <c r="AH186" i="587"/>
  <c r="AI186" i="587"/>
  <c r="AJ186" i="587"/>
  <c r="AK186" i="587"/>
  <c r="AL186" i="587"/>
  <c r="AM186" i="587"/>
  <c r="AN186" i="587"/>
  <c r="AO186" i="587"/>
  <c r="AP186" i="587"/>
  <c r="AQ186" i="587"/>
  <c r="AR186" i="587"/>
  <c r="AS186" i="587"/>
  <c r="AT186" i="587"/>
  <c r="AU186" i="587"/>
  <c r="AV186" i="587"/>
  <c r="AW186" i="587"/>
  <c r="AX186" i="587"/>
  <c r="AY186" i="587"/>
  <c r="AZ186" i="587"/>
  <c r="BA186" i="587"/>
  <c r="F188" i="587"/>
  <c r="H188" i="587"/>
  <c r="W188" i="587"/>
  <c r="X188" i="587"/>
  <c r="Y188" i="587"/>
  <c r="Z188" i="587"/>
  <c r="AA188" i="587"/>
  <c r="AB188" i="587"/>
  <c r="AC188" i="587"/>
  <c r="AD188" i="587"/>
  <c r="AE188" i="587"/>
  <c r="AF188" i="587"/>
  <c r="AG188" i="587"/>
  <c r="AH188" i="587"/>
  <c r="AI188" i="587"/>
  <c r="AJ188" i="587"/>
  <c r="AK188" i="587"/>
  <c r="AL188" i="587"/>
  <c r="AM188" i="587"/>
  <c r="AN188" i="587"/>
  <c r="AO188" i="587"/>
  <c r="AP188" i="587"/>
  <c r="AQ188" i="587"/>
  <c r="AR188" i="587"/>
  <c r="AS188" i="587"/>
  <c r="AT188" i="587"/>
  <c r="AU188" i="587"/>
  <c r="AV188" i="587"/>
  <c r="AW188" i="587"/>
  <c r="AX188" i="587"/>
  <c r="AY188" i="587"/>
  <c r="AZ188" i="587"/>
  <c r="BA188" i="587"/>
  <c r="F190" i="587"/>
  <c r="H190" i="587"/>
  <c r="W190" i="587"/>
  <c r="X190" i="587"/>
  <c r="Y190" i="587"/>
  <c r="Z190" i="587"/>
  <c r="AA190" i="587"/>
  <c r="AB190" i="587"/>
  <c r="AC190" i="587"/>
  <c r="AD190" i="587"/>
  <c r="AE190" i="587"/>
  <c r="AF190" i="587"/>
  <c r="AG190" i="587"/>
  <c r="AH190" i="587"/>
  <c r="AI190" i="587"/>
  <c r="AJ190" i="587"/>
  <c r="AK190" i="587"/>
  <c r="AL190" i="587"/>
  <c r="AM190" i="587"/>
  <c r="AN190" i="587"/>
  <c r="AO190" i="587"/>
  <c r="AP190" i="587"/>
  <c r="AQ190" i="587"/>
  <c r="AR190" i="587"/>
  <c r="AS190" i="587"/>
  <c r="AT190" i="587"/>
  <c r="AU190" i="587"/>
  <c r="AV190" i="587"/>
  <c r="AW190" i="587"/>
  <c r="AX190" i="587"/>
  <c r="AY190" i="587"/>
  <c r="AZ190" i="587"/>
  <c r="BA190" i="587"/>
  <c r="F192" i="587"/>
  <c r="H192" i="587"/>
  <c r="W192" i="587"/>
  <c r="X192" i="587"/>
  <c r="Y192" i="587"/>
  <c r="Z192" i="587"/>
  <c r="AA192" i="587"/>
  <c r="AB192" i="587"/>
  <c r="AC192" i="587"/>
  <c r="AD192" i="587"/>
  <c r="AE192" i="587"/>
  <c r="AF192" i="587"/>
  <c r="AG192" i="587"/>
  <c r="AH192" i="587"/>
  <c r="AI192" i="587"/>
  <c r="AJ192" i="587"/>
  <c r="AK192" i="587"/>
  <c r="AL192" i="587"/>
  <c r="AM192" i="587"/>
  <c r="AN192" i="587"/>
  <c r="AO192" i="587"/>
  <c r="AP192" i="587"/>
  <c r="AQ192" i="587"/>
  <c r="AR192" i="587"/>
  <c r="AS192" i="587"/>
  <c r="AT192" i="587"/>
  <c r="AU192" i="587"/>
  <c r="AV192" i="587"/>
  <c r="AW192" i="587"/>
  <c r="AX192" i="587"/>
  <c r="AY192" i="587"/>
  <c r="AZ192" i="587"/>
  <c r="BA192" i="587"/>
  <c r="F194" i="587"/>
  <c r="H194" i="587"/>
  <c r="W194" i="587"/>
  <c r="X194" i="587"/>
  <c r="Y194" i="587"/>
  <c r="Z194" i="587"/>
  <c r="AA194" i="587"/>
  <c r="AB194" i="587"/>
  <c r="AC194" i="587"/>
  <c r="AD194" i="587"/>
  <c r="AE194" i="587"/>
  <c r="AF194" i="587"/>
  <c r="AG194" i="587"/>
  <c r="AH194" i="587"/>
  <c r="AI194" i="587"/>
  <c r="AJ194" i="587"/>
  <c r="AK194" i="587"/>
  <c r="AL194" i="587"/>
  <c r="AM194" i="587"/>
  <c r="AN194" i="587"/>
  <c r="AO194" i="587"/>
  <c r="AP194" i="587"/>
  <c r="AQ194" i="587"/>
  <c r="AR194" i="587"/>
  <c r="AS194" i="587"/>
  <c r="AT194" i="587"/>
  <c r="AU194" i="587"/>
  <c r="AV194" i="587"/>
  <c r="AW194" i="587"/>
  <c r="AX194" i="587"/>
  <c r="AY194" i="587"/>
  <c r="AZ194" i="587"/>
  <c r="BA194" i="587"/>
  <c r="F196" i="587"/>
  <c r="H196" i="587"/>
  <c r="W196" i="587"/>
  <c r="X196" i="587"/>
  <c r="Y196" i="587"/>
  <c r="Z196" i="587"/>
  <c r="AA196" i="587"/>
  <c r="AB196" i="587"/>
  <c r="AC196" i="587"/>
  <c r="AD196" i="587"/>
  <c r="AE196" i="587"/>
  <c r="AF196" i="587"/>
  <c r="AG196" i="587"/>
  <c r="AH196" i="587"/>
  <c r="AI196" i="587"/>
  <c r="AJ196" i="587"/>
  <c r="AK196" i="587"/>
  <c r="AL196" i="587"/>
  <c r="AM196" i="587"/>
  <c r="AN196" i="587"/>
  <c r="AO196" i="587"/>
  <c r="AP196" i="587"/>
  <c r="AQ196" i="587"/>
  <c r="AR196" i="587"/>
  <c r="AS196" i="587"/>
  <c r="AT196" i="587"/>
  <c r="AU196" i="587"/>
  <c r="AV196" i="587"/>
  <c r="AW196" i="587"/>
  <c r="AX196" i="587"/>
  <c r="AY196" i="587"/>
  <c r="AZ196" i="587"/>
  <c r="BA196" i="587"/>
  <c r="F198" i="587"/>
  <c r="H198" i="587"/>
  <c r="W198" i="587"/>
  <c r="X198" i="587"/>
  <c r="Y198" i="587"/>
  <c r="Z198" i="587"/>
  <c r="AA198" i="587"/>
  <c r="AB198" i="587"/>
  <c r="AC198" i="587"/>
  <c r="AD198" i="587"/>
  <c r="AE198" i="587"/>
  <c r="AF198" i="587"/>
  <c r="AG198" i="587"/>
  <c r="AH198" i="587"/>
  <c r="AI198" i="587"/>
  <c r="AJ198" i="587"/>
  <c r="AK198" i="587"/>
  <c r="AL198" i="587"/>
  <c r="AM198" i="587"/>
  <c r="AN198" i="587"/>
  <c r="AO198" i="587"/>
  <c r="AP198" i="587"/>
  <c r="AQ198" i="587"/>
  <c r="AR198" i="587"/>
  <c r="AS198" i="587"/>
  <c r="AT198" i="587"/>
  <c r="AU198" i="587"/>
  <c r="AV198" i="587"/>
  <c r="AW198" i="587"/>
  <c r="AX198" i="587"/>
  <c r="AY198" i="587"/>
  <c r="AZ198" i="587"/>
  <c r="BA198" i="587"/>
  <c r="F200" i="587"/>
  <c r="H200" i="587"/>
  <c r="W200" i="587"/>
  <c r="X200" i="587"/>
  <c r="Y200" i="587"/>
  <c r="Z200" i="587"/>
  <c r="AA200" i="587"/>
  <c r="AB200" i="587"/>
  <c r="AC200" i="587"/>
  <c r="AD200" i="587"/>
  <c r="AE200" i="587"/>
  <c r="AF200" i="587"/>
  <c r="AG200" i="587"/>
  <c r="AH200" i="587"/>
  <c r="AI200" i="587"/>
  <c r="AJ200" i="587"/>
  <c r="AK200" i="587"/>
  <c r="AL200" i="587"/>
  <c r="AM200" i="587"/>
  <c r="AN200" i="587"/>
  <c r="AO200" i="587"/>
  <c r="AP200" i="587"/>
  <c r="AQ200" i="587"/>
  <c r="AR200" i="587"/>
  <c r="AS200" i="587"/>
  <c r="AT200" i="587"/>
  <c r="AU200" i="587"/>
  <c r="AV200" i="587"/>
  <c r="AW200" i="587"/>
  <c r="AX200" i="587"/>
  <c r="AY200" i="587"/>
  <c r="AZ200" i="587"/>
  <c r="BA200" i="587"/>
  <c r="F202" i="587"/>
  <c r="H202" i="587"/>
  <c r="W202" i="587"/>
  <c r="X202" i="587"/>
  <c r="Y202" i="587"/>
  <c r="Z202" i="587"/>
  <c r="AA202" i="587"/>
  <c r="AB202" i="587"/>
  <c r="AC202" i="587"/>
  <c r="AD202" i="587"/>
  <c r="AE202" i="587"/>
  <c r="AF202" i="587"/>
  <c r="AG202" i="587"/>
  <c r="AH202" i="587"/>
  <c r="AI202" i="587"/>
  <c r="AJ202" i="587"/>
  <c r="AK202" i="587"/>
  <c r="AL202" i="587"/>
  <c r="AM202" i="587"/>
  <c r="AN202" i="587"/>
  <c r="AO202" i="587"/>
  <c r="AP202" i="587"/>
  <c r="AQ202" i="587"/>
  <c r="AR202" i="587"/>
  <c r="AS202" i="587"/>
  <c r="AT202" i="587"/>
  <c r="AU202" i="587"/>
  <c r="AV202" i="587"/>
  <c r="AW202" i="587"/>
  <c r="AX202" i="587"/>
  <c r="AY202" i="587"/>
  <c r="AZ202" i="587"/>
  <c r="BA202" i="587"/>
  <c r="F204" i="587"/>
  <c r="H204" i="587"/>
  <c r="W204" i="587"/>
  <c r="X204" i="587"/>
  <c r="Y204" i="587"/>
  <c r="Z204" i="587"/>
  <c r="AA204" i="587"/>
  <c r="AB204" i="587"/>
  <c r="AC204" i="587"/>
  <c r="AD204" i="587"/>
  <c r="AE204" i="587"/>
  <c r="AF204" i="587"/>
  <c r="AG204" i="587"/>
  <c r="AH204" i="587"/>
  <c r="AI204" i="587"/>
  <c r="AJ204" i="587"/>
  <c r="AK204" i="587"/>
  <c r="AL204" i="587"/>
  <c r="AM204" i="587"/>
  <c r="AN204" i="587"/>
  <c r="AO204" i="587"/>
  <c r="AP204" i="587"/>
  <c r="AQ204" i="587"/>
  <c r="AR204" i="587"/>
  <c r="AS204" i="587"/>
  <c r="AT204" i="587"/>
  <c r="AU204" i="587"/>
  <c r="AV204" i="587"/>
  <c r="AW204" i="587"/>
  <c r="AX204" i="587"/>
  <c r="AY204" i="587"/>
  <c r="AZ204" i="587"/>
  <c r="BA204" i="587"/>
  <c r="F206" i="587"/>
  <c r="H206" i="587"/>
  <c r="W206" i="587"/>
  <c r="X206" i="587"/>
  <c r="Y206" i="587"/>
  <c r="Z206" i="587"/>
  <c r="AA206" i="587"/>
  <c r="AB206" i="587"/>
  <c r="AC206" i="587"/>
  <c r="AD206" i="587"/>
  <c r="AE206" i="587"/>
  <c r="AF206" i="587"/>
  <c r="AG206" i="587"/>
  <c r="AH206" i="587"/>
  <c r="AI206" i="587"/>
  <c r="AJ206" i="587"/>
  <c r="AK206" i="587"/>
  <c r="AL206" i="587"/>
  <c r="AM206" i="587"/>
  <c r="AN206" i="587"/>
  <c r="AO206" i="587"/>
  <c r="AP206" i="587"/>
  <c r="AQ206" i="587"/>
  <c r="AR206" i="587"/>
  <c r="AS206" i="587"/>
  <c r="AT206" i="587"/>
  <c r="AU206" i="587"/>
  <c r="AV206" i="587"/>
  <c r="AW206" i="587"/>
  <c r="AX206" i="587"/>
  <c r="AY206" i="587"/>
  <c r="AZ206" i="587"/>
  <c r="BA206" i="587"/>
  <c r="F208" i="587"/>
  <c r="H208" i="587"/>
  <c r="W208" i="587"/>
  <c r="X208" i="587"/>
  <c r="Y208" i="587"/>
  <c r="Z208" i="587"/>
  <c r="AA208" i="587"/>
  <c r="AB208" i="587"/>
  <c r="AC208" i="587"/>
  <c r="AD208" i="587"/>
  <c r="AE208" i="587"/>
  <c r="AF208" i="587"/>
  <c r="AG208" i="587"/>
  <c r="AH208" i="587"/>
  <c r="AI208" i="587"/>
  <c r="AJ208" i="587"/>
  <c r="AK208" i="587"/>
  <c r="AL208" i="587"/>
  <c r="AM208" i="587"/>
  <c r="AN208" i="587"/>
  <c r="AO208" i="587"/>
  <c r="AP208" i="587"/>
  <c r="AQ208" i="587"/>
  <c r="AR208" i="587"/>
  <c r="AS208" i="587"/>
  <c r="AT208" i="587"/>
  <c r="AU208" i="587"/>
  <c r="AV208" i="587"/>
  <c r="AW208" i="587"/>
  <c r="AX208" i="587"/>
  <c r="AY208" i="587"/>
  <c r="AZ208" i="587"/>
  <c r="BA208" i="587"/>
  <c r="F210" i="587"/>
  <c r="H210" i="587"/>
  <c r="W210" i="587"/>
  <c r="X210" i="587"/>
  <c r="Y210" i="587"/>
  <c r="Z210" i="587"/>
  <c r="AA210" i="587"/>
  <c r="AB210" i="587"/>
  <c r="AC210" i="587"/>
  <c r="AD210" i="587"/>
  <c r="AE210" i="587"/>
  <c r="AF210" i="587"/>
  <c r="AG210" i="587"/>
  <c r="AH210" i="587"/>
  <c r="AI210" i="587"/>
  <c r="AJ210" i="587"/>
  <c r="AK210" i="587"/>
  <c r="AL210" i="587"/>
  <c r="AM210" i="587"/>
  <c r="AN210" i="587"/>
  <c r="AO210" i="587"/>
  <c r="AP210" i="587"/>
  <c r="AQ210" i="587"/>
  <c r="AR210" i="587"/>
  <c r="AS210" i="587"/>
  <c r="AT210" i="587"/>
  <c r="AU210" i="587"/>
  <c r="AV210" i="587"/>
  <c r="AW210" i="587"/>
  <c r="AX210" i="587"/>
  <c r="AY210" i="587"/>
  <c r="AZ210" i="587"/>
  <c r="BA210" i="587"/>
  <c r="F212" i="587"/>
  <c r="H212" i="587"/>
  <c r="W212" i="587"/>
  <c r="X212" i="587"/>
  <c r="Y212" i="587"/>
  <c r="Z212" i="587"/>
  <c r="AA212" i="587"/>
  <c r="AB212" i="587"/>
  <c r="AC212" i="587"/>
  <c r="AD212" i="587"/>
  <c r="AE212" i="587"/>
  <c r="AF212" i="587"/>
  <c r="AG212" i="587"/>
  <c r="AH212" i="587"/>
  <c r="AI212" i="587"/>
  <c r="AJ212" i="587"/>
  <c r="AK212" i="587"/>
  <c r="AL212" i="587"/>
  <c r="AM212" i="587"/>
  <c r="AN212" i="587"/>
  <c r="AO212" i="587"/>
  <c r="AP212" i="587"/>
  <c r="AQ212" i="587"/>
  <c r="AR212" i="587"/>
  <c r="AS212" i="587"/>
  <c r="AT212" i="587"/>
  <c r="AU212" i="587"/>
  <c r="AV212" i="587"/>
  <c r="AW212" i="587"/>
  <c r="AX212" i="587"/>
  <c r="AY212" i="587"/>
  <c r="AZ212" i="587"/>
  <c r="BA212" i="587"/>
  <c r="F214" i="587"/>
  <c r="H214" i="587"/>
  <c r="W214" i="587"/>
  <c r="X214" i="587"/>
  <c r="Y214" i="587"/>
  <c r="Z214" i="587"/>
  <c r="AA214" i="587"/>
  <c r="AB214" i="587"/>
  <c r="AC214" i="587"/>
  <c r="AD214" i="587"/>
  <c r="AE214" i="587"/>
  <c r="AF214" i="587"/>
  <c r="AG214" i="587"/>
  <c r="AH214" i="587"/>
  <c r="AI214" i="587"/>
  <c r="AJ214" i="587"/>
  <c r="AK214" i="587"/>
  <c r="AL214" i="587"/>
  <c r="AM214" i="587"/>
  <c r="AN214" i="587"/>
  <c r="AO214" i="587"/>
  <c r="AP214" i="587"/>
  <c r="AQ214" i="587"/>
  <c r="AR214" i="587"/>
  <c r="AS214" i="587"/>
  <c r="AT214" i="587"/>
  <c r="AU214" i="587"/>
  <c r="AV214" i="587"/>
  <c r="AW214" i="587"/>
  <c r="AX214" i="587"/>
  <c r="AY214" i="587"/>
  <c r="AZ214" i="587"/>
  <c r="BA214" i="587"/>
  <c r="M222" i="587"/>
  <c r="R224" i="587"/>
  <c r="T224" i="587"/>
  <c r="K229" i="587" s="1"/>
  <c r="W224" i="587"/>
  <c r="K228" i="587"/>
  <c r="P228" i="587"/>
  <c r="P229" i="587"/>
  <c r="K234" i="587"/>
  <c r="Y62" i="530"/>
  <c r="AX64" i="589" l="1"/>
  <c r="Z64" i="589"/>
  <c r="AW58" i="589"/>
  <c r="AO58" i="589"/>
  <c r="AW54" i="589"/>
  <c r="AO54" i="589"/>
  <c r="AG54" i="589"/>
  <c r="Y54" i="589"/>
  <c r="AQ50" i="589"/>
  <c r="AL44" i="589"/>
  <c r="AD44" i="589"/>
  <c r="AT38" i="589"/>
  <c r="AL38" i="589"/>
  <c r="AD38" i="589"/>
  <c r="AS32" i="589"/>
  <c r="AK32" i="589"/>
  <c r="AC32" i="589"/>
  <c r="AQ26" i="589"/>
  <c r="AR24" i="589"/>
  <c r="AJ24" i="589"/>
  <c r="AB24" i="589"/>
  <c r="M82" i="589"/>
  <c r="AU64" i="589"/>
  <c r="AM64" i="589"/>
  <c r="AE64" i="589"/>
  <c r="W64" i="589"/>
  <c r="AL58" i="589"/>
  <c r="AD58" i="589"/>
  <c r="AT54" i="589"/>
  <c r="AN50" i="589"/>
  <c r="AF50" i="589"/>
  <c r="X50" i="589"/>
  <c r="AQ44" i="589"/>
  <c r="AI44" i="589"/>
  <c r="AA44" i="589"/>
  <c r="AQ38" i="589"/>
  <c r="AX32" i="589"/>
  <c r="AP32" i="589"/>
  <c r="AH32" i="589"/>
  <c r="AN26" i="589"/>
  <c r="AF26" i="589"/>
  <c r="X26" i="589"/>
  <c r="AW24" i="589"/>
  <c r="AO24" i="589"/>
  <c r="O221" i="587"/>
  <c r="L41" i="588"/>
  <c r="BB68" i="589"/>
  <c r="BD68" i="589" s="1"/>
  <c r="AT64" i="589"/>
  <c r="AL64" i="589"/>
  <c r="AD64" i="589"/>
  <c r="AS58" i="589"/>
  <c r="AK58" i="589"/>
  <c r="AC58" i="589"/>
  <c r="AU50" i="589"/>
  <c r="AM50" i="589"/>
  <c r="AE50" i="589"/>
  <c r="W50" i="589"/>
  <c r="AX44" i="589"/>
  <c r="AP44" i="589"/>
  <c r="AH44" i="589"/>
  <c r="AX38" i="589"/>
  <c r="Z38" i="589"/>
  <c r="AW32" i="589"/>
  <c r="AO32" i="589"/>
  <c r="AU26" i="589"/>
  <c r="AM26" i="589"/>
  <c r="AE26" i="589"/>
  <c r="W26" i="589"/>
  <c r="AV24" i="589"/>
  <c r="X24" i="589"/>
  <c r="AS64" i="589"/>
  <c r="AK64" i="589"/>
  <c r="AC64" i="589"/>
  <c r="AR58" i="589"/>
  <c r="AJ58" i="589"/>
  <c r="AB58" i="589"/>
  <c r="AB54" i="589"/>
  <c r="AT50" i="589"/>
  <c r="AL50" i="589"/>
  <c r="AD50" i="589"/>
  <c r="AW44" i="589"/>
  <c r="AO44" i="589"/>
  <c r="AG38" i="589"/>
  <c r="Y38" i="589"/>
  <c r="AV32" i="589"/>
  <c r="X32" i="589"/>
  <c r="AT26" i="589"/>
  <c r="AL26" i="589"/>
  <c r="AD26" i="589"/>
  <c r="AE24" i="589"/>
  <c r="W24" i="589"/>
  <c r="AB16" i="589"/>
  <c r="AK13" i="589"/>
  <c r="AK14" i="589" s="1"/>
  <c r="AR64" i="589"/>
  <c r="AJ64" i="589"/>
  <c r="AQ58" i="589"/>
  <c r="AI58" i="589"/>
  <c r="AA58" i="589"/>
  <c r="AI54" i="589"/>
  <c r="AA54" i="589"/>
  <c r="AS50" i="589"/>
  <c r="AK50" i="589"/>
  <c r="BB50" i="589" s="1"/>
  <c r="BD50" i="589" s="1"/>
  <c r="AC50" i="589"/>
  <c r="AV44" i="589"/>
  <c r="X44" i="589"/>
  <c r="AN38" i="589"/>
  <c r="AF38" i="589"/>
  <c r="X38" i="589"/>
  <c r="AE32" i="589"/>
  <c r="W32" i="589"/>
  <c r="BB32" i="589" s="1"/>
  <c r="BD32" i="589" s="1"/>
  <c r="AS26" i="589"/>
  <c r="AK26" i="589"/>
  <c r="AC26" i="589"/>
  <c r="AL24" i="589"/>
  <c r="AD24" i="589"/>
  <c r="AQ64" i="589"/>
  <c r="AX58" i="589"/>
  <c r="AP58" i="589"/>
  <c r="AH58" i="589"/>
  <c r="AP54" i="589"/>
  <c r="AH54" i="589"/>
  <c r="Z54" i="589"/>
  <c r="AR50" i="589"/>
  <c r="AJ50" i="589"/>
  <c r="AE44" i="589"/>
  <c r="W44" i="589"/>
  <c r="AU38" i="589"/>
  <c r="AM38" i="589"/>
  <c r="AE38" i="589"/>
  <c r="W38" i="589"/>
  <c r="AL32" i="589"/>
  <c r="AD32" i="589"/>
  <c r="AR26" i="589"/>
  <c r="AJ26" i="589"/>
  <c r="AS24" i="589"/>
  <c r="AK24" i="589"/>
  <c r="AT16" i="589"/>
  <c r="AJ16" i="589"/>
  <c r="Y13" i="589"/>
  <c r="Y14" i="589" s="1"/>
  <c r="L47" i="590"/>
  <c r="AO13" i="587"/>
  <c r="AO14" i="587" s="1"/>
  <c r="O81" i="589"/>
  <c r="O220" i="587"/>
  <c r="AW13" i="587"/>
  <c r="AW14" i="587" s="1"/>
  <c r="AK13" i="587"/>
  <c r="AK14" i="587" s="1"/>
  <c r="W13" i="587"/>
  <c r="W14" i="587" s="1"/>
  <c r="L47" i="588"/>
  <c r="M81" i="589"/>
  <c r="BB70" i="589"/>
  <c r="BD70" i="589" s="1"/>
  <c r="AR62" i="589"/>
  <c r="AJ62" i="589"/>
  <c r="AE56" i="589"/>
  <c r="W56" i="589"/>
  <c r="BB54" i="589"/>
  <c r="BD54" i="589" s="1"/>
  <c r="AQ48" i="589"/>
  <c r="AL42" i="589"/>
  <c r="AD42" i="589"/>
  <c r="BB38" i="589"/>
  <c r="BD38" i="589" s="1"/>
  <c r="AG36" i="589"/>
  <c r="Y36" i="589"/>
  <c r="AR30" i="589"/>
  <c r="AJ30" i="589"/>
  <c r="AB30" i="589"/>
  <c r="BB22" i="589"/>
  <c r="BD22" i="589" s="1"/>
  <c r="AG20" i="589"/>
  <c r="Y20" i="589"/>
  <c r="AX18" i="589"/>
  <c r="AP18" i="589"/>
  <c r="AH18" i="589"/>
  <c r="AQ16" i="589"/>
  <c r="AI16" i="589"/>
  <c r="M221" i="587"/>
  <c r="AL13" i="587"/>
  <c r="AL14" i="587" s="1"/>
  <c r="Y13" i="587"/>
  <c r="Y14" i="587" s="1"/>
  <c r="BB64" i="589"/>
  <c r="BD64" i="589" s="1"/>
  <c r="U229" i="587"/>
  <c r="P234" i="587" s="1"/>
  <c r="M220" i="587"/>
  <c r="AU13" i="587"/>
  <c r="AU14" i="587" s="1"/>
  <c r="AJ13" i="587"/>
  <c r="AJ14" i="587" s="1"/>
  <c r="BB60" i="589"/>
  <c r="BD60" i="589" s="1"/>
  <c r="AL56" i="589"/>
  <c r="AD56" i="589"/>
  <c r="AX48" i="589"/>
  <c r="Z48" i="589"/>
  <c r="BB44" i="589"/>
  <c r="BD44" i="589" s="1"/>
  <c r="AS42" i="589"/>
  <c r="AK42" i="589"/>
  <c r="AC42" i="589"/>
  <c r="AN36" i="589"/>
  <c r="AF36" i="589"/>
  <c r="X36" i="589"/>
  <c r="AQ30" i="589"/>
  <c r="AI30" i="589"/>
  <c r="AA30" i="589"/>
  <c r="BB28" i="589"/>
  <c r="BD28" i="589" s="1"/>
  <c r="AN20" i="589"/>
  <c r="AF20" i="589"/>
  <c r="X20" i="589"/>
  <c r="AW18" i="589"/>
  <c r="AO18" i="589"/>
  <c r="AX16" i="589"/>
  <c r="AP16" i="589"/>
  <c r="AW13" i="589"/>
  <c r="AW14" i="589" s="1"/>
  <c r="L44" i="590"/>
  <c r="AS56" i="589"/>
  <c r="AK56" i="589"/>
  <c r="AC56" i="589"/>
  <c r="AG48" i="589"/>
  <c r="Y48" i="589"/>
  <c r="AR42" i="589"/>
  <c r="AJ42" i="589"/>
  <c r="AB42" i="589"/>
  <c r="AU36" i="589"/>
  <c r="AM36" i="589"/>
  <c r="AE36" i="589"/>
  <c r="W36" i="589"/>
  <c r="BB34" i="589"/>
  <c r="BD34" i="589" s="1"/>
  <c r="AX30" i="589"/>
  <c r="AP30" i="589"/>
  <c r="AH30" i="589"/>
  <c r="AU20" i="589"/>
  <c r="AM20" i="589"/>
  <c r="AE20" i="589"/>
  <c r="W20" i="589"/>
  <c r="AV18" i="589"/>
  <c r="X18" i="589"/>
  <c r="AW16" i="589"/>
  <c r="Y16" i="589"/>
  <c r="BB16" i="589" s="1"/>
  <c r="BD16" i="589" s="1"/>
  <c r="AS13" i="589"/>
  <c r="AS14" i="589" s="1"/>
  <c r="BB52" i="589"/>
  <c r="BD52" i="589" s="1"/>
  <c r="AT13" i="587"/>
  <c r="AT14" i="587" s="1"/>
  <c r="AG13" i="587"/>
  <c r="AG14" i="587" s="1"/>
  <c r="BB66" i="589"/>
  <c r="BD66" i="589" s="1"/>
  <c r="O223" i="587"/>
  <c r="O224" i="587" s="1"/>
  <c r="O222" i="587"/>
  <c r="AS13" i="587"/>
  <c r="AS14" i="587" s="1"/>
  <c r="AE13" i="587"/>
  <c r="AE14" i="587" s="1"/>
  <c r="O83" i="589"/>
  <c r="BB72" i="589"/>
  <c r="BD72" i="589" s="1"/>
  <c r="AG62" i="589"/>
  <c r="BB62" i="589" s="1"/>
  <c r="Y62" i="589"/>
  <c r="AR56" i="589"/>
  <c r="AJ56" i="589"/>
  <c r="AB56" i="589"/>
  <c r="AN48" i="589"/>
  <c r="AF48" i="589"/>
  <c r="X48" i="589"/>
  <c r="AQ42" i="589"/>
  <c r="AI42" i="589"/>
  <c r="AA42" i="589"/>
  <c r="BB42" i="589" s="1"/>
  <c r="BD42" i="589" s="1"/>
  <c r="BB40" i="589"/>
  <c r="BD40" i="589" s="1"/>
  <c r="AT36" i="589"/>
  <c r="AL36" i="589"/>
  <c r="AD36" i="589"/>
  <c r="AW30" i="589"/>
  <c r="AO30" i="589"/>
  <c r="BB24" i="589"/>
  <c r="BD24" i="589" s="1"/>
  <c r="AT20" i="589"/>
  <c r="AL20" i="589"/>
  <c r="AD20" i="589"/>
  <c r="AE18" i="589"/>
  <c r="W18" i="589"/>
  <c r="AF16" i="589"/>
  <c r="AO13" i="589"/>
  <c r="AO14" i="589" s="1"/>
  <c r="AC13" i="587"/>
  <c r="AC14" i="587" s="1"/>
  <c r="U234" i="587"/>
  <c r="M223" i="587"/>
  <c r="AR13" i="587"/>
  <c r="AR14" i="587" s="1"/>
  <c r="AD13" i="587"/>
  <c r="AD14" i="587" s="1"/>
  <c r="M83" i="589"/>
  <c r="BB46" i="589"/>
  <c r="BD46" i="589" s="1"/>
  <c r="AM13" i="587"/>
  <c r="AM14" i="587" s="1"/>
  <c r="AB13" i="587"/>
  <c r="AB14" i="587" s="1"/>
  <c r="BB74" i="589"/>
  <c r="BD74" i="589" s="1"/>
  <c r="BB58" i="589"/>
  <c r="BD58" i="589" s="1"/>
  <c r="AL30" i="589"/>
  <c r="AD30" i="589"/>
  <c r="BB26" i="589"/>
  <c r="BD26" i="589" s="1"/>
  <c r="AQ20" i="589"/>
  <c r="AR18" i="589"/>
  <c r="AJ18" i="589"/>
  <c r="AC13" i="589"/>
  <c r="AC14" i="589" s="1"/>
  <c r="BB196" i="587"/>
  <c r="BD196" i="587" s="1"/>
  <c r="BB64" i="587"/>
  <c r="BD64" i="587" s="1"/>
  <c r="BB36" i="587"/>
  <c r="BD36" i="587" s="1"/>
  <c r="BB92" i="587"/>
  <c r="BD92" i="587" s="1"/>
  <c r="BB200" i="587"/>
  <c r="BD200" i="587" s="1"/>
  <c r="BB140" i="587"/>
  <c r="BD140" i="587" s="1"/>
  <c r="BB132" i="587"/>
  <c r="BD132" i="587" s="1"/>
  <c r="BB84" i="587"/>
  <c r="BD84" i="587" s="1"/>
  <c r="BB80" i="587"/>
  <c r="BD80" i="587" s="1"/>
  <c r="BB176" i="587"/>
  <c r="BD176" i="587" s="1"/>
  <c r="BB136" i="587"/>
  <c r="BD136" i="587" s="1"/>
  <c r="BB48" i="587"/>
  <c r="BD48" i="587" s="1"/>
  <c r="BB32" i="587"/>
  <c r="BD32" i="587" s="1"/>
  <c r="BB208" i="587"/>
  <c r="BD208" i="587" s="1"/>
  <c r="BB128" i="587"/>
  <c r="BD128" i="587" s="1"/>
  <c r="BB96" i="587"/>
  <c r="BD96" i="587" s="1"/>
  <c r="BB168" i="587"/>
  <c r="BD168" i="587" s="1"/>
  <c r="BB104" i="587"/>
  <c r="BD104" i="587" s="1"/>
  <c r="BB76" i="587"/>
  <c r="BD76" i="587" s="1"/>
  <c r="BB40" i="587"/>
  <c r="BD40" i="587" s="1"/>
  <c r="BB204" i="587"/>
  <c r="BD204" i="587" s="1"/>
  <c r="BB160" i="587"/>
  <c r="BD160" i="587" s="1"/>
  <c r="BB112" i="587"/>
  <c r="BD112" i="587" s="1"/>
  <c r="BB56" i="587"/>
  <c r="BD56" i="587" s="1"/>
  <c r="BB144" i="587"/>
  <c r="BD144" i="587" s="1"/>
  <c r="BB120" i="587"/>
  <c r="BD120" i="587" s="1"/>
  <c r="BB212" i="587"/>
  <c r="BD212" i="587" s="1"/>
  <c r="BB172" i="587"/>
  <c r="BD172" i="587" s="1"/>
  <c r="BB156" i="587"/>
  <c r="BD156" i="587" s="1"/>
  <c r="BB148" i="587"/>
  <c r="BD148" i="587" s="1"/>
  <c r="BB116" i="587"/>
  <c r="BD116" i="587" s="1"/>
  <c r="BB108" i="587"/>
  <c r="BD108" i="587" s="1"/>
  <c r="BB100" i="587"/>
  <c r="BD100" i="587" s="1"/>
  <c r="BB52" i="587"/>
  <c r="BD52" i="587" s="1"/>
  <c r="BB192" i="587"/>
  <c r="BD192" i="587" s="1"/>
  <c r="BB88" i="587"/>
  <c r="BD88" i="587" s="1"/>
  <c r="BB72" i="587"/>
  <c r="BD72" i="587" s="1"/>
  <c r="BB180" i="587"/>
  <c r="BD180" i="587" s="1"/>
  <c r="BB60" i="587"/>
  <c r="BD60" i="587" s="1"/>
  <c r="BB184" i="587"/>
  <c r="BD184" i="587" s="1"/>
  <c r="BB28" i="587"/>
  <c r="BD28" i="587" s="1"/>
  <c r="BB124" i="587"/>
  <c r="BD124" i="587" s="1"/>
  <c r="BB188" i="587"/>
  <c r="BD188" i="587" s="1"/>
  <c r="BB118" i="587"/>
  <c r="BD118" i="587" s="1"/>
  <c r="BB194" i="587"/>
  <c r="BD194" i="587" s="1"/>
  <c r="BB90" i="587"/>
  <c r="BD90" i="587" s="1"/>
  <c r="BB34" i="587"/>
  <c r="BD34" i="587" s="1"/>
  <c r="BB22" i="587"/>
  <c r="BD22" i="587" s="1"/>
  <c r="BB154" i="587"/>
  <c r="BD154" i="587" s="1"/>
  <c r="BB42" i="587"/>
  <c r="BD42" i="587" s="1"/>
  <c r="BB164" i="587"/>
  <c r="BD164" i="587" s="1"/>
  <c r="BB70" i="587"/>
  <c r="BD70" i="587" s="1"/>
  <c r="BB16" i="587"/>
  <c r="BD16" i="587" s="1"/>
  <c r="BB166" i="587"/>
  <c r="BD166" i="587" s="1"/>
  <c r="BB110" i="587"/>
  <c r="BD110" i="587" s="1"/>
  <c r="BB78" i="587"/>
  <c r="BD78" i="587" s="1"/>
  <c r="BB130" i="587"/>
  <c r="BD130" i="587" s="1"/>
  <c r="BB54" i="587"/>
  <c r="BD54" i="587" s="1"/>
  <c r="BB26" i="587"/>
  <c r="BD26" i="587" s="1"/>
  <c r="BB18" i="587"/>
  <c r="BD18" i="587" s="1"/>
  <c r="BB174" i="587"/>
  <c r="BD174" i="587" s="1"/>
  <c r="BB206" i="587"/>
  <c r="BD206" i="587" s="1"/>
  <c r="BB102" i="587"/>
  <c r="BD102" i="587" s="1"/>
  <c r="BB122" i="587"/>
  <c r="BD122" i="587" s="1"/>
  <c r="BB46" i="587"/>
  <c r="BD46" i="587" s="1"/>
  <c r="BB24" i="587"/>
  <c r="BD24" i="587" s="1"/>
  <c r="BB198" i="587"/>
  <c r="BD198" i="587" s="1"/>
  <c r="BB142" i="587"/>
  <c r="BD142" i="587" s="1"/>
  <c r="BB68" i="587"/>
  <c r="BD68" i="587" s="1"/>
  <c r="BB66" i="587"/>
  <c r="BD66" i="587" s="1"/>
  <c r="BB38" i="587"/>
  <c r="BD38" i="587" s="1"/>
  <c r="BB98" i="587"/>
  <c r="BD98" i="587" s="1"/>
  <c r="BB186" i="587"/>
  <c r="BD186" i="587" s="1"/>
  <c r="BB44" i="587"/>
  <c r="BD44" i="587" s="1"/>
  <c r="BB20" i="587"/>
  <c r="BD20" i="587" s="1"/>
  <c r="BB162" i="587"/>
  <c r="BD162" i="587" s="1"/>
  <c r="BB152" i="587"/>
  <c r="BD152" i="587" s="1"/>
  <c r="BB134" i="587"/>
  <c r="BD134" i="587" s="1"/>
  <c r="BB86" i="587"/>
  <c r="BD86" i="587" s="1"/>
  <c r="BB58" i="587"/>
  <c r="BD58" i="587" s="1"/>
  <c r="BB30" i="587"/>
  <c r="BD30" i="587" s="1"/>
  <c r="BB150" i="587"/>
  <c r="BD150" i="587" s="1"/>
  <c r="BB214" i="587"/>
  <c r="BD214" i="587" s="1"/>
  <c r="BB202" i="587"/>
  <c r="BD202" i="587" s="1"/>
  <c r="BB170" i="587"/>
  <c r="BD170" i="587" s="1"/>
  <c r="BB138" i="587"/>
  <c r="BD138" i="587" s="1"/>
  <c r="BB106" i="587"/>
  <c r="BD106" i="587" s="1"/>
  <c r="BB74" i="587"/>
  <c r="BD74" i="587" s="1"/>
  <c r="U94" i="589"/>
  <c r="BB182" i="587"/>
  <c r="BD182" i="587" s="1"/>
  <c r="BB190" i="587"/>
  <c r="BD190" i="587" s="1"/>
  <c r="BB158" i="587"/>
  <c r="BD158" i="587" s="1"/>
  <c r="BB126" i="587"/>
  <c r="BD126" i="587" s="1"/>
  <c r="BB94" i="587"/>
  <c r="BD94" i="587" s="1"/>
  <c r="BB62" i="587"/>
  <c r="BD62" i="587" s="1"/>
  <c r="BB210" i="587"/>
  <c r="BD210" i="587" s="1"/>
  <c r="BB178" i="587"/>
  <c r="BD178" i="587" s="1"/>
  <c r="BB146" i="587"/>
  <c r="BD146" i="587" s="1"/>
  <c r="BB114" i="587"/>
  <c r="BD114" i="587" s="1"/>
  <c r="BB82" i="587"/>
  <c r="BD82" i="587" s="1"/>
  <c r="BB50" i="587"/>
  <c r="BD50" i="587" s="1"/>
  <c r="AQ13" i="587"/>
  <c r="AQ14" i="587" s="1"/>
  <c r="AI13" i="587"/>
  <c r="AI14" i="587" s="1"/>
  <c r="AA13" i="587"/>
  <c r="AA14" i="587" s="1"/>
  <c r="AX13" i="589"/>
  <c r="AX14" i="589" s="1"/>
  <c r="AP13" i="589"/>
  <c r="AP14" i="589" s="1"/>
  <c r="AH13" i="589"/>
  <c r="AH14" i="589" s="1"/>
  <c r="Z13" i="589"/>
  <c r="Z14" i="589" s="1"/>
  <c r="BE8" i="589"/>
  <c r="AX13" i="587"/>
  <c r="AX14" i="587" s="1"/>
  <c r="AP13" i="587"/>
  <c r="AP14" i="587" s="1"/>
  <c r="AH13" i="587"/>
  <c r="AH14" i="587" s="1"/>
  <c r="Z13" i="587"/>
  <c r="Z14" i="587" s="1"/>
  <c r="BE8" i="587"/>
  <c r="AV13" i="589"/>
  <c r="AV14" i="589" s="1"/>
  <c r="AN13" i="589"/>
  <c r="AN14" i="589" s="1"/>
  <c r="AF13" i="589"/>
  <c r="AF14" i="589" s="1"/>
  <c r="X13" i="589"/>
  <c r="X14" i="589" s="1"/>
  <c r="AV13" i="587"/>
  <c r="AV14" i="587" s="1"/>
  <c r="AN13" i="587"/>
  <c r="AN14" i="587" s="1"/>
  <c r="AF13" i="587"/>
  <c r="AF14" i="587" s="1"/>
  <c r="AU13" i="589"/>
  <c r="AU14" i="589" s="1"/>
  <c r="AM13" i="589"/>
  <c r="AM14" i="589" s="1"/>
  <c r="AE13" i="589"/>
  <c r="AE14" i="589" s="1"/>
  <c r="W13" i="589"/>
  <c r="W14" i="589" s="1"/>
  <c r="AT13" i="589"/>
  <c r="AT14" i="589" s="1"/>
  <c r="AL13" i="589"/>
  <c r="AL14" i="589" s="1"/>
  <c r="AD13" i="589"/>
  <c r="AD14" i="589" s="1"/>
  <c r="AR13" i="589"/>
  <c r="AR14" i="589" s="1"/>
  <c r="AJ13" i="589"/>
  <c r="AJ14" i="589" s="1"/>
  <c r="AB13" i="589"/>
  <c r="AB14" i="589" s="1"/>
  <c r="AQ13" i="589"/>
  <c r="AQ14" i="589" s="1"/>
  <c r="AI13" i="589"/>
  <c r="AI14" i="589" s="1"/>
  <c r="BB30" i="589" l="1"/>
  <c r="BD30" i="589" s="1"/>
  <c r="BB48" i="589"/>
  <c r="BD48" i="589" s="1"/>
  <c r="BB56" i="589"/>
  <c r="BD56" i="589" s="1"/>
  <c r="O80" i="589" s="1"/>
  <c r="O84" i="589" s="1"/>
  <c r="BB20" i="589"/>
  <c r="BD20" i="589" s="1"/>
  <c r="BB36" i="589"/>
  <c r="BD36" i="589" s="1"/>
  <c r="M224" i="587"/>
  <c r="BD62" i="589"/>
  <c r="BB18" i="589"/>
  <c r="BD18" i="589" s="1"/>
  <c r="M80" i="589" l="1"/>
  <c r="M84" i="589" s="1"/>
</calcChain>
</file>

<file path=xl/sharedStrings.xml><?xml version="1.0" encoding="utf-8"?>
<sst xmlns="http://schemas.openxmlformats.org/spreadsheetml/2006/main" count="4130" uniqueCount="969">
  <si>
    <t>事 業 所 番 号</t>
  </si>
  <si>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</si>
  <si>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</si>
  <si>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</si>
  <si>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</si>
  <si>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</si>
  <si>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</si>
  <si>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</si>
  <si>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</si>
  <si>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</si>
  <si>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</si>
  <si>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</si>
  <si>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</si>
  <si>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</si>
  <si>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</si>
  <si>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</si>
  <si>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</si>
  <si>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</si>
  <si>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</si>
  <si>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</si>
  <si>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</si>
  <si>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</si>
  <si>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</si>
  <si>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</si>
  <si>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</si>
  <si>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</si>
  <si>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１　非該当</t>
    <phoneticPr fontId="2"/>
  </si>
  <si>
    <t>２　該当</t>
  </si>
  <si>
    <t>訪問介護</t>
  </si>
  <si>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</si>
  <si>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</si>
  <si>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６ 加算Ⅰ</t>
    <phoneticPr fontId="2"/>
  </si>
  <si>
    <t>５ 加算Ⅱ</t>
    <phoneticPr fontId="2"/>
  </si>
  <si>
    <t>１ 対応不可</t>
    <rPh sb="2" eb="4">
      <t>タイオウ</t>
    </rPh>
    <rPh sb="4" eb="6">
      <t>フカ</t>
    </rPh>
    <phoneticPr fontId="2"/>
  </si>
  <si>
    <t>２ 対応可</t>
    <phoneticPr fontId="2"/>
  </si>
  <si>
    <t>３ 加算Ⅰ</t>
    <phoneticPr fontId="2"/>
  </si>
  <si>
    <t>２ 加算Ⅱ</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</si>
  <si>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</si>
  <si>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</si>
  <si>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</si>
  <si>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通所介護</t>
  </si>
  <si>
    <t>サービス提供体制強化加算</t>
    <rPh sb="4" eb="6">
      <t>テイキョウ</t>
    </rPh>
    <rPh sb="6" eb="8">
      <t>タイセイ</t>
    </rPh>
    <rPh sb="8" eb="10">
      <t>キョウカ</t>
    </rPh>
    <rPh sb="10" eb="12">
      <t>カサン</t>
    </rPh>
    <phoneticPr fontId="2"/>
  </si>
  <si>
    <t>７ 加算Ⅲ</t>
    <phoneticPr fontId="2"/>
  </si>
  <si>
    <t>福祉用具貸与</t>
  </si>
  <si>
    <t>ターミナルケア体制</t>
    <rPh sb="7" eb="9">
      <t>タイセイ</t>
    </rPh>
    <phoneticPr fontId="2"/>
  </si>
  <si>
    <t>□</t>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</si>
  <si>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</si>
  <si>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</si>
  <si>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2"/>
  </si>
  <si>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</si>
  <si>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</si>
  <si>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</si>
  <si>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</si>
  <si>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</si>
  <si>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</si>
  <si>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</si>
  <si>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</si>
  <si>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</si>
  <si>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</si>
  <si>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</si>
  <si>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定期巡回・随時対応型</t>
    <phoneticPr fontId="2"/>
  </si>
  <si>
    <t>１　一体型</t>
  </si>
  <si>
    <t>特別管理体制</t>
  </si>
  <si>
    <t>訪問介護看護</t>
  </si>
  <si>
    <t>２　連携型</t>
  </si>
  <si>
    <t>総合マネジメント体制強化加算</t>
    <rPh sb="0" eb="2">
      <t>ソウゴウ</t>
    </rPh>
    <rPh sb="8" eb="10">
      <t>タイセイ</t>
    </rPh>
    <rPh sb="10" eb="12">
      <t>キョウカ</t>
    </rPh>
    <rPh sb="12" eb="14">
      <t>カサン</t>
    </rPh>
    <phoneticPr fontId="2"/>
  </si>
  <si>
    <t>定期巡回・随時対応型</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</si>
  <si>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</si>
  <si>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</si>
  <si>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</si>
  <si>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</si>
  <si>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</si>
  <si>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</si>
  <si>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</si>
  <si>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</si>
  <si>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</si>
  <si>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</si>
  <si>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</si>
  <si>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</si>
  <si>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</si>
  <si>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</si>
  <si>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</si>
  <si>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</si>
  <si>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届　出　者</t>
    <phoneticPr fontId="2"/>
  </si>
  <si>
    <t>フリガナ</t>
  </si>
  <si>
    <t>名　　称</t>
    <phoneticPr fontId="2"/>
  </si>
  <si>
    <t>）</t>
    <phoneticPr fontId="2"/>
  </si>
  <si>
    <t>　(ビルの名称等)</t>
    <phoneticPr fontId="2"/>
  </si>
  <si>
    <t>連 絡 先</t>
    <phoneticPr fontId="2"/>
  </si>
  <si>
    <t>電話番号</t>
  </si>
  <si>
    <t>FAX番号</t>
  </si>
  <si>
    <t>法人所轄庁</t>
  </si>
  <si>
    <t>職名</t>
  </si>
  <si>
    <t>氏名</t>
  </si>
  <si>
    <t>代表者の住所</t>
  </si>
  <si>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</si>
  <si>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</si>
  <si>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</si>
  <si>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</si>
  <si>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</si>
  <si>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</si>
  <si>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</si>
  <si>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</si>
  <si>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</si>
  <si>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</si>
  <si>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</si>
  <si>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</si>
  <si>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</si>
  <si>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</si>
  <si>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</si>
  <si>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</si>
  <si>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</si>
  <si>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</si>
  <si>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</si>
  <si>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</si>
  <si>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</si>
  <si>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</si>
  <si>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</si>
  <si>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</si>
  <si>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</si>
  <si>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</si>
  <si>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</si>
  <si>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</si>
  <si>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</si>
  <si>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</si>
  <si>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</si>
  <si>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</si>
  <si>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</si>
  <si>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</si>
  <si>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</si>
  <si>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</si>
  <si>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</si>
  <si>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</si>
  <si>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</si>
  <si>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</si>
  <si>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</si>
  <si>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</si>
  <si>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</si>
  <si>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</si>
  <si>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</si>
  <si>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</si>
  <si>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</si>
  <si>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</si>
  <si>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</si>
  <si>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</si>
  <si>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</si>
  <si>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</si>
  <si>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</si>
  <si>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</si>
  <si>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</si>
  <si>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2"/>
  </si>
  <si>
    <t>日</t>
    <rPh sb="0" eb="1">
      <t>ニチ</t>
    </rPh>
    <phoneticPr fontId="2"/>
  </si>
  <si>
    <t>事 業 所 名</t>
    <phoneticPr fontId="2"/>
  </si>
  <si>
    <t>1　新規</t>
    <phoneticPr fontId="2"/>
  </si>
  <si>
    <t>2　変更</t>
    <phoneticPr fontId="2"/>
  </si>
  <si>
    <t>3　終了</t>
    <phoneticPr fontId="2"/>
  </si>
  <si>
    <t>有</t>
    <rPh sb="0" eb="1">
      <t>ア</t>
    </rPh>
    <phoneticPr fontId="2"/>
  </si>
  <si>
    <t>・</t>
    <phoneticPr fontId="2"/>
  </si>
  <si>
    <t>無</t>
    <rPh sb="0" eb="1">
      <t>ナ</t>
    </rPh>
    <phoneticPr fontId="2"/>
  </si>
  <si>
    <t>（別紙14）</t>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</si>
  <si>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</si>
  <si>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</si>
  <si>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</si>
  <si>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</si>
  <si>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</si>
  <si>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</si>
  <si>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</si>
  <si>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</si>
  <si>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</si>
  <si>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</si>
  <si>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</si>
  <si>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</si>
  <si>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</si>
  <si>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</si>
  <si>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</si>
  <si>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</si>
  <si>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</si>
  <si>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</si>
  <si>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</si>
  <si>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</si>
  <si>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</si>
  <si>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</si>
  <si>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</si>
  <si>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</si>
  <si>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</si>
  <si>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</si>
  <si>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</si>
  <si>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</si>
  <si>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</si>
  <si>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</si>
  <si>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</si>
  <si>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</si>
  <si>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</si>
  <si>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</si>
  <si>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</si>
  <si>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</si>
  <si>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</si>
  <si>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</si>
  <si>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</si>
  <si>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</si>
  <si>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</si>
  <si>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</si>
  <si>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</si>
  <si>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</si>
  <si>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</si>
  <si>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</si>
  <si>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</si>
  <si>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</si>
  <si>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</si>
  <si>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</si>
  <si>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</si>
  <si>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</si>
  <si>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</si>
  <si>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</si>
  <si>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</si>
  <si>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</si>
  <si>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</si>
  <si>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</si>
  <si>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</si>
  <si>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</si>
  <si>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</si>
  <si>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</si>
  <si>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①</t>
    <phoneticPr fontId="2"/>
  </si>
  <si>
    <t>人</t>
    <rPh sb="0" eb="1">
      <t>ニン</t>
    </rPh>
    <phoneticPr fontId="2"/>
  </si>
  <si>
    <t>②</t>
    <phoneticPr fontId="2"/>
  </si>
  <si>
    <t>3　看護小規模多機能型居宅介護事業所</t>
    <phoneticPr fontId="2"/>
  </si>
  <si>
    <t>（別紙16）</t>
    <phoneticPr fontId="2"/>
  </si>
  <si>
    <t>③</t>
    <phoneticPr fontId="2"/>
  </si>
  <si>
    <t>④</t>
    <phoneticPr fontId="2"/>
  </si>
  <si>
    <t>⑤</t>
    <phoneticPr fontId="2"/>
  </si>
  <si>
    <t>⑥</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</si>
  <si>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</si>
  <si>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</si>
  <si>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</si>
  <si>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</si>
  <si>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</si>
  <si>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</si>
  <si>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</si>
  <si>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</si>
  <si>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</si>
  <si>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</si>
  <si>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</si>
  <si>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</si>
  <si>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</si>
  <si>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</si>
  <si>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</si>
  <si>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</si>
  <si>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</si>
  <si>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</si>
  <si>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</si>
  <si>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</si>
  <si>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</si>
  <si>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</si>
  <si>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</si>
  <si>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</si>
  <si>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</si>
  <si>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</si>
  <si>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</si>
  <si>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</si>
  <si>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</si>
  <si>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</si>
  <si>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</si>
  <si>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</si>
  <si>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</si>
  <si>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</si>
  <si>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</si>
  <si>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</si>
  <si>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</si>
  <si>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</si>
  <si>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</si>
  <si>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</si>
  <si>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</si>
  <si>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</si>
  <si>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</si>
  <si>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</si>
  <si>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</si>
  <si>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</si>
  <si>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</si>
  <si>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</si>
  <si>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</si>
  <si>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</si>
  <si>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５以上</t>
    <rPh sb="1" eb="3">
      <t>イジョウ</t>
    </rPh>
    <phoneticPr fontId="2"/>
  </si>
  <si>
    <t>３以上</t>
    <rPh sb="1" eb="3">
      <t>イジョウ</t>
    </rPh>
    <phoneticPr fontId="2"/>
  </si>
  <si>
    <t>月</t>
    <rPh sb="0" eb="1">
      <t>ツキ</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</si>
  <si>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</si>
  <si>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</si>
  <si>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</si>
  <si>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</si>
  <si>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</si>
  <si>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</si>
  <si>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</si>
  <si>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</si>
  <si>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</si>
  <si>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</si>
  <si>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</si>
  <si>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</si>
  <si>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</si>
  <si>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</si>
  <si>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</si>
  <si>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</si>
  <si>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</si>
  <si>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</si>
  <si>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</si>
  <si>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</si>
  <si>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</si>
  <si>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</si>
  <si>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</si>
  <si>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</si>
  <si>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</si>
  <si>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</si>
  <si>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</si>
  <si>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</si>
  <si>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</si>
  <si>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</si>
  <si>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</si>
  <si>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</si>
  <si>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</si>
  <si>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</si>
  <si>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</si>
  <si>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</si>
  <si>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</si>
  <si>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</si>
  <si>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</si>
  <si>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</si>
  <si>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</si>
  <si>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</si>
  <si>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</si>
  <si>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</si>
  <si>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</si>
  <si>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</si>
  <si>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</si>
  <si>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</si>
  <si>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</si>
  <si>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</si>
  <si>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</si>
  <si>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</si>
  <si>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</si>
  <si>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</si>
  <si>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</si>
  <si>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</si>
  <si>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</si>
  <si>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</si>
  <si>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</si>
  <si>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</si>
  <si>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</si>
  <si>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</si>
  <si>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</si>
  <si>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</si>
  <si>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</si>
  <si>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</si>
  <si>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</si>
  <si>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</si>
  <si>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</si>
  <si>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</si>
  <si>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</si>
  <si>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</si>
  <si>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</si>
  <si>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</si>
  <si>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</si>
  <si>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</si>
  <si>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</si>
  <si>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</si>
  <si>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</si>
  <si>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</si>
  <si>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</si>
  <si>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</si>
  <si>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</si>
  <si>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</si>
  <si>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</si>
  <si>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</si>
  <si>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</si>
  <si>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</si>
  <si>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</si>
  <si>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</si>
  <si>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主たる事務所の所在地</t>
  </si>
  <si>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</si>
  <si>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</si>
  <si>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</si>
  <si>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</si>
  <si>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</si>
  <si>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</si>
  <si>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</si>
  <si>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</si>
  <si>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</si>
  <si>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</si>
  <si>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</si>
  <si>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</si>
  <si>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</si>
  <si>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</si>
  <si>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</si>
  <si>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</si>
  <si>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</si>
  <si>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</si>
  <si>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</si>
  <si>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</si>
  <si>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</si>
  <si>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</si>
  <si>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</si>
  <si>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</si>
  <si>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</si>
  <si>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</si>
  <si>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</si>
  <si>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</si>
  <si>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</si>
  <si>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</si>
  <si>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</si>
  <si>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t>
    <phoneticPr fontId="2"/>
  </si>
  <si>
    <t>（別紙11）</t>
    <rPh sb="1" eb="3">
      <t>ベッシ</t>
    </rPh>
    <phoneticPr fontId="2"/>
  </si>
  <si>
    <t>利用者の総数のうち、日常生活自立度のランクⅡ、Ⅲ、Ⅳ又はＭに該当する者</t>
    <rPh sb="14" eb="17">
      <t>ジリツド</t>
    </rPh>
    <rPh sb="26" eb="27">
      <t>マタ</t>
    </rPh>
    <rPh sb="30" eb="32">
      <t>ガイトウ</t>
    </rPh>
    <rPh sb="34" eb="35">
      <t>シャ</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</si>
  <si>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</si>
  <si>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</si>
  <si>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</si>
  <si>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</si>
  <si>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</si>
  <si>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</si>
  <si>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</si>
  <si>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</si>
  <si>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</si>
  <si>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</si>
  <si>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</si>
  <si>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</si>
  <si>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</si>
  <si>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</si>
  <si>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</si>
  <si>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</si>
  <si>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12 「生活相談員配置等加算」については、「生活相談員配置等加算に係る届出書」（別紙21）を添付してください。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</si>
  <si>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</si>
  <si>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</si>
  <si>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</si>
  <si>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</si>
  <si>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</si>
  <si>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</si>
  <si>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</si>
  <si>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</si>
  <si>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</si>
  <si>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</si>
  <si>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</si>
  <si>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</si>
  <si>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</si>
  <si>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</si>
  <si>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</si>
  <si>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</si>
  <si>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</si>
  <si>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</si>
  <si>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</si>
  <si>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</si>
  <si>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13 「入浴介助加算」については、「浴室の平面図等」及び入浴介助加算（Ⅰ）の要件である研修を実施または、実施することが分かる資料等を添付してください。</t>
    <phoneticPr fontId="2"/>
  </si>
  <si>
    <t>２</t>
    <phoneticPr fontId="39"/>
  </si>
  <si>
    <t>４</t>
    <phoneticPr fontId="39"/>
  </si>
  <si>
    <t>５</t>
    <phoneticPr fontId="39"/>
  </si>
  <si>
    <t>６</t>
    <phoneticPr fontId="39"/>
  </si>
  <si>
    <t>＝</t>
    <phoneticPr fontId="44"/>
  </si>
  <si>
    <t>＋</t>
    <phoneticPr fontId="44"/>
  </si>
  <si>
    <t>合計</t>
    <rPh sb="0" eb="2">
      <t>ゴウケイ</t>
    </rPh>
    <phoneticPr fontId="44"/>
  </si>
  <si>
    <t>常勤換算方法による人数</t>
    <rPh sb="0" eb="2">
      <t>ジョウキン</t>
    </rPh>
    <rPh sb="2" eb="4">
      <t>カンサン</t>
    </rPh>
    <rPh sb="4" eb="6">
      <t>ホウホウ</t>
    </rPh>
    <rPh sb="9" eb="11">
      <t>ニンズウ</t>
    </rPh>
    <phoneticPr fontId="44"/>
  </si>
  <si>
    <t>常勤の従業者の人数</t>
  </si>
  <si>
    <t>常勤換算方法対象外の</t>
    <rPh sb="0" eb="2">
      <t>ジョウキン</t>
    </rPh>
    <rPh sb="2" eb="4">
      <t>カンサン</t>
    </rPh>
    <rPh sb="4" eb="6">
      <t>ホウホウ</t>
    </rPh>
    <rPh sb="6" eb="9">
      <t>タイショウガイ</t>
    </rPh>
    <phoneticPr fontId="44"/>
  </si>
  <si>
    <t>■ 看護職員の常勤換算方法による人数</t>
    <rPh sb="2" eb="4">
      <t>カンゴ</t>
    </rPh>
    <rPh sb="4" eb="6">
      <t>ショクイン</t>
    </rPh>
    <rPh sb="7" eb="9">
      <t>ジョウキン</t>
    </rPh>
    <rPh sb="9" eb="11">
      <t>カンサン</t>
    </rPh>
    <rPh sb="11" eb="13">
      <t>ホウホウ</t>
    </rPh>
    <rPh sb="16" eb="18">
      <t>ニンズウ</t>
    </rPh>
    <phoneticPr fontId="44"/>
  </si>
  <si>
    <t>（小数点第2位以下切り捨て）</t>
    <rPh sb="1" eb="4">
      <t>ショウスウテン</t>
    </rPh>
    <rPh sb="4" eb="5">
      <t>ダイ</t>
    </rPh>
    <rPh sb="6" eb="7">
      <t>イ</t>
    </rPh>
    <rPh sb="7" eb="9">
      <t>イカ</t>
    </rPh>
    <rPh sb="9" eb="10">
      <t>キ</t>
    </rPh>
    <rPh sb="11" eb="12">
      <t>ス</t>
    </rPh>
    <phoneticPr fontId="44"/>
  </si>
  <si>
    <t>÷</t>
    <phoneticPr fontId="44"/>
  </si>
  <si>
    <t>常勤換算後の人数</t>
    <rPh sb="0" eb="2">
      <t>ジョウキン</t>
    </rPh>
    <rPh sb="2" eb="4">
      <t>カンサン</t>
    </rPh>
    <rPh sb="4" eb="5">
      <t>ゴ</t>
    </rPh>
    <rPh sb="6" eb="8">
      <t>ニンズウ</t>
    </rPh>
    <phoneticPr fontId="44"/>
  </si>
  <si>
    <t>常勤の従業者が</t>
    <rPh sb="0" eb="2">
      <t>ジョウキン</t>
    </rPh>
    <rPh sb="3" eb="6">
      <t>ジュウギョウシャ</t>
    </rPh>
    <phoneticPr fontId="44"/>
  </si>
  <si>
    <t>常勤換算の</t>
    <rPh sb="0" eb="2">
      <t>ジョウキン</t>
    </rPh>
    <rPh sb="2" eb="4">
      <t>カンサン</t>
    </rPh>
    <phoneticPr fontId="44"/>
  </si>
  <si>
    <t>週</t>
  </si>
  <si>
    <t>基準：</t>
    <rPh sb="0" eb="2">
      <t>キジュン</t>
    </rPh>
    <phoneticPr fontId="44"/>
  </si>
  <si>
    <t>■ 常勤換算方法による人数</t>
    <rPh sb="2" eb="4">
      <t>ジョウキン</t>
    </rPh>
    <rPh sb="4" eb="6">
      <t>カンサン</t>
    </rPh>
    <rPh sb="6" eb="8">
      <t>ホウホウ</t>
    </rPh>
    <rPh sb="11" eb="13">
      <t>ニンズウ</t>
    </rPh>
    <phoneticPr fontId="44"/>
  </si>
  <si>
    <t>-</t>
    <phoneticPr fontId="44"/>
  </si>
  <si>
    <t>D</t>
    <phoneticPr fontId="44"/>
  </si>
  <si>
    <t>非常勤で兼務</t>
    <rPh sb="0" eb="3">
      <t>ヒジョウキン</t>
    </rPh>
    <rPh sb="4" eb="6">
      <t>ケンム</t>
    </rPh>
    <phoneticPr fontId="44"/>
  </si>
  <si>
    <t>C</t>
    <phoneticPr fontId="44"/>
  </si>
  <si>
    <t>非常勤で専従</t>
    <rPh sb="0" eb="3">
      <t>ヒジョウキン</t>
    </rPh>
    <rPh sb="4" eb="6">
      <t>センジュウ</t>
    </rPh>
    <phoneticPr fontId="44"/>
  </si>
  <si>
    <t>B</t>
    <phoneticPr fontId="44"/>
  </si>
  <si>
    <t>常勤で兼務</t>
    <rPh sb="0" eb="2">
      <t>ジョウキン</t>
    </rPh>
    <rPh sb="3" eb="5">
      <t>ケンム</t>
    </rPh>
    <phoneticPr fontId="44"/>
  </si>
  <si>
    <t>A</t>
    <phoneticPr fontId="44"/>
  </si>
  <si>
    <t>常勤で専従</t>
    <rPh sb="0" eb="2">
      <t>ジョウキン</t>
    </rPh>
    <rPh sb="3" eb="5">
      <t>センジュウ</t>
    </rPh>
    <phoneticPr fontId="44"/>
  </si>
  <si>
    <t>常勤の従業者の人数</t>
    <rPh sb="0" eb="2">
      <t>ジョウキン</t>
    </rPh>
    <rPh sb="3" eb="6">
      <t>ジュウギョウシャ</t>
    </rPh>
    <rPh sb="7" eb="9">
      <t>ニンズウ</t>
    </rPh>
    <phoneticPr fontId="44"/>
  </si>
  <si>
    <t>週平均</t>
    <rPh sb="0" eb="3">
      <t>シュウヘイキン</t>
    </rPh>
    <phoneticPr fontId="44"/>
  </si>
  <si>
    <t>当月合計</t>
    <rPh sb="0" eb="2">
      <t>トウゲツ</t>
    </rPh>
    <rPh sb="2" eb="4">
      <t>ゴウケイ</t>
    </rPh>
    <phoneticPr fontId="44"/>
  </si>
  <si>
    <t>区分</t>
    <rPh sb="0" eb="2">
      <t>クブン</t>
    </rPh>
    <phoneticPr fontId="44"/>
  </si>
  <si>
    <t>記号</t>
    <rPh sb="0" eb="2">
      <t>キゴウ</t>
    </rPh>
    <phoneticPr fontId="44"/>
  </si>
  <si>
    <t>常勤換算の対象時間数</t>
    <rPh sb="0" eb="2">
      <t>ジョウキン</t>
    </rPh>
    <rPh sb="2" eb="4">
      <t>カンサン</t>
    </rPh>
    <rPh sb="5" eb="7">
      <t>タイショウ</t>
    </rPh>
    <rPh sb="7" eb="9">
      <t>ジカン</t>
    </rPh>
    <rPh sb="9" eb="10">
      <t>スウ</t>
    </rPh>
    <phoneticPr fontId="44"/>
  </si>
  <si>
    <t>勤務時間数合計</t>
    <rPh sb="0" eb="2">
      <t>キンム</t>
    </rPh>
    <rPh sb="2" eb="5">
      <t>ジカンスウ</t>
    </rPh>
    <rPh sb="5" eb="7">
      <t>ゴウケイ</t>
    </rPh>
    <phoneticPr fontId="44"/>
  </si>
  <si>
    <t>勤務形態</t>
    <rPh sb="0" eb="2">
      <t>キンム</t>
    </rPh>
    <rPh sb="2" eb="4">
      <t>ケイタイ</t>
    </rPh>
    <phoneticPr fontId="44"/>
  </si>
  <si>
    <t>（勤務形態の記号）</t>
    <rPh sb="1" eb="3">
      <t>キンム</t>
    </rPh>
    <rPh sb="3" eb="5">
      <t>ケイタイ</t>
    </rPh>
    <rPh sb="6" eb="8">
      <t>キゴウ</t>
    </rPh>
    <phoneticPr fontId="44"/>
  </si>
  <si>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44"/>
  </si>
  <si>
    <t>勤務時間数</t>
    <rPh sb="0" eb="2">
      <t>キンム</t>
    </rPh>
    <rPh sb="2" eb="5">
      <t>ジカンスウ</t>
    </rPh>
    <phoneticPr fontId="44"/>
  </si>
  <si>
    <t>シフト記号</t>
    <rPh sb="3" eb="5">
      <t>キゴウ</t>
    </rPh>
    <phoneticPr fontId="45"/>
  </si>
  <si>
    <t>5週目</t>
    <rPh sb="1" eb="2">
      <t>シュウ</t>
    </rPh>
    <rPh sb="2" eb="3">
      <t>メ</t>
    </rPh>
    <phoneticPr fontId="44"/>
  </si>
  <si>
    <t>4週目</t>
    <rPh sb="1" eb="2">
      <t>シュウ</t>
    </rPh>
    <rPh sb="2" eb="3">
      <t>メ</t>
    </rPh>
    <phoneticPr fontId="44"/>
  </si>
  <si>
    <t>3週目</t>
    <rPh sb="1" eb="2">
      <t>シュウ</t>
    </rPh>
    <rPh sb="2" eb="3">
      <t>メ</t>
    </rPh>
    <phoneticPr fontId="44"/>
  </si>
  <si>
    <t>2週目</t>
    <rPh sb="1" eb="2">
      <t>シュウ</t>
    </rPh>
    <rPh sb="2" eb="3">
      <t>メ</t>
    </rPh>
    <phoneticPr fontId="44"/>
  </si>
  <si>
    <t>1週目</t>
    <rPh sb="1" eb="2">
      <t>シュウ</t>
    </rPh>
    <rPh sb="2" eb="3">
      <t>メ</t>
    </rPh>
    <phoneticPr fontId="44"/>
  </si>
  <si>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</si>
  <si>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</si>
  <si>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(8)</t>
    <phoneticPr fontId="44"/>
  </si>
  <si>
    <t>(7) 氏　名</t>
    <phoneticPr fontId="2"/>
  </si>
  <si>
    <t>(6) 資格</t>
    <rPh sb="4" eb="6">
      <t>シカク</t>
    </rPh>
    <phoneticPr fontId="44"/>
  </si>
  <si>
    <t>(5)
勤務
形態</t>
    <phoneticPr fontId="2"/>
  </si>
  <si>
    <t>(4) 
職種</t>
    <phoneticPr fontId="2"/>
  </si>
  <si>
    <t>No</t>
    <phoneticPr fontId="44"/>
  </si>
  <si>
    <t>日</t>
    <rPh sb="0" eb="1">
      <t>ニチ</t>
    </rPh>
    <phoneticPr fontId="44"/>
  </si>
  <si>
    <t>当月の日数</t>
    <rPh sb="0" eb="2">
      <t>トウゲツ</t>
    </rPh>
    <rPh sb="3" eb="5">
      <t>ニッスウ</t>
    </rPh>
    <phoneticPr fontId="44"/>
  </si>
  <si>
    <t>時間/月</t>
    <rPh sb="0" eb="2">
      <t>ジカン</t>
    </rPh>
    <rPh sb="3" eb="4">
      <t>ツキ</t>
    </rPh>
    <phoneticPr fontId="44"/>
  </si>
  <si>
    <t>時間/週</t>
    <rPh sb="0" eb="2">
      <t>ジカン</t>
    </rPh>
    <rPh sb="3" eb="4">
      <t>シュウ</t>
    </rPh>
    <phoneticPr fontId="44"/>
  </si>
  <si>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44"/>
  </si>
  <si>
    <t>予定</t>
  </si>
  <si>
    <t>(2)</t>
    <phoneticPr fontId="44"/>
  </si>
  <si>
    <t>４週</t>
  </si>
  <si>
    <t>(1)</t>
    <phoneticPr fontId="44"/>
  </si>
  <si>
    <t>）</t>
    <phoneticPr fontId="44"/>
  </si>
  <si>
    <t>○○○○</t>
    <phoneticPr fontId="44"/>
  </si>
  <si>
    <t>事業所名（</t>
    <rPh sb="0" eb="3">
      <t>ジギョウショ</t>
    </rPh>
    <rPh sb="3" eb="4">
      <t>メイ</t>
    </rPh>
    <phoneticPr fontId="44"/>
  </si>
  <si>
    <t>月</t>
    <rPh sb="0" eb="1">
      <t>ゲツ</t>
    </rPh>
    <phoneticPr fontId="44"/>
  </si>
  <si>
    <t>年</t>
    <rPh sb="0" eb="1">
      <t>ネン</t>
    </rPh>
    <phoneticPr fontId="44"/>
  </si>
  <si>
    <t>)</t>
    <phoneticPr fontId="44"/>
  </si>
  <si>
    <t>(</t>
    <phoneticPr fontId="44"/>
  </si>
  <si>
    <t>令和</t>
    <rPh sb="0" eb="2">
      <t>レイワ</t>
    </rPh>
    <phoneticPr fontId="44"/>
  </si>
  <si>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8"/>
  </si>
  <si>
    <t>サービス種別（</t>
    <rPh sb="4" eb="6">
      <t>シュベツ</t>
    </rPh>
    <phoneticPr fontId="44"/>
  </si>
  <si>
    <t>従業者の勤務の体制及び勤務形態一覧表　</t>
  </si>
  <si>
    <t>（標準様式1）</t>
    <rPh sb="1" eb="3">
      <t>ヒョウジュン</t>
    </rPh>
    <rPh sb="3" eb="5">
      <t>ヨウシキ</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</si>
  <si>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4"/>
  </si>
  <si>
    <t>・シフト記号が足りない場合は、適宜、行を追加してください。</t>
    <rPh sb="4" eb="6">
      <t>キゴウ</t>
    </rPh>
    <rPh sb="7" eb="8">
      <t>タ</t>
    </rPh>
    <rPh sb="11" eb="13">
      <t>バアイ</t>
    </rPh>
    <rPh sb="15" eb="17">
      <t>テキギ</t>
    </rPh>
    <rPh sb="18" eb="19">
      <t>ギョウ</t>
    </rPh>
    <rPh sb="20" eb="22">
      <t>ツイカ</t>
    </rPh>
    <phoneticPr fontId="44"/>
  </si>
  <si>
    <t xml:space="preserve">   入力の補助を目的とするものですので、結果に誤りがないかご確認ください。</t>
    <phoneticPr fontId="44"/>
  </si>
  <si>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44"/>
  </si>
  <si>
    <t xml:space="preserve">   勤務時間数のみを入力してください。</t>
    <phoneticPr fontId="44"/>
  </si>
  <si>
    <t>・職種ごとの勤務時間を「○：○○～○：○○」と表記することが困難な場合は、No18～33を活用し、</t>
    <rPh sb="45" eb="47">
      <t>カツヨウ</t>
    </rPh>
    <phoneticPr fontId="44"/>
  </si>
  <si>
    <t>1日に2回勤務する場合</t>
    <phoneticPr fontId="44"/>
  </si>
  <si>
    <t>（</t>
    <phoneticPr fontId="44"/>
  </si>
  <si>
    <t>～</t>
    <phoneticPr fontId="44"/>
  </si>
  <si>
    <t>：</t>
    <phoneticPr fontId="44"/>
  </si>
  <si>
    <t>ai</t>
    <phoneticPr fontId="44"/>
  </si>
  <si>
    <t>ah</t>
    <phoneticPr fontId="44"/>
  </si>
  <si>
    <t>1日に2回勤務する場合</t>
    <rPh sb="1" eb="2">
      <t>ニチ</t>
    </rPh>
    <rPh sb="4" eb="5">
      <t>カイ</t>
    </rPh>
    <rPh sb="5" eb="7">
      <t>キンム</t>
    </rPh>
    <rPh sb="9" eb="11">
      <t>バアイ</t>
    </rPh>
    <phoneticPr fontId="44"/>
  </si>
  <si>
    <t>ag</t>
    <phoneticPr fontId="44"/>
  </si>
  <si>
    <t>af</t>
    <phoneticPr fontId="44"/>
  </si>
  <si>
    <t>ae</t>
    <phoneticPr fontId="44"/>
  </si>
  <si>
    <t>ad</t>
    <phoneticPr fontId="44"/>
  </si>
  <si>
    <t>ac</t>
    <phoneticPr fontId="44"/>
  </si>
  <si>
    <t>ab</t>
    <phoneticPr fontId="44"/>
  </si>
  <si>
    <t>aa</t>
    <phoneticPr fontId="44"/>
  </si>
  <si>
    <t>x</t>
    <phoneticPr fontId="44"/>
  </si>
  <si>
    <t>z</t>
    <phoneticPr fontId="44"/>
  </si>
  <si>
    <t>y</t>
    <phoneticPr fontId="44"/>
  </si>
  <si>
    <t>w</t>
    <phoneticPr fontId="44"/>
  </si>
  <si>
    <t>v</t>
    <phoneticPr fontId="44"/>
  </si>
  <si>
    <t>u</t>
    <phoneticPr fontId="44"/>
  </si>
  <si>
    <t>t</t>
    <phoneticPr fontId="44"/>
  </si>
  <si>
    <t>s</t>
    <phoneticPr fontId="44"/>
  </si>
  <si>
    <t>r</t>
    <phoneticPr fontId="44"/>
  </si>
  <si>
    <t>q</t>
    <phoneticPr fontId="44"/>
  </si>
  <si>
    <t>p</t>
    <phoneticPr fontId="44"/>
  </si>
  <si>
    <t>o</t>
    <phoneticPr fontId="44"/>
  </si>
  <si>
    <t>n</t>
    <phoneticPr fontId="44"/>
  </si>
  <si>
    <t>m</t>
    <phoneticPr fontId="44"/>
  </si>
  <si>
    <t>l</t>
    <phoneticPr fontId="44"/>
  </si>
  <si>
    <t>k</t>
    <phoneticPr fontId="44"/>
  </si>
  <si>
    <t>j</t>
    <phoneticPr fontId="44"/>
  </si>
  <si>
    <t>i</t>
    <phoneticPr fontId="44"/>
  </si>
  <si>
    <t>h</t>
    <phoneticPr fontId="44"/>
  </si>
  <si>
    <t>g</t>
    <phoneticPr fontId="44"/>
  </si>
  <si>
    <t>f</t>
    <phoneticPr fontId="44"/>
  </si>
  <si>
    <t>e</t>
    <phoneticPr fontId="44"/>
  </si>
  <si>
    <t>d</t>
    <phoneticPr fontId="44"/>
  </si>
  <si>
    <t>c</t>
    <phoneticPr fontId="44"/>
  </si>
  <si>
    <t>b</t>
    <phoneticPr fontId="44"/>
  </si>
  <si>
    <t>a</t>
    <phoneticPr fontId="44"/>
  </si>
  <si>
    <t>勤務時間</t>
    <rPh sb="0" eb="2">
      <t>キンム</t>
    </rPh>
    <rPh sb="2" eb="4">
      <t>ジカン</t>
    </rPh>
    <phoneticPr fontId="44"/>
  </si>
  <si>
    <t>うち、休憩時間</t>
    <rPh sb="3" eb="5">
      <t>キュウケイ</t>
    </rPh>
    <rPh sb="5" eb="7">
      <t>ジカン</t>
    </rPh>
    <phoneticPr fontId="44"/>
  </si>
  <si>
    <t>終業時刻</t>
    <rPh sb="0" eb="2">
      <t>シュウギョウ</t>
    </rPh>
    <rPh sb="2" eb="4">
      <t>ジコク</t>
    </rPh>
    <phoneticPr fontId="44"/>
  </si>
  <si>
    <t>始業時刻</t>
    <rPh sb="0" eb="2">
      <t>シギョウ</t>
    </rPh>
    <rPh sb="2" eb="4">
      <t>ジコク</t>
    </rPh>
    <phoneticPr fontId="44"/>
  </si>
  <si>
    <t>自由記載欄</t>
    <rPh sb="0" eb="2">
      <t>ジユウ</t>
    </rPh>
    <rPh sb="2" eb="4">
      <t>キサイ</t>
    </rPh>
    <rPh sb="4" eb="5">
      <t>ラン</t>
    </rPh>
    <phoneticPr fontId="44"/>
  </si>
  <si>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44"/>
  </si>
  <si>
    <t>※24時間表記</t>
    <rPh sb="3" eb="5">
      <t>ジカン</t>
    </rPh>
    <rPh sb="5" eb="7">
      <t>ヒョウキ</t>
    </rPh>
    <phoneticPr fontId="44"/>
  </si>
  <si>
    <t>■シフト記号表（勤務時間帯）</t>
    <rPh sb="4" eb="6">
      <t>キゴウ</t>
    </rPh>
    <rPh sb="6" eb="7">
      <t>ヒョウ</t>
    </rPh>
    <rPh sb="8" eb="10">
      <t>キンム</t>
    </rPh>
    <rPh sb="10" eb="13">
      <t>ジカンタイ</t>
    </rPh>
    <phoneticPr fontId="44"/>
  </si>
  <si>
    <t>≪要 提出≫</t>
    <rPh sb="1" eb="2">
      <t>ヨウ</t>
    </rPh>
    <rPh sb="3" eb="5">
      <t>テイシュツ</t>
    </rPh>
    <phoneticPr fontId="44"/>
  </si>
  <si>
    <t>○○　CC次郎</t>
    <rPh sb="5" eb="7">
      <t>ジロウ</t>
    </rPh>
    <phoneticPr fontId="44"/>
  </si>
  <si>
    <t>言語聴覚士</t>
    <rPh sb="0" eb="2">
      <t>ゲンゴ</t>
    </rPh>
    <rPh sb="2" eb="5">
      <t>チョウカクシ</t>
    </rPh>
    <phoneticPr fontId="8"/>
  </si>
  <si>
    <t>A</t>
  </si>
  <si>
    <t>○○　BB子</t>
    <rPh sb="5" eb="6">
      <t>コ</t>
    </rPh>
    <phoneticPr fontId="44"/>
  </si>
  <si>
    <t>作業療法士</t>
    <rPh sb="0" eb="2">
      <t>サギョウ</t>
    </rPh>
    <rPh sb="2" eb="5">
      <t>リョウホウシ</t>
    </rPh>
    <phoneticPr fontId="8"/>
  </si>
  <si>
    <t>○○　AA三郎</t>
    <rPh sb="5" eb="7">
      <t>サブロウ</t>
    </rPh>
    <phoneticPr fontId="44"/>
  </si>
  <si>
    <t>理学療法士</t>
    <rPh sb="0" eb="2">
      <t>リガク</t>
    </rPh>
    <rPh sb="2" eb="5">
      <t>リョウホウシ</t>
    </rPh>
    <phoneticPr fontId="8"/>
  </si>
  <si>
    <t>○○　Z男</t>
    <rPh sb="4" eb="5">
      <t>オトコ</t>
    </rPh>
    <phoneticPr fontId="44"/>
  </si>
  <si>
    <t>准看護師</t>
    <rPh sb="0" eb="4">
      <t>ジュンカンゴシ</t>
    </rPh>
    <phoneticPr fontId="8"/>
  </si>
  <si>
    <t>看護職員</t>
    <rPh sb="0" eb="2">
      <t>カンゴ</t>
    </rPh>
    <rPh sb="2" eb="4">
      <t>ショクイン</t>
    </rPh>
    <phoneticPr fontId="8"/>
  </si>
  <si>
    <t>○○　Y子</t>
    <rPh sb="4" eb="5">
      <t>コ</t>
    </rPh>
    <phoneticPr fontId="44"/>
  </si>
  <si>
    <t>○○　X太郎</t>
    <rPh sb="4" eb="6">
      <t>タロウ</t>
    </rPh>
    <phoneticPr fontId="44"/>
  </si>
  <si>
    <t>○○　W子</t>
    <rPh sb="4" eb="5">
      <t>コ</t>
    </rPh>
    <phoneticPr fontId="44"/>
  </si>
  <si>
    <t>○○　V男</t>
    <rPh sb="4" eb="5">
      <t>オトコ</t>
    </rPh>
    <phoneticPr fontId="44"/>
  </si>
  <si>
    <t>保健師</t>
    <rPh sb="0" eb="3">
      <t>ホケンシ</t>
    </rPh>
    <phoneticPr fontId="8"/>
  </si>
  <si>
    <t>○○　U子</t>
    <rPh sb="4" eb="5">
      <t>コ</t>
    </rPh>
    <phoneticPr fontId="44"/>
  </si>
  <si>
    <t>看護師</t>
    <rPh sb="0" eb="3">
      <t>カンゴシ</t>
    </rPh>
    <phoneticPr fontId="8"/>
  </si>
  <si>
    <t>○○　T太</t>
    <rPh sb="4" eb="5">
      <t>タ</t>
    </rPh>
    <phoneticPr fontId="44"/>
  </si>
  <si>
    <t>介護福祉士</t>
    <rPh sb="0" eb="2">
      <t>カイゴ</t>
    </rPh>
    <rPh sb="2" eb="5">
      <t>フクシシ</t>
    </rPh>
    <phoneticPr fontId="44"/>
  </si>
  <si>
    <t>C</t>
  </si>
  <si>
    <t>訪問介護員</t>
    <rPh sb="0" eb="2">
      <t>ホウモン</t>
    </rPh>
    <rPh sb="2" eb="5">
      <t>カイゴイン</t>
    </rPh>
    <phoneticPr fontId="8"/>
  </si>
  <si>
    <t>○○　S子</t>
    <rPh sb="4" eb="5">
      <t>コ</t>
    </rPh>
    <phoneticPr fontId="44"/>
  </si>
  <si>
    <t>ー</t>
  </si>
  <si>
    <t>○○　R次郎</t>
    <rPh sb="4" eb="6">
      <t>ジロウ</t>
    </rPh>
    <phoneticPr fontId="44"/>
  </si>
  <si>
    <t>○○　P子</t>
    <rPh sb="4" eb="5">
      <t>コ</t>
    </rPh>
    <phoneticPr fontId="44"/>
  </si>
  <si>
    <t>○○　N男</t>
    <rPh sb="4" eb="5">
      <t>オトコ</t>
    </rPh>
    <phoneticPr fontId="44"/>
  </si>
  <si>
    <t>○○　M子</t>
    <rPh sb="4" eb="5">
      <t>コ</t>
    </rPh>
    <phoneticPr fontId="44"/>
  </si>
  <si>
    <t>○○　L太</t>
    <rPh sb="4" eb="5">
      <t>タ</t>
    </rPh>
    <phoneticPr fontId="44"/>
  </si>
  <si>
    <t>○○　K子</t>
    <rPh sb="4" eb="5">
      <t>コ</t>
    </rPh>
    <phoneticPr fontId="44"/>
  </si>
  <si>
    <t>○○　J太郎</t>
    <rPh sb="4" eb="6">
      <t>タロウ</t>
    </rPh>
    <phoneticPr fontId="44"/>
  </si>
  <si>
    <t>○○　H美</t>
    <rPh sb="4" eb="5">
      <t>ミ</t>
    </rPh>
    <phoneticPr fontId="44"/>
  </si>
  <si>
    <t>○○　G太</t>
    <rPh sb="4" eb="5">
      <t>タ</t>
    </rPh>
    <phoneticPr fontId="44"/>
  </si>
  <si>
    <t>○○　F子</t>
    <rPh sb="4" eb="5">
      <t>コ</t>
    </rPh>
    <phoneticPr fontId="44"/>
  </si>
  <si>
    <t>介護福祉士</t>
    <rPh sb="0" eb="2">
      <t>カイゴ</t>
    </rPh>
    <rPh sb="2" eb="5">
      <t>フクシシ</t>
    </rPh>
    <phoneticPr fontId="8"/>
  </si>
  <si>
    <t>○○　E夫</t>
    <rPh sb="4" eb="5">
      <t>オット</t>
    </rPh>
    <phoneticPr fontId="44"/>
  </si>
  <si>
    <t>○○　C太</t>
    <rPh sb="4" eb="5">
      <t>タ</t>
    </rPh>
    <phoneticPr fontId="44"/>
  </si>
  <si>
    <t>オペレーター</t>
  </si>
  <si>
    <t>○○　D太</t>
    <phoneticPr fontId="44"/>
  </si>
  <si>
    <t>○○　D美</t>
    <rPh sb="4" eb="5">
      <t>ウツク</t>
    </rPh>
    <phoneticPr fontId="44"/>
  </si>
  <si>
    <t>（オペレーター）</t>
    <phoneticPr fontId="44"/>
  </si>
  <si>
    <t>b</t>
  </si>
  <si>
    <t>○○　B子</t>
    <rPh sb="4" eb="5">
      <t>コ</t>
    </rPh>
    <phoneticPr fontId="44"/>
  </si>
  <si>
    <t>計画作成責任者</t>
    <rPh sb="0" eb="2">
      <t>ケイカク</t>
    </rPh>
    <rPh sb="2" eb="4">
      <t>サクセイ</t>
    </rPh>
    <rPh sb="4" eb="7">
      <t>セキニンシャ</t>
    </rPh>
    <phoneticPr fontId="44"/>
  </si>
  <si>
    <t>○○　A男</t>
    <rPh sb="4" eb="5">
      <t>オトコ</t>
    </rPh>
    <phoneticPr fontId="44"/>
  </si>
  <si>
    <t>社会福祉士</t>
    <rPh sb="0" eb="2">
      <t>シャカイ</t>
    </rPh>
    <rPh sb="2" eb="5">
      <t>フクシシ</t>
    </rPh>
    <phoneticPr fontId="8"/>
  </si>
  <si>
    <t>厚労　太郎</t>
    <rPh sb="0" eb="2">
      <t>コウロウ</t>
    </rPh>
    <rPh sb="3" eb="5">
      <t>タロウ</t>
    </rPh>
    <phoneticPr fontId="44"/>
  </si>
  <si>
    <t>管理者</t>
    <rPh sb="0" eb="3">
      <t>カンリシャ</t>
    </rPh>
    <phoneticPr fontId="44"/>
  </si>
  <si>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44"/>
  </si>
  <si>
    <t>・職種ごとの勤務時間を「○：○○～○：○○」と表記することが困難な場合は、No18～33を活用し、勤務時間数のみを入力してください。</t>
    <rPh sb="45" eb="47">
      <t>カツヨウ</t>
    </rPh>
    <phoneticPr fontId="44"/>
  </si>
  <si>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4"/>
  </si>
  <si>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4"/>
  </si>
  <si>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4"/>
  </si>
  <si>
    <t>　　　　　手入力すること。</t>
    <phoneticPr fontId="44"/>
  </si>
  <si>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44"/>
  </si>
  <si>
    <t>　　　　　常勤の従業者の員数に換算する方法」であるため、常勤の従業者については常勤換算方法によらず、実人数で計算する。</t>
    <phoneticPr fontId="44"/>
  </si>
  <si>
    <t>　　　　○ 常勤換算方法とは、非常勤の従業者について「事業所の従業者の勤務延時間数を当該事業所において常勤の従業者が勤務すべき時間数で除することにより、</t>
    <phoneticPr fontId="44"/>
  </si>
  <si>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44"/>
  </si>
  <si>
    <t>　　　 その他、特記事項欄としてもご活用ください。</t>
    <rPh sb="6" eb="7">
      <t>タ</t>
    </rPh>
    <rPh sb="8" eb="10">
      <t>トッキ</t>
    </rPh>
    <rPh sb="10" eb="12">
      <t>ジコウ</t>
    </rPh>
    <rPh sb="12" eb="13">
      <t>ラン</t>
    </rPh>
    <rPh sb="18" eb="20">
      <t>カツヨウ</t>
    </rPh>
    <phoneticPr fontId="4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</si>
  <si>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4"/>
  </si>
  <si>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4"/>
  </si>
  <si>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4"/>
  </si>
  <si>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4"/>
  </si>
  <si>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44"/>
  </si>
  <si>
    <t>　　  ※ 指定基準の確認に際しては、４週分の入力で差し支えありません。</t>
  </si>
  <si>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44"/>
  </si>
  <si>
    <t>　(7) 従業者の氏名を記入してください。</t>
    <rPh sb="5" eb="8">
      <t>ジュウギョウシャ</t>
    </rPh>
    <rPh sb="9" eb="11">
      <t>シメイ</t>
    </rPh>
    <rPh sb="12" eb="14">
      <t>キニュウ</t>
    </rPh>
    <phoneticPr fontId="44"/>
  </si>
  <si>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44"/>
  </si>
  <si>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44"/>
  </si>
  <si>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4"/>
  </si>
  <si>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4"/>
  </si>
  <si>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4"/>
  </si>
  <si>
    <t>（注）常勤・非常勤の区分について</t>
    <rPh sb="1" eb="2">
      <t>チュウ</t>
    </rPh>
    <rPh sb="3" eb="5">
      <t>ジョウキン</t>
    </rPh>
    <rPh sb="6" eb="9">
      <t>ヒジョウキン</t>
    </rPh>
    <rPh sb="10" eb="12">
      <t>クブン</t>
    </rPh>
    <phoneticPr fontId="44"/>
  </si>
  <si>
    <t>非常勤で兼務</t>
    <rPh sb="0" eb="1">
      <t>ヒ</t>
    </rPh>
    <rPh sb="1" eb="3">
      <t>ジョウキン</t>
    </rPh>
    <rPh sb="4" eb="6">
      <t>ケンム</t>
    </rPh>
    <phoneticPr fontId="44"/>
  </si>
  <si>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4"/>
  </si>
  <si>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</si>
  <si>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言語聴覚士</t>
    <rPh sb="0" eb="2">
      <t>ゲンゴ</t>
    </rPh>
    <rPh sb="2" eb="5">
      <t>チョウカクシ</t>
    </rPh>
    <phoneticPr fontId="44"/>
  </si>
  <si>
    <t>作業療法士</t>
    <rPh sb="0" eb="2">
      <t>サギョウ</t>
    </rPh>
    <rPh sb="2" eb="5">
      <t>リョウホウシ</t>
    </rPh>
    <phoneticPr fontId="44"/>
  </si>
  <si>
    <t>理学療法士</t>
    <rPh sb="0" eb="2">
      <t>リガク</t>
    </rPh>
    <rPh sb="2" eb="5">
      <t>リョウホウシ</t>
    </rPh>
    <phoneticPr fontId="44"/>
  </si>
  <si>
    <t>看護職員</t>
    <rPh sb="0" eb="2">
      <t>カンゴ</t>
    </rPh>
    <rPh sb="2" eb="4">
      <t>ショクイン</t>
    </rPh>
    <phoneticPr fontId="44"/>
  </si>
  <si>
    <t>訪問介護員</t>
    <rPh sb="0" eb="2">
      <t>ホウモン</t>
    </rPh>
    <rPh sb="2" eb="4">
      <t>カイゴ</t>
    </rPh>
    <rPh sb="4" eb="5">
      <t>イン</t>
    </rPh>
    <phoneticPr fontId="44"/>
  </si>
  <si>
    <t>オペレーター</t>
    <phoneticPr fontId="44"/>
  </si>
  <si>
    <t>職種名</t>
    <rPh sb="0" eb="2">
      <t>ショクシュ</t>
    </rPh>
    <rPh sb="2" eb="3">
      <t>メイ</t>
    </rPh>
    <phoneticPr fontId="44"/>
  </si>
  <si>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44"/>
  </si>
  <si>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</si>
  <si>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4"/>
  </si>
  <si>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4"/>
  </si>
  <si>
    <t>　(1) 「４週」・「暦月」のいずれかを選択してください。</t>
    <rPh sb="7" eb="8">
      <t>シュウ</t>
    </rPh>
    <rPh sb="11" eb="12">
      <t>レキ</t>
    </rPh>
    <rPh sb="12" eb="13">
      <t>ツキ</t>
    </rPh>
    <rPh sb="20" eb="22">
      <t>センタク</t>
    </rPh>
    <phoneticPr fontId="4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</si>
  <si>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4"/>
  </si>
  <si>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4"/>
  </si>
  <si>
    <t>・・・プルダウンから選択して入力する必要がある箇所です。</t>
    <rPh sb="10" eb="12">
      <t>センタク</t>
    </rPh>
    <rPh sb="14" eb="16">
      <t>ニュウリョク</t>
    </rPh>
    <rPh sb="18" eb="20">
      <t>ヒツヨウ</t>
    </rPh>
    <rPh sb="23" eb="25">
      <t>カショ</t>
    </rPh>
    <phoneticPr fontId="44"/>
  </si>
  <si>
    <t>下記の記入方法に従って、入力してください。</t>
    <phoneticPr fontId="44"/>
  </si>
  <si>
    <t>・・・直接入力する必要がある箇所です。</t>
    <rPh sb="3" eb="5">
      <t>チョクセツ</t>
    </rPh>
    <rPh sb="5" eb="7">
      <t>ニュウリョク</t>
    </rPh>
    <rPh sb="9" eb="11">
      <t>ヒツヨウ</t>
    </rPh>
    <rPh sb="14" eb="16">
      <t>カショ</t>
    </rPh>
    <phoneticPr fontId="44"/>
  </si>
  <si>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2"/>
  </si>
  <si>
    <t>≪提出不要≫</t>
    <rPh sb="1" eb="3">
      <t>テイシュツ</t>
    </rPh>
    <rPh sb="3" eb="5">
      <t>フヨウ</t>
    </rPh>
    <phoneticPr fontId="44"/>
  </si>
  <si>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4"/>
  </si>
  <si>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4"/>
  </si>
  <si>
    <t>　・「名前」に職種名を入力</t>
    <rPh sb="3" eb="5">
      <t>ナマエ</t>
    </rPh>
    <rPh sb="7" eb="9">
      <t>ショクシュ</t>
    </rPh>
    <rPh sb="9" eb="10">
      <t>メイ</t>
    </rPh>
    <rPh sb="11" eb="13">
      <t>ニュウリョク</t>
    </rPh>
    <phoneticPr fontId="44"/>
  </si>
  <si>
    <t>　・「数式」タブ　⇒　「名前の定義」を選択</t>
    <rPh sb="3" eb="5">
      <t>スウシキ</t>
    </rPh>
    <rPh sb="12" eb="14">
      <t>ナマエ</t>
    </rPh>
    <rPh sb="15" eb="17">
      <t>テイギ</t>
    </rPh>
    <rPh sb="19" eb="21">
      <t>センタク</t>
    </rPh>
    <phoneticPr fontId="44"/>
  </si>
  <si>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4"/>
  </si>
  <si>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4"/>
  </si>
  <si>
    <t>　行が足りない場合は、適宜追加してください。</t>
    <rPh sb="1" eb="2">
      <t>ギョウ</t>
    </rPh>
    <rPh sb="3" eb="4">
      <t>タ</t>
    </rPh>
    <rPh sb="7" eb="9">
      <t>バアイ</t>
    </rPh>
    <rPh sb="11" eb="13">
      <t>テキギ</t>
    </rPh>
    <rPh sb="13" eb="15">
      <t>ツイカ</t>
    </rPh>
    <phoneticPr fontId="44"/>
  </si>
  <si>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4"/>
  </si>
  <si>
    <t>　J列・・・「計画作成責任者」</t>
    <rPh sb="2" eb="3">
      <t>レツ</t>
    </rPh>
    <rPh sb="7" eb="9">
      <t>ケイカク</t>
    </rPh>
    <rPh sb="9" eb="11">
      <t>サクセイ</t>
    </rPh>
    <rPh sb="11" eb="14">
      <t>セキニンシャ</t>
    </rPh>
    <phoneticPr fontId="44"/>
  </si>
  <si>
    <t>　I列・・・「言語聴覚士」</t>
    <rPh sb="2" eb="3">
      <t>レツ</t>
    </rPh>
    <rPh sb="7" eb="9">
      <t>ゲンゴ</t>
    </rPh>
    <rPh sb="9" eb="12">
      <t>チョウカクシ</t>
    </rPh>
    <phoneticPr fontId="44"/>
  </si>
  <si>
    <t>　H列・・・「作業療法士」</t>
    <rPh sb="2" eb="3">
      <t>レツ</t>
    </rPh>
    <rPh sb="7" eb="9">
      <t>サギョウ</t>
    </rPh>
    <rPh sb="9" eb="12">
      <t>リョウホウシ</t>
    </rPh>
    <phoneticPr fontId="44"/>
  </si>
  <si>
    <t>　G列・・・「理学療法士」</t>
    <rPh sb="2" eb="3">
      <t>レツ</t>
    </rPh>
    <rPh sb="7" eb="9">
      <t>リガク</t>
    </rPh>
    <rPh sb="9" eb="12">
      <t>リョウホウシ</t>
    </rPh>
    <phoneticPr fontId="44"/>
  </si>
  <si>
    <t>　F列・・・「看護職員」</t>
    <rPh sb="2" eb="3">
      <t>レツ</t>
    </rPh>
    <rPh sb="7" eb="9">
      <t>カンゴ</t>
    </rPh>
    <rPh sb="9" eb="11">
      <t>ショクイン</t>
    </rPh>
    <phoneticPr fontId="44"/>
  </si>
  <si>
    <t>　E列・・・「訪問介護員」</t>
    <rPh sb="2" eb="3">
      <t>レツ</t>
    </rPh>
    <rPh sb="7" eb="9">
      <t>ホウモン</t>
    </rPh>
    <rPh sb="9" eb="11">
      <t>カイゴ</t>
    </rPh>
    <rPh sb="11" eb="12">
      <t>イン</t>
    </rPh>
    <phoneticPr fontId="44"/>
  </si>
  <si>
    <t>　D列・・・「オペレーター」</t>
    <rPh sb="2" eb="3">
      <t>レツ</t>
    </rPh>
    <phoneticPr fontId="44"/>
  </si>
  <si>
    <t>　C列・・・「管理者」</t>
    <rPh sb="2" eb="3">
      <t>レツ</t>
    </rPh>
    <rPh sb="7" eb="10">
      <t>カンリシャ</t>
    </rPh>
    <phoneticPr fontId="44"/>
  </si>
  <si>
    <t>　17行目・・・「職種」</t>
    <rPh sb="3" eb="5">
      <t>ギョウメ</t>
    </rPh>
    <rPh sb="9" eb="11">
      <t>ショクシュ</t>
    </rPh>
    <phoneticPr fontId="44"/>
  </si>
  <si>
    <t>※ INDIRECT関数使用のため、以下のとおりセルに「名前の定義」をしています。</t>
    <rPh sb="10" eb="12">
      <t>カンスウ</t>
    </rPh>
    <rPh sb="12" eb="14">
      <t>シヨウ</t>
    </rPh>
    <rPh sb="18" eb="20">
      <t>イカ</t>
    </rPh>
    <rPh sb="28" eb="30">
      <t>ナマエ</t>
    </rPh>
    <rPh sb="31" eb="33">
      <t>テイギ</t>
    </rPh>
    <phoneticPr fontId="44"/>
  </si>
  <si>
    <t>【自治体の皆様へ】</t>
    <rPh sb="1" eb="4">
      <t>ジチタイ</t>
    </rPh>
    <rPh sb="5" eb="7">
      <t>ミナサマ</t>
    </rPh>
    <phoneticPr fontId="44"/>
  </si>
  <si>
    <t>ー</t>
    <phoneticPr fontId="44"/>
  </si>
  <si>
    <t>旧ホームヘルパー2級課程修了者</t>
    <rPh sb="0" eb="1">
      <t>キュウ</t>
    </rPh>
    <rPh sb="9" eb="10">
      <t>キュウ</t>
    </rPh>
    <rPh sb="10" eb="12">
      <t>カテイ</t>
    </rPh>
    <rPh sb="12" eb="15">
      <t>シュウリョウシャ</t>
    </rPh>
    <phoneticPr fontId="8"/>
  </si>
  <si>
    <t>一定期間のサービス提供責任者経験</t>
    <rPh sb="0" eb="2">
      <t>イッテイ</t>
    </rPh>
    <rPh sb="2" eb="4">
      <t>キカン</t>
    </rPh>
    <rPh sb="9" eb="11">
      <t>テイキョウ</t>
    </rPh>
    <rPh sb="11" eb="14">
      <t>セキニンシャ</t>
    </rPh>
    <rPh sb="14" eb="16">
      <t>ケイケン</t>
    </rPh>
    <phoneticPr fontId="8"/>
  </si>
  <si>
    <t>介護支援専門員</t>
    <rPh sb="0" eb="2">
      <t>カイゴ</t>
    </rPh>
    <rPh sb="2" eb="4">
      <t>シエン</t>
    </rPh>
    <rPh sb="4" eb="7">
      <t>センモンイン</t>
    </rPh>
    <phoneticPr fontId="8"/>
  </si>
  <si>
    <t>旧ホームヘルパー1級課程修了者</t>
    <rPh sb="0" eb="1">
      <t>キュウ</t>
    </rPh>
    <rPh sb="9" eb="10">
      <t>キュウ</t>
    </rPh>
    <rPh sb="10" eb="12">
      <t>カテイ</t>
    </rPh>
    <rPh sb="12" eb="15">
      <t>シュウリョウシャ</t>
    </rPh>
    <phoneticPr fontId="8"/>
  </si>
  <si>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8"/>
  </si>
  <si>
    <t>介護職員初任者研修修了者</t>
    <rPh sb="0" eb="2">
      <t>カイゴ</t>
    </rPh>
    <rPh sb="2" eb="4">
      <t>ショクイン</t>
    </rPh>
    <rPh sb="4" eb="7">
      <t>ショニンシャ</t>
    </rPh>
    <rPh sb="7" eb="9">
      <t>ケンシュウ</t>
    </rPh>
    <rPh sb="9" eb="12">
      <t>シュウリョウシャ</t>
    </rPh>
    <phoneticPr fontId="8"/>
  </si>
  <si>
    <t>医師</t>
    <rPh sb="0" eb="2">
      <t>イシ</t>
    </rPh>
    <phoneticPr fontId="8"/>
  </si>
  <si>
    <t>実務者研修修了者</t>
    <rPh sb="0" eb="3">
      <t>ジツムシャ</t>
    </rPh>
    <rPh sb="3" eb="5">
      <t>ケンシュウ</t>
    </rPh>
    <rPh sb="5" eb="8">
      <t>シュウリョウシャ</t>
    </rPh>
    <phoneticPr fontId="8"/>
  </si>
  <si>
    <t>資格</t>
    <rPh sb="0" eb="2">
      <t>シカク</t>
    </rPh>
    <phoneticPr fontId="44"/>
  </si>
  <si>
    <t>管理者</t>
    <rPh sb="0" eb="3">
      <t>カンリシャ</t>
    </rPh>
    <phoneticPr fontId="8"/>
  </si>
  <si>
    <t>２．職種名・資格名称</t>
    <rPh sb="2" eb="4">
      <t>ショクシュ</t>
    </rPh>
    <rPh sb="4" eb="5">
      <t>メイ</t>
    </rPh>
    <rPh sb="6" eb="8">
      <t>シカク</t>
    </rPh>
    <rPh sb="8" eb="10">
      <t>メイショウ</t>
    </rPh>
    <phoneticPr fontId="44"/>
  </si>
  <si>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8"/>
  </si>
  <si>
    <t>サービス種別</t>
    <rPh sb="4" eb="6">
      <t>シュベツ</t>
    </rPh>
    <phoneticPr fontId="44"/>
  </si>
  <si>
    <t>１．サービス種別</t>
    <rPh sb="6" eb="8">
      <t>シュベツ</t>
    </rPh>
    <phoneticPr fontId="44"/>
  </si>
  <si>
    <t>中山間地域等における小規模事業所加算
（規模に関する状況）</t>
    <rPh sb="0" eb="3">
      <t>チュウサンカン</t>
    </rPh>
    <rPh sb="3" eb="5">
      <t>チイキ</t>
    </rPh>
    <rPh sb="5" eb="6">
      <t>トウ</t>
    </rPh>
    <rPh sb="10" eb="13">
      <t>ショウキボ</t>
    </rPh>
    <rPh sb="13" eb="15">
      <t>ジギョウ</t>
    </rPh>
    <rPh sb="15" eb="16">
      <t>ショ</t>
    </rPh>
    <rPh sb="16" eb="18">
      <t>カサン</t>
    </rPh>
    <rPh sb="20" eb="22">
      <t>キボ</t>
    </rPh>
    <rPh sb="23" eb="24">
      <t>カン</t>
    </rPh>
    <rPh sb="26" eb="28">
      <t>ジョウキョウ</t>
    </rPh>
    <phoneticPr fontId="2"/>
  </si>
  <si>
    <t>中山間地域等における小規模事業所加算
（地域に関する状況）</t>
    <rPh sb="0" eb="3">
      <t>チュウサンカン</t>
    </rPh>
    <rPh sb="3" eb="5">
      <t>チイキ</t>
    </rPh>
    <rPh sb="5" eb="6">
      <t>トウ</t>
    </rPh>
    <rPh sb="10" eb="13">
      <t>ショウキボ</t>
    </rPh>
    <rPh sb="13" eb="15">
      <t>ジギョウ</t>
    </rPh>
    <rPh sb="15" eb="16">
      <t>ショ</t>
    </rPh>
    <rPh sb="16" eb="18">
      <t>カサン</t>
    </rPh>
    <rPh sb="20" eb="22">
      <t>チイキ</t>
    </rPh>
    <rPh sb="23" eb="24">
      <t>カン</t>
    </rPh>
    <rPh sb="26" eb="28">
      <t>ジョウキョウ</t>
    </rPh>
    <phoneticPr fontId="2"/>
  </si>
  <si>
    <t>サービス提供体制強化加算に関する確認書
＜参考様式３＞</t>
    <rPh sb="16" eb="19">
      <t>カクニンショ</t>
    </rPh>
    <rPh sb="21" eb="23">
      <t>サンコウ</t>
    </rPh>
    <rPh sb="23" eb="25">
      <t>ヨウシキ</t>
    </rPh>
    <phoneticPr fontId="2"/>
  </si>
  <si>
    <t xml:space="preserve">サービス提供体制強化加算
</t>
    <rPh sb="4" eb="6">
      <t>テイキョウ</t>
    </rPh>
    <rPh sb="6" eb="8">
      <t>タイセイ</t>
    </rPh>
    <rPh sb="8" eb="10">
      <t>キョウカ</t>
    </rPh>
    <rPh sb="10" eb="12">
      <t>カサン</t>
    </rPh>
    <phoneticPr fontId="2"/>
  </si>
  <si>
    <t>口腔連携強化加算に関する届出書＜別紙11＞</t>
    <rPh sb="0" eb="8">
      <t>コウクウレンケイキョウカカサン</t>
    </rPh>
    <rPh sb="9" eb="10">
      <t>カン</t>
    </rPh>
    <rPh sb="12" eb="15">
      <t>トドケデショ</t>
    </rPh>
    <rPh sb="16" eb="18">
      <t>ベッシ</t>
    </rPh>
    <phoneticPr fontId="39"/>
  </si>
  <si>
    <t>口腔連携強化加算</t>
    <rPh sb="0" eb="8">
      <t>コウクウレンケイキョウカカサン</t>
    </rPh>
    <phoneticPr fontId="39"/>
  </si>
  <si>
    <t>加算Ⅱを算定する場合。</t>
    <rPh sb="0" eb="2">
      <t>カサン</t>
    </rPh>
    <rPh sb="4" eb="6">
      <t>サンテイ</t>
    </rPh>
    <rPh sb="8" eb="10">
      <t>バアイ</t>
    </rPh>
    <phoneticPr fontId="2"/>
  </si>
  <si>
    <t>認知症介護指導者養成研修の修了証（写）</t>
    <phoneticPr fontId="2"/>
  </si>
  <si>
    <t>認知症介護実践リーダー研修の修了証（写）</t>
    <phoneticPr fontId="2"/>
  </si>
  <si>
    <t>総合マネジメント体制
強化加算</t>
    <rPh sb="0" eb="2">
      <t>ソウゴウ</t>
    </rPh>
    <rPh sb="8" eb="10">
      <t>タイセイ</t>
    </rPh>
    <rPh sb="11" eb="13">
      <t>キョウカ</t>
    </rPh>
    <rPh sb="13" eb="15">
      <t>カサン</t>
    </rPh>
    <phoneticPr fontId="2"/>
  </si>
  <si>
    <t>特別管理体制</t>
    <rPh sb="0" eb="2">
      <t>トクベツ</t>
    </rPh>
    <rPh sb="2" eb="4">
      <t>カンリ</t>
    </rPh>
    <rPh sb="4" eb="6">
      <t>タイセイ</t>
    </rPh>
    <phoneticPr fontId="2"/>
  </si>
  <si>
    <t>施設等の区分</t>
    <rPh sb="0" eb="2">
      <t>シセツ</t>
    </rPh>
    <rPh sb="2" eb="3">
      <t>トウ</t>
    </rPh>
    <rPh sb="4" eb="6">
      <t>クブン</t>
    </rPh>
    <phoneticPr fontId="2"/>
  </si>
  <si>
    <t>割引をする場合</t>
    <rPh sb="0" eb="2">
      <t>ワリビキ</t>
    </rPh>
    <rPh sb="5" eb="7">
      <t>バアイ</t>
    </rPh>
    <phoneticPr fontId="2"/>
  </si>
  <si>
    <t>※</t>
    <phoneticPr fontId="2"/>
  </si>
  <si>
    <t>自主点検したもの（チェック済）を提出すること。</t>
    <phoneticPr fontId="2"/>
  </si>
  <si>
    <t>共　通　事　項
（必ず必要な書類）</t>
    <rPh sb="0" eb="1">
      <t>トモ</t>
    </rPh>
    <rPh sb="2" eb="3">
      <t>ツウ</t>
    </rPh>
    <rPh sb="4" eb="5">
      <t>コト</t>
    </rPh>
    <rPh sb="6" eb="7">
      <t>コウ</t>
    </rPh>
    <rPh sb="9" eb="10">
      <t>カナラ</t>
    </rPh>
    <rPh sb="11" eb="13">
      <t>ヒツヨウ</t>
    </rPh>
    <rPh sb="14" eb="16">
      <t>ショルイ</t>
    </rPh>
    <phoneticPr fontId="2"/>
  </si>
  <si>
    <t>備　　考</t>
    <rPh sb="0" eb="1">
      <t>ソナエ</t>
    </rPh>
    <rPh sb="3" eb="4">
      <t>コウ</t>
    </rPh>
    <phoneticPr fontId="2"/>
  </si>
  <si>
    <t>添　付　書　類</t>
    <rPh sb="0" eb="1">
      <t>ソウ</t>
    </rPh>
    <rPh sb="2" eb="3">
      <t>ヅケ</t>
    </rPh>
    <rPh sb="4" eb="5">
      <t>ショ</t>
    </rPh>
    <rPh sb="6" eb="7">
      <t>タグイ</t>
    </rPh>
    <phoneticPr fontId="2"/>
  </si>
  <si>
    <t>加算
追加
・
加算
削除</t>
    <rPh sb="0" eb="2">
      <t>カサン</t>
    </rPh>
    <rPh sb="3" eb="5">
      <t>ツイカ</t>
    </rPh>
    <rPh sb="8" eb="10">
      <t>カサン</t>
    </rPh>
    <rPh sb="11" eb="13">
      <t>サクジョ</t>
    </rPh>
    <phoneticPr fontId="2"/>
  </si>
  <si>
    <t>開設
・
更新</t>
    <rPh sb="0" eb="2">
      <t>カイセツ</t>
    </rPh>
    <rPh sb="5" eb="7">
      <t>コウシン</t>
    </rPh>
    <phoneticPr fontId="2"/>
  </si>
  <si>
    <t>届出事項</t>
    <rPh sb="0" eb="2">
      <t>トドケデ</t>
    </rPh>
    <rPh sb="2" eb="4">
      <t>ジコウ</t>
    </rPh>
    <phoneticPr fontId="2"/>
  </si>
  <si>
    <t>※　加算が算定されなくなる場合、欠員が解消される場合等についても同様に届け出てください。</t>
    <rPh sb="2" eb="4">
      <t>カサン</t>
    </rPh>
    <rPh sb="5" eb="7">
      <t>サンテイ</t>
    </rPh>
    <rPh sb="13" eb="15">
      <t>バアイ</t>
    </rPh>
    <rPh sb="16" eb="18">
      <t>ケツイン</t>
    </rPh>
    <rPh sb="19" eb="21">
      <t>カイショウ</t>
    </rPh>
    <rPh sb="24" eb="26">
      <t>バアイ</t>
    </rPh>
    <rPh sb="26" eb="27">
      <t>トウ</t>
    </rPh>
    <rPh sb="32" eb="34">
      <t>ドウヨウ</t>
    </rPh>
    <rPh sb="35" eb="36">
      <t>トド</t>
    </rPh>
    <rPh sb="37" eb="38">
      <t>デ</t>
    </rPh>
    <phoneticPr fontId="2"/>
  </si>
  <si>
    <t>複合型サービス</t>
    <rPh sb="0" eb="3">
      <t>フクゴウガタ</t>
    </rPh>
    <phoneticPr fontId="2"/>
  </si>
  <si>
    <t>認知症対応型共同生活介護</t>
    <rPh sb="0" eb="3">
      <t>ニンチショウ</t>
    </rPh>
    <rPh sb="3" eb="6">
      <t>タイオウガタ</t>
    </rPh>
    <rPh sb="6" eb="8">
      <t>キョウドウ</t>
    </rPh>
    <rPh sb="8" eb="10">
      <t>セイカツ</t>
    </rPh>
    <rPh sb="10" eb="12">
      <t>カイゴ</t>
    </rPh>
    <phoneticPr fontId="2"/>
  </si>
  <si>
    <t>小規模多機能型居宅介護</t>
    <rPh sb="0" eb="3">
      <t>ショウキボ</t>
    </rPh>
    <rPh sb="3" eb="6">
      <t>タキノウ</t>
    </rPh>
    <rPh sb="6" eb="7">
      <t>ガタ</t>
    </rPh>
    <rPh sb="7" eb="9">
      <t>キョタク</t>
    </rPh>
    <rPh sb="9" eb="11">
      <t>カイゴ</t>
    </rPh>
    <phoneticPr fontId="2"/>
  </si>
  <si>
    <t>認知症対応型通所介護</t>
    <rPh sb="0" eb="3">
      <t>ニンチショウ</t>
    </rPh>
    <rPh sb="3" eb="6">
      <t>タイオウガタ</t>
    </rPh>
    <rPh sb="6" eb="8">
      <t>ツウショ</t>
    </rPh>
    <rPh sb="8" eb="10">
      <t>カイゴ</t>
    </rPh>
    <phoneticPr fontId="2"/>
  </si>
  <si>
    <t>適用条件</t>
    <rPh sb="0" eb="2">
      <t>テキヨウ</t>
    </rPh>
    <rPh sb="2" eb="4">
      <t>ジョウケン</t>
    </rPh>
    <phoneticPr fontId="2"/>
  </si>
  <si>
    <t>サービスの種類</t>
    <rPh sb="5" eb="7">
      <t>シュルイ</t>
    </rPh>
    <phoneticPr fontId="2"/>
  </si>
  <si>
    <t>事業所番号</t>
    <rPh sb="0" eb="3">
      <t>ジギョウショ</t>
    </rPh>
    <rPh sb="3" eb="5">
      <t>バンゴウ</t>
    </rPh>
    <phoneticPr fontId="2"/>
  </si>
  <si>
    <t>事業所・施設名</t>
    <rPh sb="0" eb="3">
      <t>ジギョウショ</t>
    </rPh>
    <rPh sb="4" eb="6">
      <t>シセツ</t>
    </rPh>
    <rPh sb="6" eb="7">
      <t>メイ</t>
    </rPh>
    <phoneticPr fontId="2"/>
  </si>
  <si>
    <t>　３か月間の平均で届出を行った場合は、届出月以降においても直近３か月間の職員又の割合につき、毎月継続的に所定の割合を維持する必要がある。その割合については、毎月記録するとともに、所定の割合を下回った場合には、加算の取り下げを行うこと。</t>
    <phoneticPr fontId="2"/>
  </si>
  <si>
    <t>　前年度の実績が６月に満たない事業所は、届出月前３ヶ月間の平均の状況で作成すること。（４月１日から算定を行う場合は、１２月、１月、２月の平均）</t>
    <rPh sb="1" eb="4">
      <t>ゼンネンド</t>
    </rPh>
    <rPh sb="5" eb="7">
      <t>ジッセキ</t>
    </rPh>
    <rPh sb="9" eb="10">
      <t>ガツ</t>
    </rPh>
    <rPh sb="11" eb="12">
      <t>ミ</t>
    </rPh>
    <rPh sb="15" eb="18">
      <t>ジギョウショ</t>
    </rPh>
    <rPh sb="20" eb="22">
      <t>トドケデ</t>
    </rPh>
    <rPh sb="22" eb="23">
      <t>ツキ</t>
    </rPh>
    <rPh sb="23" eb="24">
      <t>ゼン</t>
    </rPh>
    <rPh sb="26" eb="28">
      <t>ゲツカン</t>
    </rPh>
    <rPh sb="29" eb="31">
      <t>ヘイキン</t>
    </rPh>
    <rPh sb="32" eb="34">
      <t>ジョウキョウ</t>
    </rPh>
    <rPh sb="35" eb="37">
      <t>サクセイ</t>
    </rPh>
    <phoneticPr fontId="2"/>
  </si>
  <si>
    <t>（注意事項）</t>
    <rPh sb="1" eb="3">
      <t>チュウイ</t>
    </rPh>
    <rPh sb="3" eb="5">
      <t>ジコウ</t>
    </rPh>
    <phoneticPr fontId="2"/>
  </si>
  <si>
    <t>加算（Ⅱ）は60％以上，加算（Ⅲ）は50％以上が適</t>
    <rPh sb="0" eb="2">
      <t>カサン</t>
    </rPh>
    <rPh sb="9" eb="11">
      <t>イジョウ</t>
    </rPh>
    <rPh sb="12" eb="14">
      <t>カサン</t>
    </rPh>
    <rPh sb="21" eb="23">
      <t>イジョウ</t>
    </rPh>
    <rPh sb="24" eb="25">
      <t>テキ</t>
    </rPh>
    <phoneticPr fontId="2"/>
  </si>
  <si>
    <t>←</t>
    <phoneticPr fontId="2"/>
  </si>
  <si>
    <t>適　・　否</t>
    <rPh sb="0" eb="1">
      <t>テキ</t>
    </rPh>
    <rPh sb="4" eb="5">
      <t>ヒ</t>
    </rPh>
    <phoneticPr fontId="2"/>
  </si>
  <si>
    <t>B ／ A × 100</t>
    <phoneticPr fontId="2"/>
  </si>
  <si>
    <t>介護福祉士・実務者研修修了者・介護職員基礎研修課程修了者の割合</t>
    <rPh sb="0" eb="2">
      <t>カイゴ</t>
    </rPh>
    <rPh sb="2" eb="5">
      <t>フクシシ</t>
    </rPh>
    <rPh sb="6" eb="9">
      <t>ジツムシャ</t>
    </rPh>
    <rPh sb="9" eb="11">
      <t>ケンシュウ</t>
    </rPh>
    <rPh sb="11" eb="14">
      <t>シュウリョウシャ</t>
    </rPh>
    <rPh sb="15" eb="17">
      <t>カイゴ</t>
    </rPh>
    <rPh sb="17" eb="19">
      <t>ショクイン</t>
    </rPh>
    <rPh sb="19" eb="21">
      <t>キソ</t>
    </rPh>
    <rPh sb="21" eb="23">
      <t>ケンシュウ</t>
    </rPh>
    <rPh sb="23" eb="25">
      <t>カテイ</t>
    </rPh>
    <rPh sb="25" eb="28">
      <t>シュウリョウシャ</t>
    </rPh>
    <rPh sb="29" eb="31">
      <t>ワリアイ</t>
    </rPh>
    <phoneticPr fontId="2"/>
  </si>
  <si>
    <t>加算（Ⅰ）は60％以上，加算（Ⅱ）は40％以上，
加算（Ⅲ）は30％以上が適</t>
    <rPh sb="12" eb="14">
      <t>カサン</t>
    </rPh>
    <rPh sb="21" eb="23">
      <t>イジョウ</t>
    </rPh>
    <rPh sb="25" eb="27">
      <t>カサン</t>
    </rPh>
    <rPh sb="34" eb="36">
      <t>イジョウ</t>
    </rPh>
    <rPh sb="37" eb="38">
      <t>テキ</t>
    </rPh>
    <phoneticPr fontId="2"/>
  </si>
  <si>
    <t>介護福祉士の割合</t>
    <rPh sb="0" eb="2">
      <t>カイゴ</t>
    </rPh>
    <rPh sb="2" eb="5">
      <t>フクシシ</t>
    </rPh>
    <rPh sb="6" eb="8">
      <t>ワリアイ</t>
    </rPh>
    <phoneticPr fontId="2"/>
  </si>
  <si>
    <t>　「常勤換算平均」の欄は、常勤換算方法により算出した届出日の属する月の前３か月の平均を記入してください。</t>
    <rPh sb="2" eb="4">
      <t>ジョウキン</t>
    </rPh>
    <rPh sb="4" eb="6">
      <t>カンサン</t>
    </rPh>
    <rPh sb="6" eb="8">
      <t>ヘイキン</t>
    </rPh>
    <rPh sb="10" eb="11">
      <t>ラン</t>
    </rPh>
    <rPh sb="13" eb="15">
      <t>ジョウキン</t>
    </rPh>
    <rPh sb="15" eb="17">
      <t>カンサン</t>
    </rPh>
    <rPh sb="17" eb="19">
      <t>ホウホウ</t>
    </rPh>
    <rPh sb="22" eb="24">
      <t>サンシュツ</t>
    </rPh>
    <rPh sb="40" eb="42">
      <t>ヘイキン</t>
    </rPh>
    <rPh sb="43" eb="45">
      <t>キニュウ</t>
    </rPh>
    <phoneticPr fontId="2"/>
  </si>
  <si>
    <t>　「×月の常勤換算数」の欄は、月ごとに小数点第２位以下を切り捨ててください。</t>
    <rPh sb="3" eb="4">
      <t>ツキ</t>
    </rPh>
    <rPh sb="5" eb="7">
      <t>ジョウキン</t>
    </rPh>
    <rPh sb="7" eb="9">
      <t>カンサン</t>
    </rPh>
    <rPh sb="9" eb="10">
      <t>スウ</t>
    </rPh>
    <rPh sb="12" eb="13">
      <t>ラン</t>
    </rPh>
    <rPh sb="15" eb="16">
      <t>ツキ</t>
    </rPh>
    <rPh sb="19" eb="22">
      <t>ショウスウテン</t>
    </rPh>
    <rPh sb="22" eb="23">
      <t>ダイ</t>
    </rPh>
    <rPh sb="24" eb="27">
      <t>イイカ</t>
    </rPh>
    <rPh sb="28" eb="29">
      <t>キ</t>
    </rPh>
    <rPh sb="30" eb="31">
      <t>ス</t>
    </rPh>
    <phoneticPr fontId="2"/>
  </si>
  <si>
    <t>　介護職員基礎研修課程修了者等の場合は、登録年月日の欄は修了年月日と読み替えて記入してください。</t>
    <rPh sb="14" eb="15">
      <t>トウ</t>
    </rPh>
    <phoneticPr fontId="2"/>
  </si>
  <si>
    <t>　　　　　常勤換算平均　【B】　　</t>
    <rPh sb="5" eb="7">
      <t>ジョウキン</t>
    </rPh>
    <rPh sb="7" eb="9">
      <t>カンサン</t>
    </rPh>
    <rPh sb="9" eb="11">
      <t>ヘイキン</t>
    </rPh>
    <phoneticPr fontId="2"/>
  </si>
  <si>
    <t>月の常勤換算数</t>
  </si>
  <si>
    <t>登録年月日</t>
    <rPh sb="0" eb="2">
      <t>トウロク</t>
    </rPh>
    <rPh sb="2" eb="5">
      <t>ネンガッピ</t>
    </rPh>
    <phoneticPr fontId="2"/>
  </si>
  <si>
    <t>登録証登録番号</t>
    <rPh sb="0" eb="3">
      <t>トウロクショウ</t>
    </rPh>
    <rPh sb="3" eb="5">
      <t>トウロク</t>
    </rPh>
    <rPh sb="5" eb="7">
      <t>バンゴウ</t>
    </rPh>
    <phoneticPr fontId="2"/>
  </si>
  <si>
    <t>氏　　　名</t>
  </si>
  <si>
    <t>資格の種類</t>
    <rPh sb="0" eb="2">
      <t>シカク</t>
    </rPh>
    <rPh sb="3" eb="5">
      <t>シュルイ</t>
    </rPh>
    <phoneticPr fontId="2"/>
  </si>
  <si>
    <t>換算月</t>
    <rPh sb="0" eb="2">
      <t>カンサン</t>
    </rPh>
    <rPh sb="2" eb="3">
      <t>ツキ</t>
    </rPh>
    <phoneticPr fontId="2"/>
  </si>
  <si>
    <t>（届出月前３か月の平均）</t>
    <rPh sb="1" eb="3">
      <t>トドケデ</t>
    </rPh>
    <rPh sb="3" eb="4">
      <t>ツキ</t>
    </rPh>
    <rPh sb="4" eb="5">
      <t>マエ</t>
    </rPh>
    <rPh sb="7" eb="8">
      <t>ガツ</t>
    </rPh>
    <phoneticPr fontId="2"/>
  </si>
  <si>
    <t>介護福祉士・実務者研修修了者・介護職員基礎研修課程修了者の訪問介護員の氏名、常勤換算数</t>
    <rPh sb="0" eb="2">
      <t>カイゴ</t>
    </rPh>
    <rPh sb="2" eb="5">
      <t>フクシシ</t>
    </rPh>
    <rPh sb="6" eb="9">
      <t>ジツムシャ</t>
    </rPh>
    <rPh sb="9" eb="11">
      <t>ケンシュウ</t>
    </rPh>
    <rPh sb="11" eb="14">
      <t>シュウリョウシャ</t>
    </rPh>
    <rPh sb="15" eb="17">
      <t>カイゴ</t>
    </rPh>
    <rPh sb="17" eb="19">
      <t>ショクイン</t>
    </rPh>
    <rPh sb="19" eb="21">
      <t>キソ</t>
    </rPh>
    <rPh sb="21" eb="23">
      <t>ケンシュウ</t>
    </rPh>
    <rPh sb="23" eb="25">
      <t>カテイ</t>
    </rPh>
    <rPh sb="25" eb="28">
      <t>シュウリョウシャ</t>
    </rPh>
    <rPh sb="29" eb="34">
      <t>ホウモンカイゴイン</t>
    </rPh>
    <rPh sb="35" eb="37">
      <t>シメイ</t>
    </rPh>
    <rPh sb="38" eb="40">
      <t>ジョウキン</t>
    </rPh>
    <rPh sb="40" eb="42">
      <t>カンサン</t>
    </rPh>
    <rPh sb="42" eb="43">
      <t>カズ</t>
    </rPh>
    <phoneticPr fontId="2"/>
  </si>
  <si>
    <t>常勤換算数</t>
    <rPh sb="0" eb="2">
      <t>ジョウキン</t>
    </rPh>
    <rPh sb="2" eb="4">
      <t>カンサン</t>
    </rPh>
    <rPh sb="4" eb="5">
      <t>スウ</t>
    </rPh>
    <phoneticPr fontId="2"/>
  </si>
  <si>
    <t>常勤換算平均【A】</t>
    <rPh sb="0" eb="2">
      <t>ジョウキン</t>
    </rPh>
    <rPh sb="2" eb="4">
      <t>カンサン</t>
    </rPh>
    <rPh sb="4" eb="6">
      <t>ヘイキン</t>
    </rPh>
    <phoneticPr fontId="2"/>
  </si>
  <si>
    <t>訪問介護員等の常勤換算数　（届出月前３か月の平均）</t>
    <rPh sb="14" eb="16">
      <t>トドケデ</t>
    </rPh>
    <rPh sb="16" eb="17">
      <t>ツキ</t>
    </rPh>
    <rPh sb="17" eb="18">
      <t>マエ</t>
    </rPh>
    <rPh sb="20" eb="21">
      <t>ゲツ</t>
    </rPh>
    <rPh sb="22" eb="24">
      <t>ヘイキン</t>
    </rPh>
    <phoneticPr fontId="2"/>
  </si>
  <si>
    <t>〔前年度の実績が６月に満たない事業所用〕</t>
    <phoneticPr fontId="2"/>
  </si>
  <si>
    <t>サービス提供体制強化加算に関する確認書　（定期巡回・随時対応型訪問介護看護）</t>
    <rPh sb="4" eb="6">
      <t>テイキョウ</t>
    </rPh>
    <rPh sb="6" eb="8">
      <t>タイセイ</t>
    </rPh>
    <rPh sb="8" eb="10">
      <t>キョウカ</t>
    </rPh>
    <rPh sb="10" eb="12">
      <t>カサン</t>
    </rPh>
    <rPh sb="13" eb="14">
      <t>カン</t>
    </rPh>
    <rPh sb="16" eb="19">
      <t>カクニンショ</t>
    </rPh>
    <rPh sb="21" eb="23">
      <t>テイキ</t>
    </rPh>
    <rPh sb="23" eb="25">
      <t>ジュンカイ</t>
    </rPh>
    <rPh sb="26" eb="28">
      <t>ズイジ</t>
    </rPh>
    <rPh sb="28" eb="31">
      <t>タイオウガタ</t>
    </rPh>
    <rPh sb="31" eb="33">
      <t>ホウモン</t>
    </rPh>
    <rPh sb="33" eb="35">
      <t>カイゴ</t>
    </rPh>
    <rPh sb="35" eb="37">
      <t>カンゴ</t>
    </rPh>
    <phoneticPr fontId="2"/>
  </si>
  <si>
    <t>　届出を行った場合は、職員の割合につき、毎月継続的に記録をとっておくこと。</t>
    <rPh sb="1" eb="3">
      <t>トドケデ</t>
    </rPh>
    <rPh sb="4" eb="5">
      <t>オコナ</t>
    </rPh>
    <rPh sb="7" eb="9">
      <t>バアイ</t>
    </rPh>
    <rPh sb="11" eb="13">
      <t>ショクイン</t>
    </rPh>
    <rPh sb="14" eb="16">
      <t>ワリアイ</t>
    </rPh>
    <rPh sb="20" eb="22">
      <t>マイツキ</t>
    </rPh>
    <rPh sb="22" eb="24">
      <t>ケイゾク</t>
    </rPh>
    <rPh sb="24" eb="25">
      <t>テキ</t>
    </rPh>
    <rPh sb="26" eb="28">
      <t>キロク</t>
    </rPh>
    <phoneticPr fontId="2"/>
  </si>
  <si>
    <t>　３月を除く前年度の平均の状況で作成すること。</t>
    <rPh sb="2" eb="3">
      <t>ガツ</t>
    </rPh>
    <rPh sb="4" eb="5">
      <t>ノゾ</t>
    </rPh>
    <rPh sb="6" eb="9">
      <t>ゼンネンド</t>
    </rPh>
    <rPh sb="10" eb="12">
      <t>ヘイキン</t>
    </rPh>
    <rPh sb="13" eb="15">
      <t>ジョウキョウ</t>
    </rPh>
    <rPh sb="16" eb="18">
      <t>サクセイ</t>
    </rPh>
    <phoneticPr fontId="2"/>
  </si>
  <si>
    <t>常勤換算平均　【B】</t>
    <rPh sb="0" eb="2">
      <t>ジョウキン</t>
    </rPh>
    <rPh sb="2" eb="4">
      <t>カンサン</t>
    </rPh>
    <rPh sb="4" eb="6">
      <t>ヘイキン</t>
    </rPh>
    <phoneticPr fontId="2"/>
  </si>
  <si>
    <t>２月の常勤換算数　⑪</t>
    <rPh sb="1" eb="2">
      <t>ガツ</t>
    </rPh>
    <rPh sb="3" eb="5">
      <t>ジョウキン</t>
    </rPh>
    <rPh sb="5" eb="7">
      <t>カンサン</t>
    </rPh>
    <rPh sb="7" eb="8">
      <t>スウ</t>
    </rPh>
    <phoneticPr fontId="2"/>
  </si>
  <si>
    <t>２月</t>
    <rPh sb="1" eb="2">
      <t>ガツ</t>
    </rPh>
    <phoneticPr fontId="2"/>
  </si>
  <si>
    <t>１月の常勤換算数　⑩</t>
    <rPh sb="1" eb="2">
      <t>ガツ</t>
    </rPh>
    <rPh sb="3" eb="5">
      <t>ジョウキン</t>
    </rPh>
    <rPh sb="5" eb="7">
      <t>カンサン</t>
    </rPh>
    <rPh sb="7" eb="8">
      <t>スウ</t>
    </rPh>
    <phoneticPr fontId="2"/>
  </si>
  <si>
    <t>１月</t>
    <rPh sb="1" eb="2">
      <t>ガツ</t>
    </rPh>
    <phoneticPr fontId="2"/>
  </si>
  <si>
    <t>12月の常勤換算数　⑨</t>
    <rPh sb="2" eb="3">
      <t>ガツ</t>
    </rPh>
    <rPh sb="4" eb="6">
      <t>ジョウキン</t>
    </rPh>
    <rPh sb="6" eb="8">
      <t>カンサン</t>
    </rPh>
    <rPh sb="8" eb="9">
      <t>スウ</t>
    </rPh>
    <phoneticPr fontId="2"/>
  </si>
  <si>
    <t>12月</t>
    <rPh sb="2" eb="3">
      <t>ガツ</t>
    </rPh>
    <phoneticPr fontId="2"/>
  </si>
  <si>
    <t>11月の常勤換算数　⑧</t>
    <rPh sb="2" eb="3">
      <t>ガツ</t>
    </rPh>
    <rPh sb="4" eb="6">
      <t>ジョウキン</t>
    </rPh>
    <rPh sb="6" eb="8">
      <t>カンサン</t>
    </rPh>
    <rPh sb="8" eb="9">
      <t>スウ</t>
    </rPh>
    <phoneticPr fontId="2"/>
  </si>
  <si>
    <t>11月</t>
    <rPh sb="2" eb="3">
      <t>ガツ</t>
    </rPh>
    <phoneticPr fontId="2"/>
  </si>
  <si>
    <t>10月の常勤換算数　⑦</t>
    <rPh sb="2" eb="3">
      <t>ガツ</t>
    </rPh>
    <rPh sb="4" eb="6">
      <t>ジョウキン</t>
    </rPh>
    <rPh sb="6" eb="8">
      <t>カンサン</t>
    </rPh>
    <rPh sb="8" eb="9">
      <t>スウ</t>
    </rPh>
    <phoneticPr fontId="2"/>
  </si>
  <si>
    <t>10月</t>
    <rPh sb="2" eb="3">
      <t>ガツ</t>
    </rPh>
    <phoneticPr fontId="2"/>
  </si>
  <si>
    <t>９月の常勤換算数　⑥</t>
    <rPh sb="1" eb="2">
      <t>ガツ</t>
    </rPh>
    <rPh sb="3" eb="5">
      <t>ジョウキン</t>
    </rPh>
    <rPh sb="5" eb="7">
      <t>カンサン</t>
    </rPh>
    <rPh sb="7" eb="8">
      <t>スウ</t>
    </rPh>
    <phoneticPr fontId="2"/>
  </si>
  <si>
    <t>９月</t>
    <rPh sb="1" eb="2">
      <t>ガツ</t>
    </rPh>
    <phoneticPr fontId="2"/>
  </si>
  <si>
    <t>８月の常勤換算数　⑤</t>
    <rPh sb="1" eb="2">
      <t>ガツ</t>
    </rPh>
    <rPh sb="3" eb="5">
      <t>ジョウキン</t>
    </rPh>
    <rPh sb="5" eb="7">
      <t>カンサン</t>
    </rPh>
    <rPh sb="7" eb="8">
      <t>スウ</t>
    </rPh>
    <phoneticPr fontId="2"/>
  </si>
  <si>
    <t>８月</t>
    <rPh sb="1" eb="2">
      <t>ガツ</t>
    </rPh>
    <phoneticPr fontId="2"/>
  </si>
  <si>
    <t>７月の常勤換算数　④</t>
    <rPh sb="1" eb="2">
      <t>ガツ</t>
    </rPh>
    <rPh sb="3" eb="5">
      <t>ジョウキン</t>
    </rPh>
    <rPh sb="5" eb="7">
      <t>カンサン</t>
    </rPh>
    <rPh sb="7" eb="8">
      <t>スウ</t>
    </rPh>
    <phoneticPr fontId="2"/>
  </si>
  <si>
    <t>７月</t>
    <rPh sb="1" eb="2">
      <t>ガツ</t>
    </rPh>
    <phoneticPr fontId="2"/>
  </si>
  <si>
    <t>６月の常勤換算数　③</t>
    <rPh sb="1" eb="2">
      <t>ガツ</t>
    </rPh>
    <rPh sb="3" eb="5">
      <t>ジョウキン</t>
    </rPh>
    <rPh sb="5" eb="7">
      <t>カンサン</t>
    </rPh>
    <rPh sb="7" eb="8">
      <t>スウ</t>
    </rPh>
    <phoneticPr fontId="2"/>
  </si>
  <si>
    <t>６月</t>
    <rPh sb="1" eb="2">
      <t>ガツ</t>
    </rPh>
    <phoneticPr fontId="2"/>
  </si>
  <si>
    <t>５月の常勤換算数　②</t>
    <rPh sb="1" eb="2">
      <t>ガツ</t>
    </rPh>
    <rPh sb="3" eb="5">
      <t>ジョウキン</t>
    </rPh>
    <rPh sb="5" eb="7">
      <t>カンサン</t>
    </rPh>
    <rPh sb="7" eb="8">
      <t>スウ</t>
    </rPh>
    <phoneticPr fontId="2"/>
  </si>
  <si>
    <t>５月</t>
    <rPh sb="1" eb="2">
      <t>ガツ</t>
    </rPh>
    <phoneticPr fontId="2"/>
  </si>
  <si>
    <t>４月の常勤換算数　①</t>
    <rPh sb="1" eb="2">
      <t>ガツ</t>
    </rPh>
    <rPh sb="3" eb="5">
      <t>ジョウキン</t>
    </rPh>
    <rPh sb="5" eb="7">
      <t>カンサン</t>
    </rPh>
    <rPh sb="7" eb="8">
      <t>スウ</t>
    </rPh>
    <phoneticPr fontId="2"/>
  </si>
  <si>
    <t>４月</t>
    <rPh sb="1" eb="2">
      <t>ガツ</t>
    </rPh>
    <phoneticPr fontId="2"/>
  </si>
  <si>
    <t>（３月を除く前年度の平均）</t>
    <phoneticPr fontId="2"/>
  </si>
  <si>
    <t>常勤換算平均 【A】</t>
    <rPh sb="0" eb="2">
      <t>ジョウキン</t>
    </rPh>
    <rPh sb="2" eb="4">
      <t>カンサン</t>
    </rPh>
    <rPh sb="4" eb="6">
      <t>ヘイキン</t>
    </rPh>
    <phoneticPr fontId="2"/>
  </si>
  <si>
    <t>２月</t>
  </si>
  <si>
    <t>１月</t>
  </si>
  <si>
    <t>１２月</t>
  </si>
  <si>
    <t>１１月</t>
  </si>
  <si>
    <t>１０月</t>
  </si>
  <si>
    <t>９月</t>
  </si>
  <si>
    <t>８月</t>
  </si>
  <si>
    <t>７月</t>
  </si>
  <si>
    <t>６月</t>
  </si>
  <si>
    <t>５月</t>
  </si>
  <si>
    <t>訪問介護員等の常勤換算数　（３月を除く前年度の平均）</t>
    <rPh sb="17" eb="18">
      <t>ノゾ</t>
    </rPh>
    <rPh sb="19" eb="20">
      <t>ゼン</t>
    </rPh>
    <rPh sb="20" eb="22">
      <t>ネンド</t>
    </rPh>
    <phoneticPr fontId="2"/>
  </si>
  <si>
    <t>サービス提供体制強化加算に関する確認書　〔定期巡回・随時対応型訪問介護看護〕</t>
    <rPh sb="4" eb="6">
      <t>テイキョウ</t>
    </rPh>
    <rPh sb="6" eb="8">
      <t>タイセイ</t>
    </rPh>
    <rPh sb="8" eb="10">
      <t>キョウカ</t>
    </rPh>
    <rPh sb="10" eb="12">
      <t>カサン</t>
    </rPh>
    <rPh sb="13" eb="14">
      <t>カン</t>
    </rPh>
    <rPh sb="16" eb="19">
      <t>カクニンショ</t>
    </rPh>
    <rPh sb="21" eb="23">
      <t>テイキ</t>
    </rPh>
    <rPh sb="23" eb="25">
      <t>ジュンカイ</t>
    </rPh>
    <rPh sb="26" eb="28">
      <t>ズイジ</t>
    </rPh>
    <rPh sb="28" eb="31">
      <t>タイオウガタ</t>
    </rPh>
    <rPh sb="31" eb="33">
      <t>ホウモン</t>
    </rPh>
    <rPh sb="33" eb="35">
      <t>カイゴ</t>
    </rPh>
    <rPh sb="35" eb="37">
      <t>カンゴ</t>
    </rPh>
    <phoneticPr fontId="2"/>
  </si>
  <si>
    <t>　３か月間の平均で届出を行った場合は、届出月以降においても直近３か月間の職員の割合につき、毎月継続的に所定の割合を維持する必要がある。その割合については、毎月記録するとともに、所定の割合を下回った場合には、加算の取り下げを行うこと。</t>
    <rPh sb="3" eb="4">
      <t>ゲツ</t>
    </rPh>
    <rPh sb="4" eb="5">
      <t>カン</t>
    </rPh>
    <rPh sb="6" eb="8">
      <t>ヘイキン</t>
    </rPh>
    <rPh sb="9" eb="11">
      <t>トドケデ</t>
    </rPh>
    <rPh sb="12" eb="13">
      <t>オコナ</t>
    </rPh>
    <rPh sb="15" eb="17">
      <t>バアイ</t>
    </rPh>
    <rPh sb="19" eb="21">
      <t>トドケデ</t>
    </rPh>
    <rPh sb="21" eb="22">
      <t>ツキ</t>
    </rPh>
    <rPh sb="22" eb="24">
      <t>イコウ</t>
    </rPh>
    <rPh sb="29" eb="31">
      <t>チョッキン</t>
    </rPh>
    <rPh sb="33" eb="34">
      <t>ゲツ</t>
    </rPh>
    <rPh sb="34" eb="35">
      <t>カン</t>
    </rPh>
    <rPh sb="36" eb="38">
      <t>ショクイン</t>
    </rPh>
    <rPh sb="39" eb="41">
      <t>ワリアイ</t>
    </rPh>
    <rPh sb="45" eb="47">
      <t>マイツキ</t>
    </rPh>
    <rPh sb="47" eb="50">
      <t>ケイゾクテキ</t>
    </rPh>
    <rPh sb="51" eb="53">
      <t>ショテイ</t>
    </rPh>
    <rPh sb="54" eb="56">
      <t>ワリアイ</t>
    </rPh>
    <rPh sb="57" eb="59">
      <t>イジ</t>
    </rPh>
    <rPh sb="61" eb="63">
      <t>ヒツヨウ</t>
    </rPh>
    <rPh sb="69" eb="71">
      <t>ワリアイ</t>
    </rPh>
    <rPh sb="77" eb="79">
      <t>マイツキ</t>
    </rPh>
    <rPh sb="79" eb="81">
      <t>キロク</t>
    </rPh>
    <rPh sb="88" eb="90">
      <t>ショテイ</t>
    </rPh>
    <rPh sb="91" eb="93">
      <t>ワリアイ</t>
    </rPh>
    <rPh sb="94" eb="96">
      <t>シタマワ</t>
    </rPh>
    <rPh sb="98" eb="100">
      <t>バアイ</t>
    </rPh>
    <rPh sb="103" eb="105">
      <t>カサン</t>
    </rPh>
    <rPh sb="106" eb="107">
      <t>ト</t>
    </rPh>
    <rPh sb="108" eb="109">
      <t>サ</t>
    </rPh>
    <rPh sb="111" eb="112">
      <t>オコナ</t>
    </rPh>
    <phoneticPr fontId="2"/>
  </si>
  <si>
    <t>　届出月前３か月の平均の状況で作成すること。（４月１日から算定を行う場合は、１２月、１月、２月の平均）</t>
    <rPh sb="1" eb="3">
      <t>トドケデ</t>
    </rPh>
    <rPh sb="3" eb="4">
      <t>ガツ</t>
    </rPh>
    <rPh sb="4" eb="5">
      <t>マエ</t>
    </rPh>
    <rPh sb="7" eb="8">
      <t>ゲツ</t>
    </rPh>
    <rPh sb="9" eb="11">
      <t>ヘイキン</t>
    </rPh>
    <rPh sb="12" eb="14">
      <t>ジョウキョウ</t>
    </rPh>
    <rPh sb="15" eb="17">
      <t>サクセイ</t>
    </rPh>
    <phoneticPr fontId="2"/>
  </si>
  <si>
    <t>６０％以上が適</t>
    <rPh sb="3" eb="5">
      <t>イジョウ</t>
    </rPh>
    <rPh sb="6" eb="7">
      <t>テキ</t>
    </rPh>
    <phoneticPr fontId="2"/>
  </si>
  <si>
    <t>常勤職員の割合</t>
    <rPh sb="0" eb="2">
      <t>ジョウキン</t>
    </rPh>
    <rPh sb="2" eb="4">
      <t>ショクイン</t>
    </rPh>
    <rPh sb="5" eb="7">
      <t>ワリアイ</t>
    </rPh>
    <phoneticPr fontId="2"/>
  </si>
  <si>
    <t>月の常勤換算数</t>
    <phoneticPr fontId="2"/>
  </si>
  <si>
    <t>看護職員・介護職員</t>
    <rPh sb="0" eb="2">
      <t>カンゴ</t>
    </rPh>
    <rPh sb="2" eb="4">
      <t>ショクイン</t>
    </rPh>
    <rPh sb="5" eb="7">
      <t>カイゴ</t>
    </rPh>
    <rPh sb="7" eb="9">
      <t>ショクイン</t>
    </rPh>
    <phoneticPr fontId="2"/>
  </si>
  <si>
    <t>氏　　名</t>
    <rPh sb="0" eb="1">
      <t>シ</t>
    </rPh>
    <rPh sb="3" eb="4">
      <t>メイ</t>
    </rPh>
    <phoneticPr fontId="2"/>
  </si>
  <si>
    <t>職　　種</t>
    <rPh sb="0" eb="1">
      <t>ショク</t>
    </rPh>
    <rPh sb="3" eb="4">
      <t>タネ</t>
    </rPh>
    <phoneticPr fontId="2"/>
  </si>
  <si>
    <t>看護・介護職員のうち、常勤職員の氏名、常勤換算数　（届出月前３か月の平均）</t>
    <rPh sb="0" eb="2">
      <t>カンゴ</t>
    </rPh>
    <rPh sb="3" eb="5">
      <t>カイゴ</t>
    </rPh>
    <rPh sb="5" eb="7">
      <t>ショクイン</t>
    </rPh>
    <rPh sb="11" eb="13">
      <t>ジョウキン</t>
    </rPh>
    <rPh sb="13" eb="15">
      <t>ショクイン</t>
    </rPh>
    <rPh sb="16" eb="18">
      <t>シメイ</t>
    </rPh>
    <rPh sb="19" eb="21">
      <t>ジョウキン</t>
    </rPh>
    <rPh sb="21" eb="23">
      <t>カンサン</t>
    </rPh>
    <rPh sb="23" eb="24">
      <t>スウ</t>
    </rPh>
    <phoneticPr fontId="2"/>
  </si>
  <si>
    <t>看護・介護職員の常勤換算数　（届出月前３か月の平均）</t>
    <rPh sb="0" eb="2">
      <t>カンゴ</t>
    </rPh>
    <rPh sb="3" eb="5">
      <t>カイゴ</t>
    </rPh>
    <rPh sb="5" eb="7">
      <t>ショクイン</t>
    </rPh>
    <rPh sb="8" eb="10">
      <t>ジョウキン</t>
    </rPh>
    <rPh sb="10" eb="12">
      <t>カンサン</t>
    </rPh>
    <rPh sb="12" eb="13">
      <t>スウ</t>
    </rPh>
    <phoneticPr fontId="2"/>
  </si>
  <si>
    <t>事業所・施設名</t>
    <phoneticPr fontId="2"/>
  </si>
  <si>
    <t>サービス提供体制強化加算に関する確認書　（常勤職員）　〔定期巡回・随時対応型訪問介護看護〕</t>
    <phoneticPr fontId="2"/>
  </si>
  <si>
    <t>　「常勤換算平均」の欄は、常勤換算方法により算出した３月を除く前年度の平均を記入してください。</t>
    <rPh sb="2" eb="4">
      <t>ジョウキン</t>
    </rPh>
    <rPh sb="4" eb="6">
      <t>カンサン</t>
    </rPh>
    <rPh sb="6" eb="8">
      <t>ヘイキン</t>
    </rPh>
    <rPh sb="10" eb="11">
      <t>ラン</t>
    </rPh>
    <rPh sb="13" eb="15">
      <t>ジョウキン</t>
    </rPh>
    <rPh sb="15" eb="17">
      <t>カンサン</t>
    </rPh>
    <rPh sb="17" eb="19">
      <t>ホウホウ</t>
    </rPh>
    <rPh sb="22" eb="24">
      <t>サンシュツ</t>
    </rPh>
    <rPh sb="27" eb="28">
      <t>ガツ</t>
    </rPh>
    <rPh sb="29" eb="30">
      <t>ノゾ</t>
    </rPh>
    <rPh sb="31" eb="34">
      <t>ゼンネンド</t>
    </rPh>
    <rPh sb="35" eb="37">
      <t>ヘイキン</t>
    </rPh>
    <rPh sb="38" eb="40">
      <t>キニュウ</t>
    </rPh>
    <phoneticPr fontId="2"/>
  </si>
  <si>
    <t>常勤換算平均 【B】　（4月～2月の合計 ÷ １１）</t>
    <rPh sb="0" eb="2">
      <t>ジョウキン</t>
    </rPh>
    <rPh sb="2" eb="4">
      <t>カンサン</t>
    </rPh>
    <rPh sb="4" eb="6">
      <t>ヘイキン</t>
    </rPh>
    <rPh sb="13" eb="14">
      <t>ガツ</t>
    </rPh>
    <rPh sb="16" eb="17">
      <t>ガツ</t>
    </rPh>
    <rPh sb="18" eb="20">
      <t>ゴウケイ</t>
    </rPh>
    <phoneticPr fontId="2"/>
  </si>
  <si>
    <t>２月の常勤換算数</t>
    <rPh sb="1" eb="2">
      <t>ガツ</t>
    </rPh>
    <rPh sb="3" eb="5">
      <t>ジョウキン</t>
    </rPh>
    <rPh sb="5" eb="7">
      <t>カンサン</t>
    </rPh>
    <rPh sb="7" eb="8">
      <t>スウ</t>
    </rPh>
    <phoneticPr fontId="2"/>
  </si>
  <si>
    <t>１月の常勤換算数</t>
    <rPh sb="1" eb="2">
      <t>ガツ</t>
    </rPh>
    <rPh sb="3" eb="5">
      <t>ジョウキン</t>
    </rPh>
    <rPh sb="5" eb="7">
      <t>カンサン</t>
    </rPh>
    <rPh sb="7" eb="8">
      <t>スウ</t>
    </rPh>
    <phoneticPr fontId="2"/>
  </si>
  <si>
    <t>12月の常勤換算数</t>
    <rPh sb="2" eb="3">
      <t>ガツ</t>
    </rPh>
    <rPh sb="4" eb="6">
      <t>ジョウキン</t>
    </rPh>
    <rPh sb="6" eb="8">
      <t>カンサン</t>
    </rPh>
    <rPh sb="8" eb="9">
      <t>スウ</t>
    </rPh>
    <phoneticPr fontId="2"/>
  </si>
  <si>
    <t>11月の常勤換算数</t>
    <rPh sb="2" eb="3">
      <t>ガツ</t>
    </rPh>
    <rPh sb="4" eb="6">
      <t>ジョウキン</t>
    </rPh>
    <rPh sb="6" eb="8">
      <t>カンサン</t>
    </rPh>
    <rPh sb="8" eb="9">
      <t>スウ</t>
    </rPh>
    <phoneticPr fontId="2"/>
  </si>
  <si>
    <t>10月の常勤換算数</t>
    <rPh sb="2" eb="3">
      <t>ガツ</t>
    </rPh>
    <rPh sb="4" eb="6">
      <t>ジョウキン</t>
    </rPh>
    <rPh sb="6" eb="8">
      <t>カンサン</t>
    </rPh>
    <rPh sb="8" eb="9">
      <t>スウ</t>
    </rPh>
    <phoneticPr fontId="2"/>
  </si>
  <si>
    <t>９月の常勤換算数</t>
    <rPh sb="1" eb="2">
      <t>ガツ</t>
    </rPh>
    <rPh sb="3" eb="5">
      <t>ジョウキン</t>
    </rPh>
    <rPh sb="5" eb="7">
      <t>カンサン</t>
    </rPh>
    <rPh sb="7" eb="8">
      <t>スウ</t>
    </rPh>
    <phoneticPr fontId="2"/>
  </si>
  <si>
    <t>８月の常勤換算数</t>
    <rPh sb="1" eb="2">
      <t>ガツ</t>
    </rPh>
    <rPh sb="3" eb="5">
      <t>ジョウキン</t>
    </rPh>
    <rPh sb="5" eb="7">
      <t>カンサン</t>
    </rPh>
    <rPh sb="7" eb="8">
      <t>スウ</t>
    </rPh>
    <phoneticPr fontId="2"/>
  </si>
  <si>
    <t>７月の常勤換算数</t>
    <rPh sb="1" eb="2">
      <t>ガツ</t>
    </rPh>
    <rPh sb="3" eb="5">
      <t>ジョウキン</t>
    </rPh>
    <rPh sb="5" eb="7">
      <t>カンサン</t>
    </rPh>
    <rPh sb="7" eb="8">
      <t>スウ</t>
    </rPh>
    <phoneticPr fontId="2"/>
  </si>
  <si>
    <t>６月の常勤換算数</t>
    <rPh sb="1" eb="2">
      <t>ガツ</t>
    </rPh>
    <rPh sb="3" eb="5">
      <t>ジョウキン</t>
    </rPh>
    <rPh sb="5" eb="7">
      <t>カンサン</t>
    </rPh>
    <rPh sb="7" eb="8">
      <t>スウ</t>
    </rPh>
    <phoneticPr fontId="2"/>
  </si>
  <si>
    <t>５月の常勤換算数</t>
    <rPh sb="1" eb="2">
      <t>ガツ</t>
    </rPh>
    <rPh sb="3" eb="5">
      <t>ジョウキン</t>
    </rPh>
    <rPh sb="5" eb="7">
      <t>カンサン</t>
    </rPh>
    <rPh sb="7" eb="8">
      <t>スウ</t>
    </rPh>
    <phoneticPr fontId="2"/>
  </si>
  <si>
    <t>４月の常勤換算数</t>
    <rPh sb="1" eb="2">
      <t>ガツ</t>
    </rPh>
    <rPh sb="3" eb="5">
      <t>ジョウキン</t>
    </rPh>
    <rPh sb="5" eb="7">
      <t>カンサン</t>
    </rPh>
    <rPh sb="7" eb="8">
      <t>スウ</t>
    </rPh>
    <phoneticPr fontId="2"/>
  </si>
  <si>
    <t>看護・介護職員のうち、常勤職員の氏名、常勤換算数　（３月を除く前年度の平均）</t>
    <rPh sb="0" eb="2">
      <t>カンゴ</t>
    </rPh>
    <rPh sb="3" eb="5">
      <t>カイゴ</t>
    </rPh>
    <rPh sb="5" eb="7">
      <t>ショクイン</t>
    </rPh>
    <rPh sb="11" eb="13">
      <t>ジョウキン</t>
    </rPh>
    <rPh sb="13" eb="15">
      <t>ショクイン</t>
    </rPh>
    <rPh sb="16" eb="18">
      <t>シメイ</t>
    </rPh>
    <rPh sb="19" eb="21">
      <t>ジョウキン</t>
    </rPh>
    <rPh sb="21" eb="23">
      <t>カンサン</t>
    </rPh>
    <rPh sb="23" eb="24">
      <t>スウ</t>
    </rPh>
    <rPh sb="27" eb="28">
      <t>ガツ</t>
    </rPh>
    <rPh sb="29" eb="30">
      <t>ノゾ</t>
    </rPh>
    <rPh sb="31" eb="34">
      <t>ゼンネンド</t>
    </rPh>
    <rPh sb="35" eb="37">
      <t>ヘイキン</t>
    </rPh>
    <phoneticPr fontId="2"/>
  </si>
  <si>
    <t>看護・介護職員の常勤換算数　（３月を除く前年度の平均）</t>
    <rPh sb="0" eb="2">
      <t>カンゴ</t>
    </rPh>
    <rPh sb="3" eb="5">
      <t>カイゴ</t>
    </rPh>
    <rPh sb="5" eb="7">
      <t>ショクイン</t>
    </rPh>
    <rPh sb="8" eb="10">
      <t>ジョウキン</t>
    </rPh>
    <rPh sb="10" eb="12">
      <t>カンサン</t>
    </rPh>
    <rPh sb="12" eb="13">
      <t>スウ</t>
    </rPh>
    <rPh sb="16" eb="17">
      <t>ガツ</t>
    </rPh>
    <rPh sb="18" eb="19">
      <t>ノゾ</t>
    </rPh>
    <rPh sb="20" eb="23">
      <t>ゼンネンド</t>
    </rPh>
    <rPh sb="24" eb="26">
      <t>ヘイキン</t>
    </rPh>
    <phoneticPr fontId="2"/>
  </si>
  <si>
    <t>〔定期巡回・随時対応型訪問介護看護〕</t>
    <phoneticPr fontId="2"/>
  </si>
  <si>
    <t>サービス提供体制強化加算に関する確認書　（常勤職員）</t>
    <phoneticPr fontId="2"/>
  </si>
  <si>
    <t>　勤続年数の算定に当たっては、当該事業所の勤続年数に加え、同一法人の経営する他の介護サービス事業所、病院、社会福祉施設等においてサービスを利用者に直接提供する職員として勤務した年数を含めることができる。</t>
    <rPh sb="1" eb="3">
      <t>キンゾク</t>
    </rPh>
    <rPh sb="3" eb="5">
      <t>ネンスウ</t>
    </rPh>
    <rPh sb="6" eb="8">
      <t>サンテイ</t>
    </rPh>
    <rPh sb="9" eb="10">
      <t>ア</t>
    </rPh>
    <rPh sb="15" eb="17">
      <t>トウガイ</t>
    </rPh>
    <rPh sb="17" eb="20">
      <t>ジギョウショ</t>
    </rPh>
    <rPh sb="21" eb="23">
      <t>キンゾク</t>
    </rPh>
    <rPh sb="23" eb="25">
      <t>ネンスウ</t>
    </rPh>
    <rPh sb="26" eb="27">
      <t>クワ</t>
    </rPh>
    <rPh sb="29" eb="31">
      <t>ドウイツ</t>
    </rPh>
    <rPh sb="31" eb="33">
      <t>ホウジン</t>
    </rPh>
    <rPh sb="34" eb="36">
      <t>ケイエイ</t>
    </rPh>
    <rPh sb="38" eb="39">
      <t>タ</t>
    </rPh>
    <rPh sb="40" eb="42">
      <t>カイゴ</t>
    </rPh>
    <rPh sb="46" eb="49">
      <t>ジギョウショ</t>
    </rPh>
    <rPh sb="50" eb="52">
      <t>ビョウイン</t>
    </rPh>
    <rPh sb="53" eb="55">
      <t>シャカイ</t>
    </rPh>
    <rPh sb="55" eb="57">
      <t>フクシ</t>
    </rPh>
    <rPh sb="57" eb="59">
      <t>シセツ</t>
    </rPh>
    <rPh sb="59" eb="60">
      <t>トウ</t>
    </rPh>
    <rPh sb="69" eb="72">
      <t>リヨウシャ</t>
    </rPh>
    <rPh sb="73" eb="75">
      <t>チョクセツ</t>
    </rPh>
    <rPh sb="75" eb="77">
      <t>テイキョウ</t>
    </rPh>
    <rPh sb="79" eb="81">
      <t>ショクイン</t>
    </rPh>
    <rPh sb="84" eb="86">
      <t>キンム</t>
    </rPh>
    <rPh sb="88" eb="90">
      <t>ネンスウ</t>
    </rPh>
    <rPh sb="91" eb="92">
      <t>フク</t>
    </rPh>
    <phoneticPr fontId="2"/>
  </si>
  <si>
    <r>
      <t>（例：</t>
    </r>
    <r>
      <rPr>
        <sz val="9"/>
        <color rgb="FFFF0000"/>
        <rFont val="ＭＳ Ｐゴシック"/>
        <family val="3"/>
        <charset val="128"/>
      </rPr>
      <t>令和６</t>
    </r>
    <r>
      <rPr>
        <sz val="9"/>
        <rFont val="ＭＳ Ｐゴシック"/>
        <family val="3"/>
        <charset val="128"/>
      </rPr>
      <t>年４月における勤続年数３年以上の者とは、</t>
    </r>
    <r>
      <rPr>
        <sz val="9"/>
        <color rgb="FFFF0000"/>
        <rFont val="ＭＳ Ｐゴシック"/>
        <family val="3"/>
        <charset val="128"/>
      </rPr>
      <t>令和６</t>
    </r>
    <r>
      <rPr>
        <sz val="9"/>
        <rFont val="ＭＳ Ｐゴシック"/>
        <family val="3"/>
        <charset val="128"/>
      </rPr>
      <t>年３月３１日時点で勤続年数３年以上の者。）</t>
    </r>
    <rPh sb="1" eb="2">
      <t>レイ</t>
    </rPh>
    <rPh sb="6" eb="7">
      <t>ネン</t>
    </rPh>
    <rPh sb="8" eb="9">
      <t>ガツ</t>
    </rPh>
    <rPh sb="13" eb="15">
      <t>キンゾク</t>
    </rPh>
    <rPh sb="15" eb="17">
      <t>ネンスウ</t>
    </rPh>
    <rPh sb="18" eb="19">
      <t>ネン</t>
    </rPh>
    <rPh sb="19" eb="21">
      <t>イジョウ</t>
    </rPh>
    <rPh sb="22" eb="23">
      <t>モノ</t>
    </rPh>
    <rPh sb="26" eb="28">
      <t>レイワ</t>
    </rPh>
    <rPh sb="29" eb="30">
      <t>ネン</t>
    </rPh>
    <rPh sb="31" eb="32">
      <t>ガツ</t>
    </rPh>
    <rPh sb="34" eb="35">
      <t>ニチ</t>
    </rPh>
    <rPh sb="35" eb="37">
      <t>ジテン</t>
    </rPh>
    <rPh sb="38" eb="40">
      <t>キンゾク</t>
    </rPh>
    <rPh sb="40" eb="42">
      <t>ネンスウ</t>
    </rPh>
    <rPh sb="43" eb="44">
      <t>ネン</t>
    </rPh>
    <rPh sb="44" eb="46">
      <t>イジョウ</t>
    </rPh>
    <rPh sb="47" eb="48">
      <t>モノ</t>
    </rPh>
    <phoneticPr fontId="2"/>
  </si>
  <si>
    <t>　勤続年数とは、各月の前月の末日時点における勤続年数をいう。</t>
    <rPh sb="1" eb="3">
      <t>キンゾク</t>
    </rPh>
    <rPh sb="3" eb="5">
      <t>ネンスウ</t>
    </rPh>
    <rPh sb="8" eb="10">
      <t>カクツキ</t>
    </rPh>
    <rPh sb="11" eb="13">
      <t>ゼンゲツ</t>
    </rPh>
    <rPh sb="14" eb="16">
      <t>マツジツ</t>
    </rPh>
    <rPh sb="16" eb="18">
      <t>ジテン</t>
    </rPh>
    <rPh sb="22" eb="24">
      <t>キンゾク</t>
    </rPh>
    <rPh sb="24" eb="26">
      <t>ネンスウ</t>
    </rPh>
    <phoneticPr fontId="2"/>
  </si>
  <si>
    <t>25％以上が適</t>
    <rPh sb="3" eb="5">
      <t>イジョウ</t>
    </rPh>
    <rPh sb="6" eb="7">
      <t>テキ</t>
    </rPh>
    <phoneticPr fontId="2"/>
  </si>
  <si>
    <t>勤続年数10年以上の者の割合</t>
    <rPh sb="0" eb="2">
      <t>キンゾク</t>
    </rPh>
    <rPh sb="2" eb="4">
      <t>ネンスウ</t>
    </rPh>
    <rPh sb="6" eb="9">
      <t>ネンイジョウ</t>
    </rPh>
    <rPh sb="10" eb="11">
      <t>モノ</t>
    </rPh>
    <rPh sb="12" eb="14">
      <t>ワリアイ</t>
    </rPh>
    <phoneticPr fontId="2"/>
  </si>
  <si>
    <t>常勤換算平均【B】</t>
    <rPh sb="0" eb="2">
      <t>ジョウキン</t>
    </rPh>
    <rPh sb="2" eb="4">
      <t>カンサン</t>
    </rPh>
    <rPh sb="4" eb="6">
      <t>ヘイキン</t>
    </rPh>
    <phoneticPr fontId="2"/>
  </si>
  <si>
    <t>勤続年数</t>
    <rPh sb="0" eb="2">
      <t>キンゾク</t>
    </rPh>
    <rPh sb="2" eb="4">
      <t>ネンスウ</t>
    </rPh>
    <phoneticPr fontId="2"/>
  </si>
  <si>
    <t>勤続期間</t>
    <rPh sb="0" eb="2">
      <t>キンゾク</t>
    </rPh>
    <rPh sb="2" eb="4">
      <t>キカン</t>
    </rPh>
    <phoneticPr fontId="2"/>
  </si>
  <si>
    <t>登録証登録番号</t>
    <phoneticPr fontId="39"/>
  </si>
  <si>
    <t>氏　　　名</t>
    <rPh sb="0" eb="1">
      <t>シ</t>
    </rPh>
    <rPh sb="4" eb="5">
      <t>メイ</t>
    </rPh>
    <phoneticPr fontId="2"/>
  </si>
  <si>
    <t>介護福祉士のうち勤続年数10年以上の者の氏名等　（届出月前３か月の平均）</t>
    <rPh sb="0" eb="5">
      <t>カイゴフクシシ</t>
    </rPh>
    <rPh sb="8" eb="10">
      <t>キンゾク</t>
    </rPh>
    <rPh sb="10" eb="12">
      <t>ネンスウ</t>
    </rPh>
    <rPh sb="20" eb="22">
      <t>シメイ</t>
    </rPh>
    <rPh sb="22" eb="23">
      <t>ナド</t>
    </rPh>
    <rPh sb="25" eb="27">
      <t>トドケデ</t>
    </rPh>
    <rPh sb="27" eb="28">
      <t>ツキ</t>
    </rPh>
    <rPh sb="28" eb="29">
      <t>ゼン</t>
    </rPh>
    <rPh sb="31" eb="32">
      <t>ゲツ</t>
    </rPh>
    <rPh sb="33" eb="35">
      <t>ヘイキン</t>
    </rPh>
    <phoneticPr fontId="2"/>
  </si>
  <si>
    <t>訪問介護員等の常勤換算数　（届出月前３か月の平均）</t>
    <rPh sb="0" eb="5">
      <t>ホウモンカイゴイン</t>
    </rPh>
    <rPh sb="5" eb="6">
      <t>ナド</t>
    </rPh>
    <rPh sb="14" eb="16">
      <t>トドケデ</t>
    </rPh>
    <rPh sb="16" eb="17">
      <t>ツキ</t>
    </rPh>
    <rPh sb="17" eb="18">
      <t>マエ</t>
    </rPh>
    <rPh sb="20" eb="21">
      <t>ゲツ</t>
    </rPh>
    <rPh sb="22" eb="24">
      <t>ヘイキン</t>
    </rPh>
    <phoneticPr fontId="2"/>
  </si>
  <si>
    <t>サービス提供体制強化加算に関する確認書　（勤続年数）　〔定期巡回・随時対応型訪問介護看護〕</t>
    <phoneticPr fontId="2"/>
  </si>
  <si>
    <r>
      <t>（例：</t>
    </r>
    <r>
      <rPr>
        <sz val="9"/>
        <color rgb="FFFF0000"/>
        <rFont val="ＭＳ Ｐゴシック"/>
        <family val="3"/>
        <charset val="128"/>
      </rPr>
      <t>令和６</t>
    </r>
    <r>
      <rPr>
        <sz val="9"/>
        <rFont val="ＭＳ Ｐゴシック"/>
        <family val="3"/>
        <charset val="128"/>
      </rPr>
      <t>年４月における勤続年数３年以上の者とは、</t>
    </r>
    <r>
      <rPr>
        <sz val="9"/>
        <color rgb="FFFF0000"/>
        <rFont val="ＭＳ Ｐゴシック"/>
        <family val="3"/>
        <charset val="128"/>
      </rPr>
      <t>令和６</t>
    </r>
    <r>
      <rPr>
        <sz val="9"/>
        <rFont val="ＭＳ Ｐゴシック"/>
        <family val="3"/>
        <charset val="128"/>
      </rPr>
      <t>年３月３１日時点で勤続年数３年以上の者。）</t>
    </r>
    <rPh sb="1" eb="2">
      <t>レイ</t>
    </rPh>
    <rPh sb="3" eb="5">
      <t>レイワ</t>
    </rPh>
    <rPh sb="6" eb="7">
      <t>ネン</t>
    </rPh>
    <rPh sb="8" eb="9">
      <t>ガツ</t>
    </rPh>
    <rPh sb="13" eb="15">
      <t>キンゾク</t>
    </rPh>
    <rPh sb="15" eb="17">
      <t>ネンスウ</t>
    </rPh>
    <rPh sb="18" eb="19">
      <t>ネン</t>
    </rPh>
    <rPh sb="19" eb="21">
      <t>イジョウ</t>
    </rPh>
    <rPh sb="22" eb="23">
      <t>モノ</t>
    </rPh>
    <rPh sb="26" eb="28">
      <t>レイワ</t>
    </rPh>
    <rPh sb="29" eb="30">
      <t>ネン</t>
    </rPh>
    <rPh sb="31" eb="32">
      <t>ガツ</t>
    </rPh>
    <rPh sb="34" eb="35">
      <t>ニチ</t>
    </rPh>
    <rPh sb="35" eb="37">
      <t>ジテン</t>
    </rPh>
    <rPh sb="38" eb="40">
      <t>キンゾク</t>
    </rPh>
    <rPh sb="40" eb="42">
      <t>ネンスウ</t>
    </rPh>
    <rPh sb="43" eb="44">
      <t>ネン</t>
    </rPh>
    <rPh sb="44" eb="46">
      <t>イジョウ</t>
    </rPh>
    <rPh sb="47" eb="48">
      <t>モノ</t>
    </rPh>
    <phoneticPr fontId="2"/>
  </si>
  <si>
    <t>介護福祉士のうち勤続年数10年以上の者の氏名等　（３月を除く前年度の平均）</t>
    <rPh sb="0" eb="5">
      <t>カイゴフクシシ</t>
    </rPh>
    <rPh sb="8" eb="10">
      <t>キンゾク</t>
    </rPh>
    <rPh sb="10" eb="12">
      <t>ネンスウ</t>
    </rPh>
    <rPh sb="20" eb="22">
      <t>シメイ</t>
    </rPh>
    <rPh sb="22" eb="23">
      <t>ナド</t>
    </rPh>
    <phoneticPr fontId="2"/>
  </si>
  <si>
    <t>訪問介護員等の常勤換算数　（３月を除く前年度の平均）</t>
    <rPh sb="0" eb="2">
      <t>ホウモン</t>
    </rPh>
    <rPh sb="2" eb="4">
      <t>カイゴ</t>
    </rPh>
    <rPh sb="4" eb="5">
      <t>イン</t>
    </rPh>
    <rPh sb="5" eb="6">
      <t>トウ</t>
    </rPh>
    <rPh sb="7" eb="9">
      <t>ジョウキン</t>
    </rPh>
    <rPh sb="17" eb="18">
      <t>ノゾ</t>
    </rPh>
    <rPh sb="19" eb="20">
      <t>ゼン</t>
    </rPh>
    <rPh sb="20" eb="22">
      <t>ネンド</t>
    </rPh>
    <phoneticPr fontId="2"/>
  </si>
  <si>
    <t>サービス提供体制強化加算に関する確認書　（勤続年数）</t>
    <phoneticPr fontId="2"/>
  </si>
  <si>
    <t>30％以上が適</t>
    <rPh sb="3" eb="5">
      <t>イジョウ</t>
    </rPh>
    <rPh sb="6" eb="7">
      <t>テキ</t>
    </rPh>
    <phoneticPr fontId="2"/>
  </si>
  <si>
    <t>勤続年数７年以上の者の割合</t>
    <rPh sb="0" eb="2">
      <t>キンゾク</t>
    </rPh>
    <rPh sb="2" eb="4">
      <t>ネンスウ</t>
    </rPh>
    <rPh sb="5" eb="8">
      <t>ネンイジョウ</t>
    </rPh>
    <rPh sb="9" eb="10">
      <t>モノ</t>
    </rPh>
    <rPh sb="11" eb="13">
      <t>ワリアイ</t>
    </rPh>
    <phoneticPr fontId="2"/>
  </si>
  <si>
    <t>介護福祉士のうち勤続年数７年以上の者の氏名等　（届出月前３か月の平均）</t>
    <rPh sb="0" eb="5">
      <t>カイゴフクシシ</t>
    </rPh>
    <rPh sb="8" eb="10">
      <t>キンゾク</t>
    </rPh>
    <rPh sb="10" eb="12">
      <t>ネンスウ</t>
    </rPh>
    <rPh sb="19" eb="21">
      <t>シメイ</t>
    </rPh>
    <rPh sb="21" eb="22">
      <t>ナド</t>
    </rPh>
    <rPh sb="24" eb="26">
      <t>トドケデ</t>
    </rPh>
    <rPh sb="26" eb="27">
      <t>ツキ</t>
    </rPh>
    <rPh sb="27" eb="28">
      <t>ゼン</t>
    </rPh>
    <rPh sb="30" eb="31">
      <t>ゲツ</t>
    </rPh>
    <rPh sb="32" eb="34">
      <t>ヘイキン</t>
    </rPh>
    <phoneticPr fontId="2"/>
  </si>
  <si>
    <t>勤続期間</t>
    <phoneticPr fontId="39"/>
  </si>
  <si>
    <t>介護福祉士のうち勤続年数７年以上の者の氏名等　（３月を除く前年度の平均）</t>
    <rPh sb="0" eb="5">
      <t>カイゴフクシシ</t>
    </rPh>
    <rPh sb="8" eb="10">
      <t>キンゾク</t>
    </rPh>
    <rPh sb="10" eb="12">
      <t>ネンスウ</t>
    </rPh>
    <rPh sb="19" eb="21">
      <t>シメイ</t>
    </rPh>
    <rPh sb="21" eb="22">
      <t>ナド</t>
    </rPh>
    <phoneticPr fontId="2"/>
  </si>
  <si>
    <t>担当者名</t>
    <rPh sb="0" eb="4">
      <t>タントウシャメイ</t>
    </rPh>
    <phoneticPr fontId="2"/>
  </si>
  <si>
    <t>電話番号</t>
    <rPh sb="0" eb="4">
      <t>デンワバンゴウ</t>
    </rPh>
    <phoneticPr fontId="2"/>
  </si>
  <si>
    <t>事業所番号ごとに提出すること。</t>
    <rPh sb="0" eb="3">
      <t>ジギョウショ</t>
    </rPh>
    <rPh sb="3" eb="5">
      <t>バンゴウ</t>
    </rPh>
    <rPh sb="8" eb="10">
      <t>テイシュツ</t>
    </rPh>
    <phoneticPr fontId="2"/>
  </si>
  <si>
    <t>（別紙５ー２）</t>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</si>
  <si>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</si>
  <si>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　1　割引率等</t>
    <rPh sb="3" eb="6">
      <t>ワリビキリツ</t>
    </rPh>
    <rPh sb="6" eb="7">
      <t>トウ</t>
    </rPh>
    <phoneticPr fontId="2"/>
  </si>
  <si>
    <t>割引率</t>
    <rPh sb="0" eb="2">
      <t>ワリビキ</t>
    </rPh>
    <rPh sb="2" eb="3">
      <t>リツ</t>
    </rPh>
    <phoneticPr fontId="2"/>
  </si>
  <si>
    <t>夜間対応型訪問介護</t>
    <rPh sb="0" eb="2">
      <t>ヤカン</t>
    </rPh>
    <rPh sb="2" eb="5">
      <t>タイオウガタ</t>
    </rPh>
    <phoneticPr fontId="2"/>
  </si>
  <si>
    <t>％</t>
  </si>
  <si>
    <t>地域密着型通所介護</t>
    <rPh sb="0" eb="2">
      <t>チイキ</t>
    </rPh>
    <rPh sb="2" eb="4">
      <t>ミッチャク</t>
    </rPh>
    <rPh sb="4" eb="5">
      <t>ガタ</t>
    </rPh>
    <rPh sb="5" eb="7">
      <t>ツウショ</t>
    </rPh>
    <rPh sb="7" eb="9">
      <t>カイゴ</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</si>
  <si>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</si>
  <si>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</si>
  <si>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</si>
  <si>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</si>
  <si>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</si>
  <si>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</si>
  <si>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</si>
  <si>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</si>
  <si>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</si>
  <si>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（あて先）</t>
    <rPh sb="3" eb="4">
      <t>サキ</t>
    </rPh>
    <phoneticPr fontId="2"/>
  </si>
  <si>
    <t>地域密着型サービス事業者又は地域密着型介護予防サービス事業者による介護給付費の割引に係る割引率の設定について＜別紙５－２＞</t>
    <phoneticPr fontId="2"/>
  </si>
  <si>
    <t>緊急時（介護予防）訪問看護加算・緊急時対応加算・特別管理体制・ターミナルケア体制に係る届出書＜別紙16＞</t>
    <rPh sb="0" eb="3">
      <t>キンキュウジ</t>
    </rPh>
    <rPh sb="9" eb="11">
      <t>ホウモン</t>
    </rPh>
    <rPh sb="11" eb="13">
      <t>カンゴ</t>
    </rPh>
    <rPh sb="13" eb="15">
      <t>カサン</t>
    </rPh>
    <rPh sb="24" eb="26">
      <t>トクベツ</t>
    </rPh>
    <rPh sb="26" eb="28">
      <t>カンリ</t>
    </rPh>
    <rPh sb="28" eb="30">
      <t>タイセイ</t>
    </rPh>
    <rPh sb="38" eb="40">
      <t>タイセイ</t>
    </rPh>
    <rPh sb="41" eb="42">
      <t>カカ</t>
    </rPh>
    <rPh sb="43" eb="46">
      <t>トドケデショ</t>
    </rPh>
    <rPh sb="47" eb="49">
      <t>ベッシ</t>
    </rPh>
    <phoneticPr fontId="2"/>
  </si>
  <si>
    <t>総合マネジメント体制強化加算に係る届出書＜別紙42＞</t>
    <rPh sb="0" eb="2">
      <t>ソウゴウ</t>
    </rPh>
    <rPh sb="8" eb="10">
      <t>タイセイ</t>
    </rPh>
    <rPh sb="10" eb="12">
      <t>キョウカ</t>
    </rPh>
    <rPh sb="12" eb="14">
      <t>カサン</t>
    </rPh>
    <rPh sb="15" eb="16">
      <t>カカ</t>
    </rPh>
    <rPh sb="17" eb="20">
      <t>トドケデショ</t>
    </rPh>
    <rPh sb="21" eb="23">
      <t>ベッシ</t>
    </rPh>
    <phoneticPr fontId="2"/>
  </si>
  <si>
    <t>認知症専門ケア加算に関する届出書＜別紙12＞</t>
    <rPh sb="13" eb="15">
      <t>トドケデ</t>
    </rPh>
    <rPh sb="17" eb="19">
      <t>ベッシ</t>
    </rPh>
    <phoneticPr fontId="2"/>
  </si>
  <si>
    <t>サービス提供体制強化加算に関する届出書＜別紙14＞</t>
    <rPh sb="20" eb="22">
      <t>ベッシ</t>
    </rPh>
    <phoneticPr fontId="2"/>
  </si>
  <si>
    <t>従業者の勤務の体制及び勤務形態一覧表＜標準様式１＞</t>
    <rPh sb="19" eb="23">
      <t>ヒョウジュンヨウシキ</t>
    </rPh>
    <phoneticPr fontId="2"/>
  </si>
  <si>
    <t>前年度４月～２月の分。なお、前年度実績が６月に満たない場合は届出前３か月分を提出すること。</t>
    <rPh sb="4" eb="5">
      <t>ガツ</t>
    </rPh>
    <rPh sb="7" eb="8">
      <t>ガツ</t>
    </rPh>
    <rPh sb="9" eb="10">
      <t>ブン</t>
    </rPh>
    <rPh sb="14" eb="17">
      <t>ゼンネンド</t>
    </rPh>
    <rPh sb="17" eb="19">
      <t>ジッセキ</t>
    </rPh>
    <rPh sb="21" eb="22">
      <t>ゲツ</t>
    </rPh>
    <rPh sb="23" eb="24">
      <t>ミ</t>
    </rPh>
    <rPh sb="27" eb="29">
      <t>バアイ</t>
    </rPh>
    <rPh sb="30" eb="32">
      <t>トドケデ</t>
    </rPh>
    <rPh sb="32" eb="33">
      <t>マエ</t>
    </rPh>
    <rPh sb="35" eb="36">
      <t>ゲツ</t>
    </rPh>
    <rPh sb="36" eb="37">
      <t>ブン</t>
    </rPh>
    <rPh sb="38" eb="40">
      <t>テイシュツ</t>
    </rPh>
    <phoneticPr fontId="2"/>
  </si>
  <si>
    <t>前年度の実績が６月に満たない事業所は参考様式3-1・3-3・3-5・3-7、前年度の実績が６月以上の事業所は参考様式3-2・3-4・3-6・3-8を使用すること。</t>
    <rPh sb="0" eb="3">
      <t>ゼンネンド</t>
    </rPh>
    <rPh sb="4" eb="6">
      <t>ジッセキ</t>
    </rPh>
    <rPh sb="8" eb="9">
      <t>ガツ</t>
    </rPh>
    <rPh sb="10" eb="11">
      <t>ミ</t>
    </rPh>
    <rPh sb="14" eb="17">
      <t>ジギョウショ</t>
    </rPh>
    <rPh sb="18" eb="20">
      <t>サンコウ</t>
    </rPh>
    <rPh sb="20" eb="22">
      <t>ヨウシキ</t>
    </rPh>
    <rPh sb="38" eb="41">
      <t>ゼンネンド</t>
    </rPh>
    <rPh sb="42" eb="44">
      <t>ジッセキ</t>
    </rPh>
    <rPh sb="46" eb="49">
      <t>ガツイジョウ</t>
    </rPh>
    <rPh sb="50" eb="53">
      <t>ジギョウショ</t>
    </rPh>
    <rPh sb="54" eb="56">
      <t>サンコウ</t>
    </rPh>
    <rPh sb="56" eb="58">
      <t>ヨウシキ</t>
    </rPh>
    <rPh sb="74" eb="76">
      <t>シヨウ</t>
    </rPh>
    <phoneticPr fontId="2"/>
  </si>
  <si>
    <t>任意の様式で可。研修記録は既に実施している場合。なお、研修計画又は研修記録は認知症専門ケア加算の研修とは別に、個人毎に研修の目標・内容・実施時期・研修期間がわかるものを提出すること。</t>
    <rPh sb="0" eb="2">
      <t>ニンイ</t>
    </rPh>
    <rPh sb="3" eb="5">
      <t>ヨウシキ</t>
    </rPh>
    <rPh sb="6" eb="7">
      <t>カ</t>
    </rPh>
    <rPh sb="27" eb="29">
      <t>ケンシュウ</t>
    </rPh>
    <rPh sb="29" eb="31">
      <t>ケイカク</t>
    </rPh>
    <rPh sb="31" eb="32">
      <t>マタ</t>
    </rPh>
    <rPh sb="33" eb="35">
      <t>ケンシュウ</t>
    </rPh>
    <rPh sb="35" eb="37">
      <t>キロク</t>
    </rPh>
    <rPh sb="38" eb="41">
      <t>ニンチショウ</t>
    </rPh>
    <rPh sb="41" eb="43">
      <t>センモン</t>
    </rPh>
    <rPh sb="45" eb="47">
      <t>カサン</t>
    </rPh>
    <rPh sb="48" eb="50">
      <t>ケンシュウ</t>
    </rPh>
    <rPh sb="52" eb="53">
      <t>ベツ</t>
    </rPh>
    <rPh sb="55" eb="57">
      <t>コジン</t>
    </rPh>
    <rPh sb="57" eb="58">
      <t>ゴト</t>
    </rPh>
    <rPh sb="59" eb="61">
      <t>ケンシュウ</t>
    </rPh>
    <rPh sb="62" eb="64">
      <t>モクヒョウ</t>
    </rPh>
    <rPh sb="65" eb="67">
      <t>ナイヨウ</t>
    </rPh>
    <rPh sb="68" eb="70">
      <t>ジッシ</t>
    </rPh>
    <rPh sb="70" eb="72">
      <t>ジキ</t>
    </rPh>
    <rPh sb="73" eb="75">
      <t>ケンシュウ</t>
    </rPh>
    <rPh sb="75" eb="77">
      <t>キカン</t>
    </rPh>
    <rPh sb="84" eb="86">
      <t>テイシュツ</t>
    </rPh>
    <phoneticPr fontId="2"/>
  </si>
  <si>
    <t>＜別紙12＞に記載した内容に準じた介護職員、看護職員ごとの認知症ケアに関する研修計画</t>
    <rPh sb="1" eb="3">
      <t>ベッシ</t>
    </rPh>
    <rPh sb="7" eb="9">
      <t>キサイ</t>
    </rPh>
    <rPh sb="11" eb="13">
      <t>ナイヨウ</t>
    </rPh>
    <rPh sb="14" eb="15">
      <t>ジュン</t>
    </rPh>
    <rPh sb="17" eb="19">
      <t>カイゴ</t>
    </rPh>
    <rPh sb="19" eb="21">
      <t>ショクイン</t>
    </rPh>
    <phoneticPr fontId="2"/>
  </si>
  <si>
    <t>協力医療機関との協定書（写）等相談できる体制を確保していることがわかるもの</t>
    <phoneticPr fontId="2"/>
  </si>
  <si>
    <t>従業者ごとに作成した研修計画書（案でも可）、研修記録</t>
    <rPh sb="0" eb="3">
      <t>ジュウギョウシャ</t>
    </rPh>
    <rPh sb="6" eb="8">
      <t>サクセイ</t>
    </rPh>
    <rPh sb="10" eb="12">
      <t>ケンシュウ</t>
    </rPh>
    <rPh sb="12" eb="15">
      <t>ケイカクショ</t>
    </rPh>
    <rPh sb="16" eb="17">
      <t>アン</t>
    </rPh>
    <rPh sb="19" eb="20">
      <t>カ</t>
    </rPh>
    <phoneticPr fontId="2"/>
  </si>
  <si>
    <t>健康診断を実施したことがわかる記録（予定でも可）</t>
    <rPh sb="0" eb="2">
      <t>ケンコウ</t>
    </rPh>
    <rPh sb="2" eb="4">
      <t>シンダン</t>
    </rPh>
    <rPh sb="5" eb="7">
      <t>ジッシ</t>
    </rPh>
    <rPh sb="15" eb="17">
      <t>キロク</t>
    </rPh>
    <rPh sb="18" eb="20">
      <t>ヨテイ</t>
    </rPh>
    <rPh sb="22" eb="23">
      <t>カ</t>
    </rPh>
    <phoneticPr fontId="39"/>
  </si>
  <si>
    <t>任意の様式で可。対象職員は常勤、非常勤を問わず全員で、受診者および受診日がわかるもの。未実施の場合は、実施予定のものを提出すること。
※個人の健診結果を提出してはならない。</t>
    <rPh sb="0" eb="2">
      <t>ニンイ</t>
    </rPh>
    <rPh sb="3" eb="5">
      <t>ヨウシキ</t>
    </rPh>
    <rPh sb="6" eb="7">
      <t>カ</t>
    </rPh>
    <rPh sb="8" eb="10">
      <t>タイショウ</t>
    </rPh>
    <rPh sb="10" eb="12">
      <t>ショクイン</t>
    </rPh>
    <rPh sb="13" eb="15">
      <t>ジョウキン</t>
    </rPh>
    <rPh sb="16" eb="19">
      <t>ヒジョウキン</t>
    </rPh>
    <rPh sb="20" eb="21">
      <t>ト</t>
    </rPh>
    <rPh sb="23" eb="25">
      <t>ゼンイン</t>
    </rPh>
    <rPh sb="27" eb="30">
      <t>ジュシンシャ</t>
    </rPh>
    <rPh sb="33" eb="35">
      <t>ジュシン</t>
    </rPh>
    <rPh sb="35" eb="36">
      <t>ビ</t>
    </rPh>
    <rPh sb="43" eb="46">
      <t>ミジッシ</t>
    </rPh>
    <rPh sb="47" eb="49">
      <t>バアイ</t>
    </rPh>
    <rPh sb="51" eb="53">
      <t>ジッシ</t>
    </rPh>
    <rPh sb="53" eb="55">
      <t>ヨテイ</t>
    </rPh>
    <rPh sb="59" eb="61">
      <t>テイシュツ</t>
    </rPh>
    <rPh sb="68" eb="70">
      <t>コジン</t>
    </rPh>
    <rPh sb="71" eb="73">
      <t>ケンシン</t>
    </rPh>
    <rPh sb="73" eb="75">
      <t>ケッカ</t>
    </rPh>
    <rPh sb="76" eb="78">
      <t>テイシュツ</t>
    </rPh>
    <phoneticPr fontId="39"/>
  </si>
  <si>
    <t>中山間地域等における小規模事業所加算(規模に関する状況）＜参考様式３＞</t>
    <phoneticPr fontId="2"/>
  </si>
  <si>
    <t>中山間地域等における小規模事業所加算　(規模に関する状況）</t>
    <rPh sb="0" eb="1">
      <t>チュウ</t>
    </rPh>
    <rPh sb="1" eb="3">
      <t>サンカン</t>
    </rPh>
    <rPh sb="3" eb="6">
      <t>チイキトウ</t>
    </rPh>
    <rPh sb="10" eb="13">
      <t>ショウキボ</t>
    </rPh>
    <rPh sb="13" eb="16">
      <t>ジギョウショ</t>
    </rPh>
    <rPh sb="16" eb="18">
      <t>カサン</t>
    </rPh>
    <rPh sb="20" eb="22">
      <t>キボ</t>
    </rPh>
    <rPh sb="23" eb="24">
      <t>カン</t>
    </rPh>
    <rPh sb="26" eb="28">
      <t>ジョウキョウ</t>
    </rPh>
    <phoneticPr fontId="39"/>
  </si>
  <si>
    <t>〔居宅介護支援〕</t>
    <rPh sb="1" eb="3">
      <t>キョタク</t>
    </rPh>
    <rPh sb="3" eb="5">
      <t>カイゴ</t>
    </rPh>
    <rPh sb="5" eb="7">
      <t>シエン</t>
    </rPh>
    <phoneticPr fontId="39"/>
  </si>
  <si>
    <t>※地域に関する状況が該当する場合のみ記載してください。</t>
    <rPh sb="1" eb="3">
      <t>チイキ</t>
    </rPh>
    <rPh sb="4" eb="5">
      <t>カン</t>
    </rPh>
    <rPh sb="7" eb="9">
      <t>ジョウキョウ</t>
    </rPh>
    <rPh sb="10" eb="12">
      <t>ガイトウ</t>
    </rPh>
    <rPh sb="14" eb="16">
      <t>バアイ</t>
    </rPh>
    <rPh sb="18" eb="20">
      <t>キサイ</t>
    </rPh>
    <phoneticPr fontId="39"/>
  </si>
  <si>
    <t>○前年度の実績が６月以上の事業所</t>
    <rPh sb="1" eb="4">
      <t>ゼンネンド</t>
    </rPh>
    <rPh sb="5" eb="7">
      <t>ジッセキ</t>
    </rPh>
    <rPh sb="9" eb="10">
      <t>ゲツ</t>
    </rPh>
    <rPh sb="10" eb="12">
      <t>イジョウ</t>
    </rPh>
    <rPh sb="13" eb="16">
      <t>ジギョウショ</t>
    </rPh>
    <phoneticPr fontId="39"/>
  </si>
  <si>
    <t>対象月</t>
    <rPh sb="0" eb="2">
      <t>タイショウ</t>
    </rPh>
    <rPh sb="2" eb="3">
      <t>ツキ</t>
    </rPh>
    <phoneticPr fontId="39"/>
  </si>
  <si>
    <t>実利用者数</t>
    <rPh sb="0" eb="1">
      <t>ジツ</t>
    </rPh>
    <rPh sb="1" eb="4">
      <t>リヨウシャ</t>
    </rPh>
    <rPh sb="4" eb="5">
      <t>カズ</t>
    </rPh>
    <phoneticPr fontId="39"/>
  </si>
  <si>
    <t>月</t>
    <rPh sb="0" eb="1">
      <t>ツキ</t>
    </rPh>
    <phoneticPr fontId="39"/>
  </si>
  <si>
    <t>人</t>
    <rPh sb="0" eb="1">
      <t>ニン</t>
    </rPh>
    <phoneticPr fontId="39"/>
  </si>
  <si>
    <t>７</t>
  </si>
  <si>
    <t>８</t>
  </si>
  <si>
    <t>９</t>
  </si>
  <si>
    <t>１０</t>
  </si>
  <si>
    <t>１１</t>
  </si>
  <si>
    <t>１２</t>
  </si>
  <si>
    <t>１</t>
    <phoneticPr fontId="39"/>
  </si>
  <si>
    <t>平均実利用者数</t>
    <rPh sb="0" eb="2">
      <t>ヘイキン</t>
    </rPh>
    <rPh sb="2" eb="3">
      <t>ジツ</t>
    </rPh>
    <rPh sb="3" eb="5">
      <t>リヨウ</t>
    </rPh>
    <rPh sb="5" eb="6">
      <t>シャ</t>
    </rPh>
    <rPh sb="6" eb="7">
      <t>スウ</t>
    </rPh>
    <phoneticPr fontId="39"/>
  </si>
  <si>
    <t>１月当たりの</t>
    <rPh sb="1" eb="2">
      <t>ツキ</t>
    </rPh>
    <rPh sb="2" eb="3">
      <t>ア</t>
    </rPh>
    <phoneticPr fontId="39"/>
  </si>
  <si>
    <t>→</t>
    <phoneticPr fontId="39"/>
  </si>
  <si>
    <t>平均実利用者数が２０人以下</t>
    <rPh sb="0" eb="2">
      <t>ヘイキン</t>
    </rPh>
    <rPh sb="2" eb="3">
      <t>ジツ</t>
    </rPh>
    <rPh sb="3" eb="6">
      <t>リヨウシャ</t>
    </rPh>
    <rPh sb="6" eb="7">
      <t>スウ</t>
    </rPh>
    <rPh sb="10" eb="11">
      <t>ニン</t>
    </rPh>
    <phoneticPr fontId="39"/>
  </si>
  <si>
    <t>（注意事項）</t>
  </si>
  <si>
    <t>　３月を除く前年度の平均の状況で作成してください。</t>
    <phoneticPr fontId="39"/>
  </si>
  <si>
    <t>　届出を行った場合は、実利用者数につき、毎月継続的に記録をとっておいてください。</t>
    <rPh sb="11" eb="12">
      <t>ジツ</t>
    </rPh>
    <phoneticPr fontId="39"/>
  </si>
  <si>
    <t>○前年度の実績が６月未満の事業所</t>
    <rPh sb="1" eb="4">
      <t>ゼンネンド</t>
    </rPh>
    <rPh sb="5" eb="7">
      <t>ジッセキ</t>
    </rPh>
    <rPh sb="9" eb="10">
      <t>ツキ</t>
    </rPh>
    <rPh sb="10" eb="12">
      <t>ミマン</t>
    </rPh>
    <rPh sb="13" eb="16">
      <t>ジギョウショ</t>
    </rPh>
    <phoneticPr fontId="39"/>
  </si>
  <si>
    <t>実利用者数</t>
    <rPh sb="1" eb="4">
      <t>リヨウシャ</t>
    </rPh>
    <rPh sb="4" eb="5">
      <t>カズ</t>
    </rPh>
    <phoneticPr fontId="39"/>
  </si>
  <si>
    <t>平均実利用者数</t>
    <rPh sb="0" eb="2">
      <t>ヘイキン</t>
    </rPh>
    <rPh sb="2" eb="3">
      <t>ジツ</t>
    </rPh>
    <rPh sb="3" eb="6">
      <t>リヨウシャ</t>
    </rPh>
    <rPh sb="6" eb="7">
      <t>スウ</t>
    </rPh>
    <phoneticPr fontId="39"/>
  </si>
  <si>
    <t>平均実利用者数が２０人以下</t>
    <rPh sb="0" eb="2">
      <t>ヘイキン</t>
    </rPh>
    <rPh sb="10" eb="11">
      <t>ニン</t>
    </rPh>
    <phoneticPr fontId="39"/>
  </si>
  <si>
    <t>　届出月前３か月の平均の状況で作成してください。（例：４月１日から算定を行う場合は、１２月、１月、２月の平均）</t>
  </si>
  <si>
    <t>　３か月の平均で届出を行った場合は、届出月以降においても直近３か月の１月当たりの平均実利用者数につき、毎月継続的に所定の割合を維持する必要があります。その割合については、毎月記録するとともに、所定の割合を下回った場合には、加算の取り下げを行ってください。</t>
    <rPh sb="35" eb="36">
      <t>ツキ</t>
    </rPh>
    <rPh sb="36" eb="37">
      <t>ア</t>
    </rPh>
    <rPh sb="40" eb="42">
      <t>ヘイキン</t>
    </rPh>
    <rPh sb="42" eb="43">
      <t>ジツ</t>
    </rPh>
    <rPh sb="43" eb="46">
      <t>リヨウシャ</t>
    </rPh>
    <rPh sb="46" eb="47">
      <t>スウ</t>
    </rPh>
    <phoneticPr fontId="39"/>
  </si>
  <si>
    <t>有する場合は、適宜欄を補正して、全ての出張所等の状況について記載してください。</t>
    <phoneticPr fontId="2"/>
  </si>
  <si>
    <t>　　8　「主たる事業所の所在地以外の場所で一部実施する場合の出張所等の所在地」について、複数の出張所等を</t>
    <phoneticPr fontId="2"/>
  </si>
  <si>
    <t>　　7　「特記事項」欄には、異動の状況について具体的に記載してください。</t>
    <phoneticPr fontId="2"/>
  </si>
  <si>
    <t>人員配置区分、その他該当する体制等、割引）を記載してください。</t>
    <phoneticPr fontId="2"/>
  </si>
  <si>
    <t>　　6　「異動項目」欄には、(別紙1－３)「介護給付費算定に係る体制等状況一覧表」に掲げる項目（施設等の区分、</t>
    <phoneticPr fontId="2"/>
  </si>
  <si>
    <t>　　5　「異動等の区分」欄には、今回届出を行う事業所について該当する数字の横の□を■にしてください。</t>
    <phoneticPr fontId="2"/>
  </si>
  <si>
    <t>　　3　「法人所轄庁」欄、申請者が認可法人である場合に、その主務官庁の名称を記載してください。</t>
    <phoneticPr fontId="2"/>
  </si>
  <si>
    <t>3終了</t>
    <phoneticPr fontId="2"/>
  </si>
  <si>
    <t>2変更</t>
    <phoneticPr fontId="2"/>
  </si>
  <si>
    <t>1新規</t>
  </si>
  <si>
    <t>介護予防支援</t>
    <rPh sb="0" eb="2">
      <t>カイゴ</t>
    </rPh>
    <rPh sb="2" eb="4">
      <t>ヨボウ</t>
    </rPh>
    <phoneticPr fontId="2"/>
  </si>
  <si>
    <t>居宅介護支援</t>
    <rPh sb="0" eb="2">
      <t>キョタク</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</si>
  <si>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</si>
  <si>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</si>
  <si>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介護予防認知症対応型通所介護</t>
    <rPh sb="0" eb="2">
      <t>カイゴ</t>
    </rPh>
    <rPh sb="2" eb="4">
      <t>ヨボウ</t>
    </rPh>
    <rPh sb="4" eb="7">
      <t>ニンチショウ</t>
    </rPh>
    <rPh sb="7" eb="10">
      <t>タイオウガタ</t>
    </rPh>
    <rPh sb="10" eb="12">
      <t>ツウショ</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</si>
  <si>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</si>
  <si>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</si>
  <si>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療養通所介護</t>
    <rPh sb="0" eb="2">
      <t>リョウヨウ</t>
    </rPh>
    <rPh sb="2" eb="4">
      <t>ツウショ</t>
    </rPh>
    <rPh sb="4" eb="6">
      <t>カイゴ</t>
    </rPh>
    <phoneticPr fontId="2"/>
  </si>
  <si>
    <t>地域密着型サービス</t>
    <phoneticPr fontId="2"/>
  </si>
  <si>
    <t>年月日</t>
    <rPh sb="1" eb="3">
      <t>ガッピ</t>
    </rPh>
    <phoneticPr fontId="2"/>
  </si>
  <si>
    <t>指定</t>
    <rPh sb="0" eb="2">
      <t>シテイ</t>
    </rPh>
    <phoneticPr fontId="2"/>
  </si>
  <si>
    <t>群市</t>
    <rPh sb="0" eb="1">
      <t>グン</t>
    </rPh>
    <rPh sb="1" eb="2">
      <t>シ</t>
    </rPh>
    <phoneticPr fontId="2"/>
  </si>
  <si>
    <t>県</t>
    <rPh sb="0" eb="1">
      <t>ケン</t>
    </rPh>
    <phoneticPr fontId="2"/>
  </si>
  <si>
    <t>　　　　　</t>
    <phoneticPr fontId="2"/>
  </si>
  <si>
    <t>ー</t>
    <phoneticPr fontId="2"/>
  </si>
  <si>
    <t>(郵便番号</t>
    <phoneticPr fontId="2"/>
  </si>
  <si>
    <t>事業所・施設の名称</t>
    <phoneticPr fontId="2"/>
  </si>
  <si>
    <t>フリガナ</t>
    <phoneticPr fontId="2"/>
  </si>
  <si>
    <t>　(ビルの名称等)</t>
  </si>
  <si>
    <t>主たる事務所の所在地</t>
    <phoneticPr fontId="2"/>
  </si>
  <si>
    <t>事業所所在地市町村番号</t>
    <phoneticPr fontId="2"/>
  </si>
  <si>
    <t>このことについて、関係書類を添えて以下のとおり届け出ます。</t>
    <phoneticPr fontId="2"/>
  </si>
  <si>
    <t>名　称</t>
    <phoneticPr fontId="2"/>
  </si>
  <si>
    <t>所在地</t>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</si>
  <si>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</si>
  <si>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介護給付費算定に係る体制等に関する届出書</t>
    <rPh sb="17" eb="20">
      <t>トドケデショ</t>
    </rPh>
    <phoneticPr fontId="2"/>
  </si>
  <si>
    <t>（別紙３－２）</t>
    <rPh sb="1" eb="3">
      <t>ベッシ</t>
    </rPh>
    <phoneticPr fontId="2"/>
  </si>
  <si>
    <t>介護給付費算定に係る体制等に関する届出書　チェック表
（定期巡回・随時対応型訪問介護看護）</t>
    <rPh sb="0" eb="2">
      <t>カイゴ</t>
    </rPh>
    <rPh sb="2" eb="4">
      <t>キュウフ</t>
    </rPh>
    <rPh sb="4" eb="5">
      <t>ヒ</t>
    </rPh>
    <rPh sb="5" eb="7">
      <t>サンテイ</t>
    </rPh>
    <rPh sb="8" eb="9">
      <t>カカ</t>
    </rPh>
    <rPh sb="10" eb="12">
      <t>タイセイ</t>
    </rPh>
    <rPh sb="12" eb="13">
      <t>トウ</t>
    </rPh>
    <rPh sb="14" eb="15">
      <t>カン</t>
    </rPh>
    <rPh sb="17" eb="20">
      <t>トドケデショ</t>
    </rPh>
    <rPh sb="25" eb="26">
      <t>ヒョウ</t>
    </rPh>
    <rPh sb="28" eb="30">
      <t>テイキ</t>
    </rPh>
    <rPh sb="30" eb="32">
      <t>ジュンカイ</t>
    </rPh>
    <rPh sb="33" eb="35">
      <t>ズイジ</t>
    </rPh>
    <rPh sb="35" eb="38">
      <t>タイオウガタ</t>
    </rPh>
    <rPh sb="38" eb="40">
      <t>ホウモン</t>
    </rPh>
    <rPh sb="40" eb="42">
      <t>カイゴ</t>
    </rPh>
    <rPh sb="42" eb="44">
      <t>カンゴ</t>
    </rPh>
    <phoneticPr fontId="2"/>
  </si>
  <si>
    <t>介護給付費算定に係る体制等に関する届出書＜別紙3-2＞</t>
    <rPh sb="0" eb="2">
      <t>カイゴ</t>
    </rPh>
    <rPh sb="2" eb="4">
      <t>キュウフ</t>
    </rPh>
    <rPh sb="4" eb="5">
      <t>ヒ</t>
    </rPh>
    <rPh sb="5" eb="7">
      <t>サンテイ</t>
    </rPh>
    <rPh sb="8" eb="9">
      <t>カカ</t>
    </rPh>
    <rPh sb="10" eb="12">
      <t>タイセイ</t>
    </rPh>
    <rPh sb="12" eb="13">
      <t>トウ</t>
    </rPh>
    <rPh sb="14" eb="15">
      <t>カン</t>
    </rPh>
    <rPh sb="17" eb="20">
      <t>トドケデショ</t>
    </rPh>
    <rPh sb="21" eb="23">
      <t>ベッシ</t>
    </rPh>
    <phoneticPr fontId="2"/>
  </si>
  <si>
    <t>本チェック表</t>
    <rPh sb="0" eb="1">
      <t>ホン</t>
    </rPh>
    <rPh sb="5" eb="6">
      <t>オモテ</t>
    </rPh>
    <phoneticPr fontId="2"/>
  </si>
  <si>
    <t>介護職員等処遇改善加算</t>
    <phoneticPr fontId="3"/>
  </si>
  <si>
    <t>７ 加算Ⅰ</t>
    <phoneticPr fontId="2"/>
  </si>
  <si>
    <t>８ 加算Ⅱ</t>
    <rPh sb="2" eb="4">
      <t>カサン</t>
    </rPh>
    <phoneticPr fontId="2"/>
  </si>
  <si>
    <t>９ 加算Ⅲ</t>
    <phoneticPr fontId="2"/>
  </si>
  <si>
    <t>Ａ 加算Ⅳ</t>
    <phoneticPr fontId="2"/>
  </si>
  <si>
    <t>注　届出日の属する月の前３月間のうち、いずれかの月の利用実人員数又は利用</t>
    <rPh sb="14" eb="15">
      <t>カン</t>
    </rPh>
    <rPh sb="24" eb="25">
      <t>ツキ</t>
    </rPh>
    <rPh sb="26" eb="28">
      <t>リヨウ</t>
    </rPh>
    <rPh sb="28" eb="29">
      <t>ジツ</t>
    </rPh>
    <rPh sb="29" eb="31">
      <t>ジンイン</t>
    </rPh>
    <rPh sb="31" eb="32">
      <t>スウ</t>
    </rPh>
    <rPh sb="32" eb="33">
      <t>マタ</t>
    </rPh>
    <phoneticPr fontId="2"/>
  </si>
  <si>
    <t>延人員数で算定。</t>
    <rPh sb="1" eb="3">
      <t>ジンイン</t>
    </rPh>
    <phoneticPr fontId="2"/>
  </si>
  <si>
    <t>（別紙１－３）</t>
    <phoneticPr fontId="2"/>
  </si>
  <si>
    <t>業務継続計画策定の有無</t>
    <phoneticPr fontId="2"/>
  </si>
  <si>
    <r>
      <rPr>
        <sz val="11"/>
        <rFont val="HGSｺﾞｼｯｸM"/>
        <family val="3"/>
        <charset val="128"/>
      </rPr>
      <t xml:space="preserve">２ </t>
    </r>
    <r>
      <rPr>
        <sz val="11"/>
        <rFont val="HGSｺﾞｼｯｸM"/>
        <family val="3"/>
        <charset val="128"/>
      </rPr>
      <t>加算Ⅱ</t>
    </r>
    <phoneticPr fontId="2"/>
  </si>
  <si>
    <t>介護給付費算定に係る体制等状況一覧表＜別紙1-3＞</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rPh sb="19" eb="21">
      <t>ベッシ</t>
    </rPh>
    <phoneticPr fontId="2"/>
  </si>
  <si>
    <t>高齢者虐待防止措置実施の有無</t>
    <rPh sb="0" eb="3">
      <t>コウレイシャ</t>
    </rPh>
    <rPh sb="3" eb="7">
      <t>ギャクタイボウシ</t>
    </rPh>
    <rPh sb="7" eb="9">
      <t>ソチ</t>
    </rPh>
    <rPh sb="9" eb="11">
      <t>ジッシ</t>
    </rPh>
    <rPh sb="12" eb="14">
      <t>ウム</t>
    </rPh>
    <phoneticPr fontId="39"/>
  </si>
  <si>
    <t>業務継続計画策定の有無</t>
    <rPh sb="0" eb="2">
      <t>ギョウム</t>
    </rPh>
    <rPh sb="2" eb="4">
      <t>ケイゾク</t>
    </rPh>
    <rPh sb="4" eb="6">
      <t>ケイカク</t>
    </rPh>
    <rPh sb="6" eb="8">
      <t>サクテイ</t>
    </rPh>
    <rPh sb="9" eb="11">
      <t>ウム</t>
    </rPh>
    <phoneticPr fontId="39"/>
  </si>
  <si>
    <t>（あて先）行橋市長</t>
    <rPh sb="3" eb="4">
      <t>サキ</t>
    </rPh>
    <rPh sb="5" eb="7">
      <t>ユクハシ</t>
    </rPh>
    <rPh sb="7" eb="9">
      <t>シチョウ</t>
    </rPh>
    <phoneticPr fontId="2"/>
  </si>
  <si>
    <t>行橋市長</t>
    <rPh sb="0" eb="2">
      <t>ユクハシ</t>
    </rPh>
    <rPh sb="2" eb="4">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</si>
</sst>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quot;人&quot;"/>
    <numFmt numFmtId="178" formatCode="0.0"/>
    <numFmt numFmtId="179" formatCode="#,##0.##"/>
    <numFmt numFmtId="180" formatCode="#,##0&quot;人&quot;"/>
    <numFmt numFmtId="181" formatCode="#,##0.0#"/>
  </numFmts>
  <fonts count="68"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8"/>
      <name val="HGSｺﾞｼｯｸM"/>
      <family val="3"/>
      <charset val="128"/>
    </font>
    <font>
      <sz val="9"/>
      <name val="ＭＳ Ｐゴシック"/>
      <family val="3"/>
      <charset val="128"/>
    </font>
    <font>
      <sz val="12"/>
      <name val="ＭＳ Ｐゴシック"/>
      <family val="3"/>
      <charset val="128"/>
    </font>
    <font>
      <sz val="6"/>
      <name val="ＭＳ 明朝"/>
      <family val="1"/>
      <charset val="128"/>
    </font>
    <font>
      <sz val="8"/>
      <name val="ＭＳ 明朝"/>
      <family val="1"/>
      <charset val="128"/>
    </font>
    <font>
      <sz val="9"/>
      <name val="ＭＳ Ｐ明朝"/>
      <family val="1"/>
      <charset val="128"/>
    </font>
    <font>
      <sz val="10"/>
      <name val="ＭＳ Ｐ明朝"/>
      <family val="1"/>
      <charset val="128"/>
    </font>
    <font>
      <sz val="12"/>
      <name val="HGSｺﾞｼｯｸM"/>
      <family val="3"/>
      <charset val="128"/>
    </font>
    <font>
      <sz val="6"/>
      <name val="ＭＳ Ｐゴシック"/>
      <family val="2"/>
      <charset val="128"/>
      <scheme val="minor"/>
    </font>
    <font>
      <b/>
      <sz val="16"/>
      <name val="ＭＳ Ｐゴシック"/>
      <family val="3"/>
      <charset val="128"/>
    </font>
    <font>
      <b/>
      <sz val="16"/>
      <name val="HGSｺﾞｼｯｸM"/>
      <family val="3"/>
      <charset val="128"/>
    </font>
    <font>
      <sz val="16"/>
      <color theme="1"/>
      <name val="ＭＳ Ｐゴシック"/>
      <family val="3"/>
      <charset val="128"/>
      <scheme val="minor"/>
    </font>
    <font>
      <sz val="16"/>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1"/>
      <color rgb="FF000000"/>
      <name val="ＭＳ Ｐゴシック"/>
      <family val="3"/>
      <charset val="128"/>
      <scheme val="minor"/>
    </font>
    <font>
      <sz val="11"/>
      <color rgb="FF000000"/>
      <name val="Calibri"/>
      <family val="2"/>
    </font>
    <font>
      <sz val="12"/>
      <name val="HGSｺﾞｼｯｸE"/>
      <family val="3"/>
      <charset val="128"/>
    </font>
    <font>
      <u/>
      <sz val="12"/>
      <name val="HGSｺﾞｼｯｸE"/>
      <family val="3"/>
      <charset val="128"/>
    </font>
    <font>
      <b/>
      <sz val="14"/>
      <name val="HGSｺﾞｼｯｸM"/>
      <family val="3"/>
      <charset val="128"/>
    </font>
    <font>
      <b/>
      <sz val="12"/>
      <color rgb="FFFF0000"/>
      <name val="HGSｺﾞｼｯｸM"/>
      <family val="3"/>
      <charset val="128"/>
    </font>
    <font>
      <sz val="12"/>
      <color theme="1"/>
      <name val="ＭＳ Ｐゴシック"/>
      <family val="3"/>
      <charset val="128"/>
      <scheme val="minor"/>
    </font>
    <font>
      <sz val="12"/>
      <color theme="1"/>
      <name val="ＭＳ Ｐゴシック"/>
      <family val="2"/>
      <charset val="128"/>
      <scheme val="minor"/>
    </font>
    <font>
      <sz val="12"/>
      <name val="ＭＳ Ｐゴシック"/>
      <family val="3"/>
      <charset val="128"/>
      <scheme val="minor"/>
    </font>
    <font>
      <sz val="10"/>
      <name val="ＭＳ Ｐゴシック"/>
      <family val="3"/>
      <charset val="128"/>
    </font>
    <font>
      <sz val="8"/>
      <name val="ＭＳ Ｐゴシック"/>
      <family val="3"/>
      <charset val="128"/>
    </font>
    <font>
      <sz val="9"/>
      <color rgb="FFFF0000"/>
      <name val="ＭＳ Ｐゴシック"/>
      <family val="3"/>
      <charset val="128"/>
    </font>
    <font>
      <sz val="11"/>
      <name val="ＭＳ Ｐ明朝"/>
      <family val="1"/>
      <charset val="128"/>
    </font>
    <font>
      <sz val="14"/>
      <name val="ＭＳ Ｐゴシック"/>
      <family val="3"/>
      <charset val="128"/>
    </font>
    <font>
      <sz val="9"/>
      <color indexed="8"/>
      <name val="ＭＳ Ｐゴシック"/>
      <family val="3"/>
      <charset val="128"/>
    </font>
    <font>
      <u/>
      <sz val="11"/>
      <name val="HGSｺﾞｼｯｸM"/>
      <family val="3"/>
      <charset val="128"/>
    </font>
    <font>
      <strike/>
      <sz val="11"/>
      <name val="游ゴシック Light"/>
      <family val="3"/>
      <charset val="128"/>
    </font>
  </fonts>
  <fills count="40">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92D05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indexed="42"/>
        <bgColor indexed="64"/>
      </patternFill>
    </fill>
  </fills>
  <borders count="25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double">
        <color indexed="64"/>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thin">
        <color indexed="64"/>
      </left>
      <right style="double">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double">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double">
        <color indexed="64"/>
      </right>
      <top style="dotted">
        <color indexed="64"/>
      </top>
      <bottom style="medium">
        <color indexed="64"/>
      </bottom>
      <diagonal/>
    </border>
    <border>
      <left/>
      <right style="medium">
        <color indexed="64"/>
      </right>
      <top style="thin">
        <color indexed="64"/>
      </top>
      <bottom style="dotted">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diagonalUp="1">
      <left/>
      <right style="thin">
        <color indexed="64"/>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style="thin">
        <color indexed="64"/>
      </left>
      <right/>
      <top style="hair">
        <color indexed="64"/>
      </top>
      <bottom style="hair">
        <color indexed="64"/>
      </bottom>
      <diagonal style="hair">
        <color indexed="64"/>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style="hair">
        <color indexed="64"/>
      </left>
      <right style="thin">
        <color indexed="64"/>
      </right>
      <top/>
      <bottom/>
      <diagonal/>
    </border>
    <border>
      <left style="thin">
        <color indexed="64"/>
      </left>
      <right/>
      <top style="hair">
        <color indexed="64"/>
      </top>
      <bottom style="hair">
        <color indexed="64"/>
      </bottom>
      <diagonal/>
    </border>
    <border diagonalUp="1">
      <left style="thin">
        <color indexed="64"/>
      </left>
      <right style="thin">
        <color indexed="64"/>
      </right>
      <top style="hair">
        <color indexed="64"/>
      </top>
      <bottom style="hair">
        <color indexed="64"/>
      </bottom>
      <diagonal style="hair">
        <color indexed="64"/>
      </diagonal>
    </border>
    <border>
      <left style="hair">
        <color indexed="64"/>
      </left>
      <right style="thin">
        <color indexed="64"/>
      </right>
      <top style="hair">
        <color indexed="64"/>
      </top>
      <bottom/>
      <diagonal/>
    </border>
    <border>
      <left/>
      <right style="thin">
        <color indexed="64"/>
      </right>
      <top/>
      <bottom style="hair">
        <color indexed="64"/>
      </bottom>
      <diagonal/>
    </border>
    <border>
      <left/>
      <right/>
      <top/>
      <bottom style="hair">
        <color indexed="64"/>
      </bottom>
      <diagonal/>
    </border>
    <border diagonalUp="1">
      <left/>
      <right style="thin">
        <color indexed="64"/>
      </right>
      <top style="hair">
        <color indexed="64"/>
      </top>
      <bottom/>
      <diagonal style="hair">
        <color indexed="64"/>
      </diagonal>
    </border>
    <border diagonalUp="1">
      <left/>
      <right/>
      <top style="hair">
        <color indexed="64"/>
      </top>
      <bottom/>
      <diagonal style="hair">
        <color indexed="64"/>
      </diagonal>
    </border>
    <border diagonalUp="1">
      <left style="thin">
        <color indexed="64"/>
      </left>
      <right/>
      <top style="hair">
        <color indexed="64"/>
      </top>
      <bottom/>
      <diagonal style="hair">
        <color indexed="64"/>
      </diagonal>
    </border>
    <border diagonalUp="1">
      <left style="thin">
        <color indexed="64"/>
      </left>
      <right style="thin">
        <color indexed="64"/>
      </right>
      <top style="hair">
        <color indexed="64"/>
      </top>
      <bottom/>
      <diagonal style="hair">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double">
        <color indexed="64"/>
      </right>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diagonalUp="1">
      <left/>
      <right style="thin">
        <color indexed="64"/>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style="thin">
        <color indexed="64"/>
      </left>
      <right/>
      <top style="thin">
        <color indexed="64"/>
      </top>
      <bottom style="double">
        <color indexed="64"/>
      </bottom>
      <diagonal style="thin">
        <color indexed="64"/>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diagonal/>
    </border>
    <border>
      <left/>
      <right style="thin">
        <color indexed="64"/>
      </right>
      <top style="thin">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right style="double">
        <color indexed="64"/>
      </right>
      <top/>
      <bottom style="thin">
        <color indexed="64"/>
      </bottom>
      <diagonal/>
    </border>
    <border>
      <left/>
      <right style="double">
        <color indexed="64"/>
      </right>
      <top style="double">
        <color indexed="64"/>
      </top>
      <bottom/>
      <diagonal/>
    </border>
    <border>
      <left/>
      <right style="double">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bottom style="double">
        <color indexed="64"/>
      </bottom>
      <diagonal style="thin">
        <color indexed="64"/>
      </diagonal>
    </border>
    <border>
      <left style="double">
        <color indexed="64"/>
      </left>
      <right style="thin">
        <color indexed="64"/>
      </right>
      <top style="thin">
        <color indexed="64"/>
      </top>
      <bottom style="double">
        <color indexed="64"/>
      </bottom>
      <diagonal/>
    </border>
    <border>
      <left/>
      <right style="medium">
        <color indexed="64"/>
      </right>
      <top style="double">
        <color indexed="64"/>
      </top>
      <bottom style="thin">
        <color indexed="64"/>
      </bottom>
      <diagonal/>
    </border>
    <border diagonalUp="1">
      <left style="thin">
        <color indexed="64"/>
      </left>
      <right style="thin">
        <color indexed="64"/>
      </right>
      <top/>
      <bottom/>
      <diagonal style="thin">
        <color indexed="64"/>
      </diagonal>
    </border>
    <border>
      <left/>
      <right style="medium">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style="thin">
        <color indexed="64"/>
      </top>
      <bottom/>
      <diagonal/>
    </border>
    <border>
      <left style="medium">
        <color indexed="64"/>
      </left>
      <right/>
      <top style="double">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bottom style="dashed">
        <color indexed="64"/>
      </bottom>
      <diagonal/>
    </border>
    <border>
      <left/>
      <right/>
      <top style="dott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61">
    <xf numFmtId="0" fontId="0" fillId="0" borderId="0"/>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0" fillId="0" borderId="0" applyNumberFormat="0" applyFill="0" applyBorder="0" applyAlignment="0" applyProtection="0">
      <alignment vertical="center"/>
    </xf>
    <xf numFmtId="0" fontId="21" fillId="29" borderId="53" applyNumberFormat="0" applyAlignment="0" applyProtection="0">
      <alignment vertical="center"/>
    </xf>
    <xf numFmtId="0" fontId="22" fillId="30" borderId="0" applyNumberFormat="0" applyBorder="0" applyAlignment="0" applyProtection="0">
      <alignment vertical="center"/>
    </xf>
    <xf numFmtId="9" fontId="23" fillId="0" borderId="0" applyFont="0" applyFill="0" applyBorder="0" applyAlignment="0" applyProtection="0">
      <alignment vertical="center"/>
    </xf>
    <xf numFmtId="9" fontId="23" fillId="0" borderId="0" applyFont="0" applyFill="0" applyBorder="0" applyAlignment="0" applyProtection="0">
      <alignment vertical="center"/>
    </xf>
    <xf numFmtId="9" fontId="23" fillId="0" borderId="0" applyFont="0" applyFill="0" applyBorder="0" applyAlignment="0" applyProtection="0">
      <alignment vertical="center"/>
    </xf>
    <xf numFmtId="0" fontId="9" fillId="3" borderId="54" applyNumberFormat="0" applyFont="0" applyAlignment="0" applyProtection="0">
      <alignment vertical="center"/>
    </xf>
    <xf numFmtId="0" fontId="24" fillId="0" borderId="55" applyNumberFormat="0" applyFill="0" applyAlignment="0" applyProtection="0">
      <alignment vertical="center"/>
    </xf>
    <xf numFmtId="0" fontId="25" fillId="31" borderId="0" applyNumberFormat="0" applyBorder="0" applyAlignment="0" applyProtection="0">
      <alignment vertical="center"/>
    </xf>
    <xf numFmtId="0" fontId="26" fillId="32" borderId="56" applyNumberFormat="0" applyAlignment="0" applyProtection="0">
      <alignment vertical="center"/>
    </xf>
    <xf numFmtId="0" fontId="27" fillId="0" borderId="0" applyNumberFormat="0" applyFill="0" applyBorder="0" applyAlignment="0" applyProtection="0">
      <alignment vertical="center"/>
    </xf>
    <xf numFmtId="38" fontId="23" fillId="0" borderId="0" applyFont="0" applyFill="0" applyBorder="0" applyAlignment="0" applyProtection="0">
      <alignment vertical="center"/>
    </xf>
    <xf numFmtId="0" fontId="28" fillId="0" borderId="57" applyNumberFormat="0" applyFill="0" applyAlignment="0" applyProtection="0">
      <alignment vertical="center"/>
    </xf>
    <xf numFmtId="0" fontId="29" fillId="0" borderId="58" applyNumberFormat="0" applyFill="0" applyAlignment="0" applyProtection="0">
      <alignment vertical="center"/>
    </xf>
    <xf numFmtId="0" fontId="30" fillId="0" borderId="59" applyNumberFormat="0" applyFill="0" applyAlignment="0" applyProtection="0">
      <alignment vertical="center"/>
    </xf>
    <xf numFmtId="0" fontId="30" fillId="0" borderId="0" applyNumberFormat="0" applyFill="0" applyBorder="0" applyAlignment="0" applyProtection="0">
      <alignment vertical="center"/>
    </xf>
    <xf numFmtId="0" fontId="31" fillId="0" borderId="60" applyNumberFormat="0" applyFill="0" applyAlignment="0" applyProtection="0">
      <alignment vertical="center"/>
    </xf>
    <xf numFmtId="0" fontId="32" fillId="32" borderId="61" applyNumberFormat="0" applyAlignment="0" applyProtection="0">
      <alignment vertical="center"/>
    </xf>
    <xf numFmtId="0" fontId="33" fillId="0" borderId="0" applyNumberFormat="0" applyFill="0" applyBorder="0" applyAlignment="0" applyProtection="0">
      <alignment vertical="center"/>
    </xf>
    <xf numFmtId="0" fontId="34" fillId="2" borderId="56" applyNumberFormat="0" applyAlignment="0" applyProtection="0">
      <alignment vertical="center"/>
    </xf>
    <xf numFmtId="0" fontId="9" fillId="0" borderId="0"/>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35" fillId="33" borderId="0" applyNumberFormat="0" applyBorder="0" applyAlignment="0" applyProtection="0">
      <alignment vertical="center"/>
    </xf>
    <xf numFmtId="0" fontId="40" fillId="0" borderId="0">
      <alignment vertical="center"/>
    </xf>
    <xf numFmtId="0" fontId="1" fillId="0" borderId="0">
      <alignment vertical="center"/>
    </xf>
    <xf numFmtId="38" fontId="1"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0" fillId="0" borderId="0">
      <alignment vertical="center"/>
    </xf>
  </cellStyleXfs>
  <cellXfs count="1418">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3" fillId="0" borderId="0" xfId="0" applyFont="1" applyAlignment="1">
      <alignment horizontal="left" vertical="center"/>
    </xf>
    <xf numFmtId="0" fontId="4" fillId="0" borderId="0" xfId="0" applyFont="1" applyAlignment="1">
      <alignment vertical="top"/>
    </xf>
    <xf numFmtId="0" fontId="0" fillId="0" borderId="0" xfId="0" applyAlignment="1">
      <alignment horizontal="left" vertical="center"/>
    </xf>
    <xf numFmtId="0" fontId="4" fillId="0" borderId="27" xfId="0" applyFont="1" applyBorder="1"/>
    <xf numFmtId="0" fontId="4" fillId="0" borderId="27" xfId="0" applyFont="1" applyBorder="1" applyAlignment="1">
      <alignment vertical="center"/>
    </xf>
    <xf numFmtId="0" fontId="4" fillId="0" borderId="0" xfId="0" applyFont="1" applyAlignment="1">
      <alignment horizontal="center"/>
    </xf>
    <xf numFmtId="0" fontId="4" fillId="0" borderId="16" xfId="0" applyFont="1" applyBorder="1" applyAlignment="1">
      <alignment vertical="top"/>
    </xf>
    <xf numFmtId="0" fontId="4" fillId="0" borderId="15" xfId="0" applyFont="1" applyBorder="1" applyAlignment="1">
      <alignment vertical="top"/>
    </xf>
    <xf numFmtId="0" fontId="4" fillId="0" borderId="17" xfId="0" applyFont="1" applyBorder="1" applyAlignment="1">
      <alignment vertical="center"/>
    </xf>
    <xf numFmtId="0" fontId="14" fillId="0" borderId="0" xfId="0" applyFont="1" applyAlignment="1">
      <alignment horizontal="center" vertical="center"/>
    </xf>
    <xf numFmtId="0" fontId="4" fillId="0" borderId="17" xfId="0" applyFont="1" applyBorder="1" applyAlignment="1">
      <alignment horizontal="center"/>
    </xf>
    <xf numFmtId="0" fontId="4" fillId="0" borderId="17" xfId="0" applyFont="1" applyBorder="1"/>
    <xf numFmtId="0" fontId="15" fillId="0" borderId="0" xfId="0" applyFont="1" applyAlignment="1">
      <alignment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14" fillId="0" borderId="4" xfId="0" applyFont="1" applyBorder="1" applyAlignment="1">
      <alignment horizontal="center" vertical="center"/>
    </xf>
    <xf numFmtId="0" fontId="4" fillId="0" borderId="4" xfId="45" applyFont="1" applyBorder="1" applyAlignment="1">
      <alignment horizontal="center" vertical="center"/>
    </xf>
    <xf numFmtId="0" fontId="4" fillId="0" borderId="16" xfId="0" applyFont="1" applyBorder="1"/>
    <xf numFmtId="0" fontId="5" fillId="0" borderId="0" xfId="0" applyFont="1"/>
    <xf numFmtId="0" fontId="7" fillId="0" borderId="8" xfId="0" applyFont="1" applyBorder="1" applyAlignment="1">
      <alignment vertical="center"/>
    </xf>
    <xf numFmtId="0" fontId="4" fillId="0" borderId="3" xfId="45"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16" fillId="0" borderId="27" xfId="0" applyFont="1" applyBorder="1" applyAlignment="1">
      <alignment vertical="center" shrinkToFit="1"/>
    </xf>
    <xf numFmtId="176" fontId="4" fillId="0" borderId="17" xfId="0" applyNumberFormat="1" applyFont="1" applyBorder="1" applyAlignment="1">
      <alignment horizontal="center" vertical="center"/>
    </xf>
    <xf numFmtId="176" fontId="4" fillId="0" borderId="0" xfId="0" applyNumberFormat="1" applyFont="1" applyAlignment="1">
      <alignment horizontal="center" vertical="center"/>
    </xf>
    <xf numFmtId="176" fontId="4" fillId="0" borderId="0" xfId="0" applyNumberFormat="1" applyFont="1" applyAlignment="1">
      <alignment vertical="center"/>
    </xf>
    <xf numFmtId="176" fontId="4" fillId="0" borderId="5" xfId="0" applyNumberFormat="1" applyFont="1" applyBorder="1" applyAlignment="1">
      <alignment vertical="center"/>
    </xf>
    <xf numFmtId="176" fontId="4" fillId="0" borderId="5" xfId="0" applyNumberFormat="1" applyFont="1" applyBorder="1" applyAlignment="1">
      <alignment horizontal="center" vertical="center"/>
    </xf>
    <xf numFmtId="0" fontId="7" fillId="0" borderId="5" xfId="0" applyFont="1" applyBorder="1" applyAlignment="1">
      <alignment horizontal="left" vertical="center"/>
    </xf>
    <xf numFmtId="0" fontId="16" fillId="0" borderId="0" xfId="0" applyFont="1" applyAlignment="1">
      <alignment horizontal="left" vertical="center"/>
    </xf>
    <xf numFmtId="0" fontId="15" fillId="0" borderId="0" xfId="0" applyFont="1" applyAlignment="1">
      <alignment vertical="top"/>
    </xf>
    <xf numFmtId="0" fontId="15" fillId="0" borderId="0" xfId="0" applyFont="1" applyAlignment="1">
      <alignment horizontal="left" vertical="top"/>
    </xf>
    <xf numFmtId="0" fontId="5" fillId="0" borderId="27" xfId="0" applyFont="1" applyBorder="1" applyAlignment="1">
      <alignment vertical="center"/>
    </xf>
    <xf numFmtId="0" fontId="0" fillId="0" borderId="5" xfId="0" applyBorder="1"/>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1" fontId="4" fillId="0" borderId="7" xfId="0" applyNumberFormat="1" applyFont="1" applyBorder="1" applyAlignment="1">
      <alignment vertical="center"/>
    </xf>
    <xf numFmtId="49" fontId="4" fillId="0" borderId="5" xfId="0" applyNumberFormat="1" applyFont="1" applyBorder="1" applyAlignment="1">
      <alignment horizontal="left" vertical="center"/>
    </xf>
    <xf numFmtId="0" fontId="4" fillId="0" borderId="17" xfId="0" applyFont="1" applyBorder="1" applyAlignment="1">
      <alignment horizontal="center" vertical="top"/>
    </xf>
    <xf numFmtId="0" fontId="4" fillId="34" borderId="0" xfId="0" applyFont="1" applyFill="1" applyAlignment="1">
      <alignment horizontal="left" vertical="center"/>
    </xf>
    <xf numFmtId="0" fontId="4" fillId="35" borderId="0" xfId="0" applyFont="1" applyFill="1" applyAlignment="1">
      <alignment vertical="top"/>
    </xf>
    <xf numFmtId="0" fontId="4" fillId="35" borderId="0" xfId="0" applyFont="1" applyFill="1" applyAlignment="1">
      <alignment horizontal="left" vertical="center"/>
    </xf>
    <xf numFmtId="0" fontId="4" fillId="0" borderId="28" xfId="0" applyFont="1" applyBorder="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left"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4" fillId="34" borderId="0" xfId="0" applyFont="1" applyFill="1" applyAlignment="1">
      <alignment vertical="center"/>
    </xf>
    <xf numFmtId="0" fontId="4" fillId="34" borderId="3" xfId="0" applyFont="1" applyFill="1" applyBorder="1" applyAlignment="1">
      <alignment horizontal="left" vertical="center"/>
    </xf>
    <xf numFmtId="0" fontId="4" fillId="34" borderId="1" xfId="0" applyFont="1" applyFill="1" applyBorder="1" applyAlignment="1">
      <alignment vertical="center"/>
    </xf>
    <xf numFmtId="0" fontId="4" fillId="34" borderId="0" xfId="0" applyFont="1" applyFill="1" applyAlignment="1">
      <alignment vertical="top"/>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27"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5" xfId="0" applyFont="1" applyFill="1" applyBorder="1" applyAlignment="1">
      <alignment horizontal="left" vertical="center"/>
    </xf>
    <xf numFmtId="0" fontId="0" fillId="34" borderId="0" xfId="0" applyFill="1" applyAlignment="1">
      <alignment horizontal="center" vertical="center"/>
    </xf>
    <xf numFmtId="0" fontId="0" fillId="34" borderId="4" xfId="0" applyFill="1" applyBorder="1" applyAlignment="1">
      <alignment horizontal="center" vertical="center"/>
    </xf>
    <xf numFmtId="0" fontId="0" fillId="34" borderId="0" xfId="0" applyFill="1" applyAlignment="1">
      <alignment horizontal="left" vertical="center"/>
    </xf>
    <xf numFmtId="0" fontId="0" fillId="34" borderId="3" xfId="0" applyFill="1" applyBorder="1" applyAlignment="1">
      <alignment horizontal="center" vertical="center"/>
    </xf>
    <xf numFmtId="0" fontId="0" fillId="34" borderId="5" xfId="0" applyFill="1" applyBorder="1" applyAlignment="1">
      <alignment horizontal="center" vertical="center"/>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13" fillId="34" borderId="0" xfId="0" applyFont="1" applyFill="1" applyAlignment="1">
      <alignment horizontal="center" vertical="center"/>
    </xf>
    <xf numFmtId="0" fontId="4" fillId="34" borderId="0" xfId="0" applyFont="1" applyFill="1" applyAlignment="1">
      <alignment horizontal="center" vertical="center"/>
    </xf>
    <xf numFmtId="0" fontId="4" fillId="34" borderId="3"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vertical="center"/>
    </xf>
    <xf numFmtId="0" fontId="4" fillId="34" borderId="5" xfId="0" applyFont="1" applyFill="1" applyBorder="1" applyAlignment="1">
      <alignment vertical="center" wrapText="1"/>
    </xf>
    <xf numFmtId="0" fontId="4" fillId="34" borderId="5" xfId="0" applyFont="1" applyFill="1" applyBorder="1" applyAlignment="1">
      <alignment horizontal="left" vertical="center"/>
    </xf>
    <xf numFmtId="0" fontId="4" fillId="34" borderId="0" xfId="0" applyFont="1" applyFill="1" applyAlignment="1">
      <alignment horizontal="center"/>
    </xf>
    <xf numFmtId="0" fontId="4" fillId="34" borderId="0" xfId="0" applyFont="1" applyFill="1"/>
    <xf numFmtId="0" fontId="0" fillId="34" borderId="16" xfId="0" applyFill="1" applyBorder="1" applyAlignment="1">
      <alignment horizontal="center" vertical="center"/>
    </xf>
    <xf numFmtId="0" fontId="0" fillId="34" borderId="1" xfId="0" applyFill="1" applyBorder="1" applyAlignment="1">
      <alignment horizontal="left" vertical="center"/>
    </xf>
    <xf numFmtId="0" fontId="36" fillId="0" borderId="3" xfId="0" applyFont="1" applyBorder="1" applyAlignment="1">
      <alignment horizontal="center" vertical="center"/>
    </xf>
    <xf numFmtId="0" fontId="36" fillId="0" borderId="8" xfId="0" applyFont="1" applyBorder="1" applyAlignment="1">
      <alignment horizontal="center" vertical="center"/>
    </xf>
    <xf numFmtId="0" fontId="15" fillId="0" borderId="5" xfId="0" applyFont="1" applyBorder="1" applyAlignment="1">
      <alignment horizontal="left" vertical="top" wrapText="1"/>
    </xf>
    <xf numFmtId="0" fontId="4" fillId="34" borderId="0" xfId="0" applyFont="1" applyFill="1" applyAlignment="1">
      <alignment horizontal="left" vertical="center" wrapText="1"/>
    </xf>
    <xf numFmtId="0" fontId="0" fillId="34" borderId="0" xfId="0" applyFill="1"/>
    <xf numFmtId="0" fontId="13" fillId="34" borderId="0" xfId="0" applyFont="1" applyFill="1" applyAlignment="1">
      <alignment horizontal="left" vertical="center"/>
    </xf>
    <xf numFmtId="0" fontId="12" fillId="34" borderId="0" xfId="0" applyFont="1" applyFill="1" applyAlignment="1">
      <alignment horizontal="left" vertical="center"/>
    </xf>
    <xf numFmtId="0" fontId="4" fillId="34" borderId="5" xfId="0" applyFont="1" applyFill="1" applyBorder="1" applyAlignment="1">
      <alignment horizontal="center" vertical="center"/>
    </xf>
    <xf numFmtId="0" fontId="10" fillId="34" borderId="0" xfId="0" applyFont="1" applyFill="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vertical="center" wrapText="1"/>
    </xf>
    <xf numFmtId="0" fontId="4" fillId="0" borderId="6" xfId="0" applyFont="1" applyBorder="1" applyAlignment="1">
      <alignment horizontal="center" vertical="center" wrapText="1"/>
    </xf>
    <xf numFmtId="0" fontId="4" fillId="0" borderId="0" xfId="0" applyFont="1" applyAlignment="1">
      <alignment horizontal="left" vertical="top"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27" xfId="0" applyFont="1" applyBorder="1" applyAlignment="1">
      <alignment horizontal="left" vertical="center" wrapText="1"/>
    </xf>
    <xf numFmtId="0" fontId="4" fillId="0" borderId="0" xfId="0" applyFont="1" applyAlignment="1">
      <alignment horizontal="center" vertical="top"/>
    </xf>
    <xf numFmtId="0" fontId="4" fillId="0" borderId="16" xfId="0" applyFont="1" applyBorder="1" applyAlignment="1">
      <alignment horizontal="center"/>
    </xf>
    <xf numFmtId="0" fontId="4" fillId="0" borderId="3" xfId="0" applyFont="1" applyBorder="1" applyAlignment="1">
      <alignment horizontal="center"/>
    </xf>
    <xf numFmtId="0" fontId="4" fillId="0" borderId="2" xfId="0" applyFont="1" applyBorder="1" applyAlignment="1">
      <alignment horizontal="center" vertical="center"/>
    </xf>
    <xf numFmtId="0" fontId="4" fillId="0" borderId="0" xfId="0" applyFont="1" applyAlignment="1">
      <alignment horizontal="center" vertical="center" wrapText="1"/>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16" xfId="0" applyFont="1" applyBorder="1" applyAlignment="1">
      <alignment horizontal="center" vertical="center" wrapText="1"/>
    </xf>
    <xf numFmtId="0" fontId="15" fillId="0" borderId="0" xfId="0" applyFont="1" applyAlignment="1">
      <alignmen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15" fillId="0" borderId="0" xfId="0" applyFont="1" applyAlignment="1">
      <alignment horizontal="left" vertical="top" wrapText="1"/>
    </xf>
    <xf numFmtId="0" fontId="7"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29" xfId="0" applyFont="1" applyBorder="1" applyAlignment="1">
      <alignment horizontal="center" vertical="center"/>
    </xf>
    <xf numFmtId="0" fontId="4" fillId="0" borderId="8" xfId="0" applyFont="1" applyBorder="1" applyAlignment="1">
      <alignment vertical="center"/>
    </xf>
    <xf numFmtId="0" fontId="4" fillId="0" borderId="15" xfId="0" applyFont="1" applyBorder="1" applyAlignment="1">
      <alignment vertical="center"/>
    </xf>
    <xf numFmtId="0" fontId="4" fillId="0" borderId="0" xfId="0" applyFont="1" applyAlignment="1">
      <alignment vertical="top" wrapText="1"/>
    </xf>
    <xf numFmtId="0" fontId="4" fillId="0" borderId="27" xfId="0" applyFont="1" applyBorder="1" applyAlignment="1">
      <alignment vertical="top" wrapText="1"/>
    </xf>
    <xf numFmtId="0" fontId="4" fillId="0" borderId="27" xfId="0" applyFont="1" applyBorder="1" applyAlignment="1">
      <alignment vertical="center" wrapText="1"/>
    </xf>
    <xf numFmtId="0" fontId="5" fillId="0" borderId="0" xfId="0" applyFont="1" applyAlignment="1">
      <alignment horizontal="center" vertical="center"/>
    </xf>
    <xf numFmtId="0" fontId="5" fillId="0" borderId="17" xfId="0" applyFont="1" applyBorder="1" applyAlignment="1">
      <alignment horizontal="center" vertical="center"/>
    </xf>
    <xf numFmtId="0" fontId="5" fillId="0" borderId="0" xfId="0" applyFont="1" applyAlignment="1">
      <alignment horizontal="left" vertical="center"/>
    </xf>
    <xf numFmtId="0" fontId="15" fillId="0" borderId="0" xfId="0" applyFont="1" applyAlignment="1">
      <alignment horizontal="left" vertical="center"/>
    </xf>
    <xf numFmtId="0" fontId="4" fillId="0" borderId="28" xfId="0" applyFont="1" applyBorder="1"/>
    <xf numFmtId="0" fontId="0" fillId="0" borderId="17" xfId="0" applyBorder="1"/>
    <xf numFmtId="0" fontId="11" fillId="34" borderId="0" xfId="0" applyFont="1" applyFill="1" applyAlignment="1">
      <alignment horizontal="left" vertical="center"/>
    </xf>
    <xf numFmtId="0" fontId="43" fillId="0" borderId="0" xfId="52" applyFont="1">
      <alignment vertical="center"/>
    </xf>
    <xf numFmtId="0" fontId="43" fillId="0" borderId="0" xfId="52" applyFont="1" applyAlignment="1">
      <alignment horizontal="left" vertical="center"/>
    </xf>
    <xf numFmtId="0" fontId="43" fillId="0" borderId="0" xfId="52" applyFont="1" applyAlignment="1">
      <alignment vertical="center" textRotation="90"/>
    </xf>
    <xf numFmtId="0" fontId="43" fillId="0" borderId="0" xfId="52" applyFont="1" applyAlignment="1">
      <alignment horizontal="left" vertical="center" wrapText="1"/>
    </xf>
    <xf numFmtId="0" fontId="8" fillId="34" borderId="0" xfId="52" applyFont="1" applyFill="1">
      <alignment vertical="center"/>
    </xf>
    <xf numFmtId="0" fontId="8" fillId="0" borderId="0" xfId="52" applyFont="1" applyAlignment="1">
      <alignment horizontal="center" vertical="center"/>
    </xf>
    <xf numFmtId="0" fontId="8" fillId="0" borderId="2" xfId="52" applyFont="1" applyBorder="1" applyAlignment="1">
      <alignment horizontal="center" vertical="center"/>
    </xf>
    <xf numFmtId="0" fontId="8" fillId="0" borderId="0" xfId="52" applyFont="1">
      <alignment vertical="center"/>
    </xf>
    <xf numFmtId="0" fontId="8" fillId="0" borderId="0" xfId="52" applyFont="1" applyAlignment="1">
      <alignment horizontal="left" vertical="center"/>
    </xf>
    <xf numFmtId="0" fontId="43" fillId="34" borderId="0" xfId="52" applyFont="1" applyFill="1" applyAlignment="1" applyProtection="1">
      <alignment horizontal="left" vertical="center" wrapText="1"/>
      <protection locked="0"/>
    </xf>
    <xf numFmtId="0" fontId="8" fillId="34" borderId="0" xfId="52" applyFont="1" applyFill="1" applyAlignment="1">
      <alignment horizontal="center" vertical="center" wrapText="1"/>
    </xf>
    <xf numFmtId="0" fontId="8" fillId="34" borderId="0" xfId="52" applyFont="1" applyFill="1" applyAlignment="1" applyProtection="1">
      <alignment horizontal="center" vertical="center" wrapText="1"/>
      <protection locked="0"/>
    </xf>
    <xf numFmtId="0" fontId="43" fillId="34" borderId="0" xfId="52" applyFont="1" applyFill="1" applyAlignment="1" applyProtection="1">
      <alignment horizontal="center" vertical="center" shrinkToFit="1"/>
      <protection locked="0"/>
    </xf>
    <xf numFmtId="0" fontId="43" fillId="34" borderId="0" xfId="52" applyFont="1" applyFill="1" applyAlignment="1">
      <alignment horizontal="center" vertical="center"/>
    </xf>
    <xf numFmtId="0" fontId="8" fillId="0" borderId="0" xfId="52" applyFont="1" applyAlignment="1">
      <alignment horizontal="right" vertical="center"/>
    </xf>
    <xf numFmtId="0" fontId="8" fillId="34" borderId="0" xfId="52" applyFont="1" applyFill="1" applyAlignment="1">
      <alignment horizontal="center" vertical="center"/>
    </xf>
    <xf numFmtId="0" fontId="8" fillId="34" borderId="0" xfId="52" applyFont="1" applyFill="1" applyAlignment="1" applyProtection="1">
      <alignment horizontal="left" vertical="center" wrapText="1"/>
      <protection locked="0"/>
    </xf>
    <xf numFmtId="0" fontId="8" fillId="34" borderId="0" xfId="52" applyFont="1" applyFill="1" applyAlignment="1" applyProtection="1">
      <alignment horizontal="center" vertical="center" shrinkToFit="1"/>
      <protection locked="0"/>
    </xf>
    <xf numFmtId="179" fontId="8" fillId="0" borderId="0" xfId="52" applyNumberFormat="1" applyFont="1">
      <alignment vertical="center"/>
    </xf>
    <xf numFmtId="1" fontId="43" fillId="34" borderId="0" xfId="52" applyNumberFormat="1" applyFont="1" applyFill="1" applyAlignment="1">
      <alignment horizontal="center" vertical="center" wrapText="1"/>
    </xf>
    <xf numFmtId="1" fontId="8" fillId="34" borderId="0" xfId="52" applyNumberFormat="1" applyFont="1" applyFill="1" applyAlignment="1">
      <alignment horizontal="center" vertical="center" wrapText="1"/>
    </xf>
    <xf numFmtId="180" fontId="43" fillId="34" borderId="0" xfId="52" applyNumberFormat="1" applyFont="1" applyFill="1" applyAlignment="1">
      <alignment horizontal="center" vertical="center"/>
    </xf>
    <xf numFmtId="0" fontId="8" fillId="0" borderId="0" xfId="52" applyFont="1" applyAlignment="1">
      <alignment horizontal="centerContinuous" vertical="center"/>
    </xf>
    <xf numFmtId="0" fontId="43" fillId="34" borderId="0" xfId="52" applyFont="1" applyFill="1" applyAlignment="1" applyProtection="1">
      <alignment horizontal="center" vertical="center" wrapText="1"/>
      <protection locked="0"/>
    </xf>
    <xf numFmtId="0" fontId="43" fillId="34" borderId="0" xfId="52" applyFont="1" applyFill="1" applyAlignment="1">
      <alignment horizontal="center" vertical="center" wrapText="1"/>
    </xf>
    <xf numFmtId="0" fontId="5" fillId="34" borderId="0" xfId="52" applyFont="1" applyFill="1" applyAlignment="1">
      <alignment horizontal="center" vertical="center"/>
    </xf>
    <xf numFmtId="0" fontId="5" fillId="34" borderId="0" xfId="52" applyFont="1" applyFill="1">
      <alignment vertical="center"/>
    </xf>
    <xf numFmtId="0" fontId="4" fillId="34" borderId="0" xfId="52" applyFont="1" applyFill="1">
      <alignment vertical="center"/>
    </xf>
    <xf numFmtId="181" fontId="10" fillId="0" borderId="72" xfId="52" applyNumberFormat="1" applyFont="1" applyBorder="1" applyAlignment="1">
      <alignment horizontal="center" vertical="center" shrinkToFit="1"/>
    </xf>
    <xf numFmtId="181" fontId="10" fillId="0" borderId="73" xfId="52" applyNumberFormat="1" applyFont="1" applyBorder="1" applyAlignment="1">
      <alignment horizontal="center" vertical="center" shrinkToFit="1"/>
    </xf>
    <xf numFmtId="181" fontId="10" fillId="0" borderId="74" xfId="52" applyNumberFormat="1" applyFont="1" applyBorder="1" applyAlignment="1">
      <alignment horizontal="center" vertical="center" shrinkToFit="1"/>
    </xf>
    <xf numFmtId="0" fontId="43" fillId="0" borderId="69" xfId="52" applyFont="1" applyBorder="1">
      <alignment vertical="center"/>
    </xf>
    <xf numFmtId="0" fontId="43" fillId="0" borderId="75" xfId="52" applyFont="1" applyBorder="1">
      <alignment vertical="center"/>
    </xf>
    <xf numFmtId="0" fontId="43" fillId="0" borderId="76" xfId="52" applyFont="1" applyBorder="1">
      <alignment vertical="center"/>
    </xf>
    <xf numFmtId="0" fontId="10" fillId="34" borderId="80" xfId="52" applyFont="1" applyFill="1" applyBorder="1" applyAlignment="1">
      <alignment horizontal="center" vertical="center" shrinkToFit="1"/>
    </xf>
    <xf numFmtId="0" fontId="10" fillId="34" borderId="81" xfId="52" applyFont="1" applyFill="1" applyBorder="1" applyAlignment="1">
      <alignment horizontal="center" vertical="center" shrinkToFit="1"/>
    </xf>
    <xf numFmtId="0" fontId="10" fillId="37" borderId="88" xfId="52" applyFont="1" applyFill="1" applyBorder="1" applyAlignment="1" applyProtection="1">
      <alignment horizontal="center" vertical="center" shrinkToFit="1"/>
      <protection locked="0"/>
    </xf>
    <xf numFmtId="0" fontId="10" fillId="37" borderId="89" xfId="52" applyFont="1" applyFill="1" applyBorder="1" applyAlignment="1" applyProtection="1">
      <alignment horizontal="center" vertical="center" shrinkToFit="1"/>
      <protection locked="0"/>
    </xf>
    <xf numFmtId="0" fontId="10" fillId="37" borderId="90" xfId="52" applyFont="1" applyFill="1" applyBorder="1" applyAlignment="1" applyProtection="1">
      <alignment horizontal="center" vertical="center" shrinkToFit="1"/>
      <protection locked="0"/>
    </xf>
    <xf numFmtId="0" fontId="10" fillId="37" borderId="91" xfId="52" applyFont="1" applyFill="1" applyBorder="1" applyAlignment="1" applyProtection="1">
      <alignment horizontal="center" vertical="center" shrinkToFit="1"/>
      <protection locked="0"/>
    </xf>
    <xf numFmtId="0" fontId="43" fillId="0" borderId="83" xfId="52" applyFont="1" applyBorder="1">
      <alignment vertical="center"/>
    </xf>
    <xf numFmtId="0" fontId="43" fillId="0" borderId="4" xfId="52" applyFont="1" applyBorder="1">
      <alignment vertical="center"/>
    </xf>
    <xf numFmtId="0" fontId="43" fillId="0" borderId="3" xfId="52" applyFont="1" applyBorder="1">
      <alignment vertical="center"/>
    </xf>
    <xf numFmtId="0" fontId="10" fillId="34" borderId="1" xfId="52" applyFont="1" applyFill="1" applyBorder="1" applyAlignment="1">
      <alignment horizontal="center" vertical="center" shrinkToFit="1"/>
    </xf>
    <xf numFmtId="0" fontId="10" fillId="34" borderId="3" xfId="52" applyFont="1" applyFill="1" applyBorder="1" applyAlignment="1">
      <alignment horizontal="center" vertical="center" shrinkToFit="1"/>
    </xf>
    <xf numFmtId="181" fontId="10" fillId="0" borderId="98" xfId="52" applyNumberFormat="1" applyFont="1" applyBorder="1" applyAlignment="1">
      <alignment horizontal="center" vertical="center" shrinkToFit="1"/>
    </xf>
    <xf numFmtId="181" fontId="10" fillId="0" borderId="99" xfId="52" applyNumberFormat="1" applyFont="1" applyBorder="1" applyAlignment="1">
      <alignment horizontal="center" vertical="center" shrinkToFit="1"/>
    </xf>
    <xf numFmtId="181" fontId="10" fillId="0" borderId="100" xfId="52" applyNumberFormat="1" applyFont="1" applyBorder="1" applyAlignment="1">
      <alignment horizontal="center" vertical="center" shrinkToFit="1"/>
    </xf>
    <xf numFmtId="0" fontId="43" fillId="0" borderId="95" xfId="52" applyFont="1" applyBorder="1">
      <alignment vertical="center"/>
    </xf>
    <xf numFmtId="0" fontId="43" fillId="0" borderId="65" xfId="52" applyFont="1" applyBorder="1">
      <alignment vertical="center"/>
    </xf>
    <xf numFmtId="0" fontId="43" fillId="0" borderId="64" xfId="52" applyFont="1" applyBorder="1">
      <alignment vertical="center"/>
    </xf>
    <xf numFmtId="0" fontId="10" fillId="34" borderId="15" xfId="52" applyFont="1" applyFill="1" applyBorder="1" applyAlignment="1">
      <alignment horizontal="center" vertical="center" shrinkToFit="1"/>
    </xf>
    <xf numFmtId="0" fontId="10" fillId="34" borderId="16" xfId="52" applyFont="1" applyFill="1" applyBorder="1" applyAlignment="1">
      <alignment horizontal="center" vertical="center" shrinkToFit="1"/>
    </xf>
    <xf numFmtId="0" fontId="43" fillId="0" borderId="102" xfId="52" applyFont="1" applyBorder="1">
      <alignment vertical="center"/>
    </xf>
    <xf numFmtId="0" fontId="43" fillId="0" borderId="17" xfId="52" applyFont="1" applyBorder="1">
      <alignment vertical="center"/>
    </xf>
    <xf numFmtId="0" fontId="10" fillId="34" borderId="27" xfId="52" applyFont="1" applyFill="1" applyBorder="1" applyAlignment="1">
      <alignment horizontal="center" vertical="center" shrinkToFit="1"/>
    </xf>
    <xf numFmtId="0" fontId="10" fillId="34" borderId="17" xfId="52" applyFont="1" applyFill="1" applyBorder="1" applyAlignment="1">
      <alignment horizontal="center" vertical="center" shrinkToFit="1"/>
    </xf>
    <xf numFmtId="0" fontId="43" fillId="0" borderId="104" xfId="52" applyFont="1" applyBorder="1">
      <alignment vertical="center"/>
    </xf>
    <xf numFmtId="0" fontId="43" fillId="0" borderId="107" xfId="52" applyFont="1" applyBorder="1">
      <alignment vertical="center"/>
    </xf>
    <xf numFmtId="0" fontId="43" fillId="0" borderId="108" xfId="52" applyFont="1" applyBorder="1">
      <alignment vertical="center"/>
    </xf>
    <xf numFmtId="0" fontId="10" fillId="37" borderId="115" xfId="52" applyFont="1" applyFill="1" applyBorder="1" applyAlignment="1" applyProtection="1">
      <alignment horizontal="center" vertical="center" shrinkToFit="1"/>
      <protection locked="0"/>
    </xf>
    <xf numFmtId="0" fontId="10" fillId="37" borderId="116" xfId="52" applyFont="1" applyFill="1" applyBorder="1" applyAlignment="1" applyProtection="1">
      <alignment horizontal="center" vertical="center" shrinkToFit="1"/>
      <protection locked="0"/>
    </xf>
    <xf numFmtId="0" fontId="10" fillId="37" borderId="117" xfId="52" applyFont="1" applyFill="1" applyBorder="1" applyAlignment="1" applyProtection="1">
      <alignment horizontal="center" vertical="center" shrinkToFit="1"/>
      <protection locked="0"/>
    </xf>
    <xf numFmtId="0" fontId="43" fillId="0" borderId="109" xfId="52" applyFont="1" applyBorder="1">
      <alignment vertical="center"/>
    </xf>
    <xf numFmtId="0" fontId="43" fillId="0" borderId="110" xfId="52" applyFont="1" applyBorder="1">
      <alignment vertical="center"/>
    </xf>
    <xf numFmtId="0" fontId="43" fillId="0" borderId="118" xfId="52" applyFont="1" applyBorder="1">
      <alignment vertical="center"/>
    </xf>
    <xf numFmtId="0" fontId="10" fillId="34" borderId="122" xfId="52" applyFont="1" applyFill="1" applyBorder="1" applyAlignment="1">
      <alignment horizontal="center" vertical="center" shrinkToFit="1"/>
    </xf>
    <xf numFmtId="0" fontId="10" fillId="34" borderId="118" xfId="52" applyFont="1" applyFill="1" applyBorder="1" applyAlignment="1">
      <alignment horizontal="center" vertical="center" shrinkToFit="1"/>
    </xf>
    <xf numFmtId="0" fontId="8" fillId="0" borderId="124" xfId="52" applyFont="1" applyBorder="1" applyAlignment="1">
      <alignment horizontal="center" vertical="center" wrapText="1"/>
    </xf>
    <xf numFmtId="0" fontId="8" fillId="0" borderId="125" xfId="52" applyFont="1" applyBorder="1" applyAlignment="1">
      <alignment horizontal="center" vertical="center" wrapText="1"/>
    </xf>
    <xf numFmtId="0" fontId="8" fillId="0" borderId="126" xfId="52" applyFont="1" applyBorder="1" applyAlignment="1">
      <alignment horizontal="center" vertical="center" wrapText="1"/>
    </xf>
    <xf numFmtId="0" fontId="8" fillId="0" borderId="77" xfId="52" applyFont="1" applyBorder="1" applyAlignment="1">
      <alignment horizontal="center" vertical="center" wrapText="1"/>
    </xf>
    <xf numFmtId="0" fontId="10" fillId="0" borderId="66" xfId="52" applyFont="1" applyBorder="1" applyAlignment="1">
      <alignment vertical="center" wrapText="1"/>
    </xf>
    <xf numFmtId="0" fontId="10" fillId="0" borderId="67" xfId="52" applyFont="1" applyBorder="1" applyAlignment="1">
      <alignment vertical="center" wrapText="1"/>
    </xf>
    <xf numFmtId="0" fontId="10" fillId="0" borderId="80" xfId="52" applyFont="1" applyBorder="1" applyAlignment="1">
      <alignment horizontal="center" vertical="center" wrapText="1"/>
    </xf>
    <xf numFmtId="0" fontId="10" fillId="0" borderId="81" xfId="52" applyFont="1" applyBorder="1" applyAlignment="1">
      <alignment horizontal="center" vertical="center" wrapText="1"/>
    </xf>
    <xf numFmtId="0" fontId="8" fillId="0" borderId="129" xfId="52" applyFont="1" applyBorder="1" applyAlignment="1">
      <alignment horizontal="center" vertical="center"/>
    </xf>
    <xf numFmtId="0" fontId="8" fillId="0" borderId="130" xfId="52" applyFont="1" applyBorder="1" applyAlignment="1">
      <alignment horizontal="center" vertical="center"/>
    </xf>
    <xf numFmtId="0" fontId="8" fillId="0" borderId="8" xfId="52" applyFont="1" applyBorder="1" applyAlignment="1">
      <alignment horizontal="center" vertical="center"/>
    </xf>
    <xf numFmtId="0" fontId="10" fillId="0" borderId="102" xfId="52" applyFont="1" applyBorder="1" applyAlignment="1">
      <alignment vertical="center" wrapText="1"/>
    </xf>
    <xf numFmtId="0" fontId="10" fillId="0" borderId="0" xfId="52" applyFont="1" applyAlignment="1">
      <alignment vertical="center" wrapText="1"/>
    </xf>
    <xf numFmtId="0" fontId="10" fillId="0" borderId="27" xfId="52" applyFont="1" applyBorder="1" applyAlignment="1">
      <alignment horizontal="center" vertical="center" wrapText="1"/>
    </xf>
    <xf numFmtId="0" fontId="10" fillId="0" borderId="17" xfId="52" applyFont="1" applyBorder="1" applyAlignment="1">
      <alignment horizontal="center" vertical="center" wrapText="1"/>
    </xf>
    <xf numFmtId="0" fontId="10" fillId="0" borderId="109" xfId="52" applyFont="1" applyBorder="1" applyAlignment="1">
      <alignment vertical="center" wrapText="1"/>
    </xf>
    <xf numFmtId="0" fontId="10" fillId="0" borderId="110" xfId="52" applyFont="1" applyBorder="1" applyAlignment="1">
      <alignment vertical="center" wrapText="1"/>
    </xf>
    <xf numFmtId="0" fontId="10" fillId="0" borderId="122" xfId="52" applyFont="1" applyBorder="1" applyAlignment="1">
      <alignment horizontal="center" vertical="center" wrapText="1"/>
    </xf>
    <xf numFmtId="0" fontId="10" fillId="0" borderId="118" xfId="52" applyFont="1" applyBorder="1" applyAlignment="1">
      <alignment horizontal="center" vertical="center" wrapText="1"/>
    </xf>
    <xf numFmtId="0" fontId="43" fillId="0" borderId="0" xfId="52" applyFont="1" applyAlignment="1">
      <alignment horizontal="right" vertical="center"/>
    </xf>
    <xf numFmtId="0" fontId="46" fillId="0" borderId="0" xfId="52" applyFont="1">
      <alignment vertical="center"/>
    </xf>
    <xf numFmtId="0" fontId="46" fillId="0" borderId="0" xfId="52" applyFont="1" applyAlignment="1">
      <alignment horizontal="right" vertical="center"/>
    </xf>
    <xf numFmtId="0" fontId="10" fillId="0" borderId="0" xfId="52" applyFont="1">
      <alignment vertical="center"/>
    </xf>
    <xf numFmtId="0" fontId="10" fillId="34" borderId="0" xfId="52" applyFont="1" applyFill="1" applyAlignment="1">
      <alignment horizontal="center" vertical="center"/>
    </xf>
    <xf numFmtId="0" fontId="10" fillId="34" borderId="0" xfId="52" applyFont="1" applyFill="1">
      <alignment vertical="center"/>
    </xf>
    <xf numFmtId="0" fontId="10" fillId="0" borderId="0" xfId="52" applyFont="1" applyAlignment="1">
      <alignment horizontal="left" vertical="center"/>
    </xf>
    <xf numFmtId="178" fontId="10" fillId="0" borderId="0" xfId="52" applyNumberFormat="1" applyFont="1">
      <alignment vertical="center"/>
    </xf>
    <xf numFmtId="0" fontId="10" fillId="0" borderId="0" xfId="52" applyFont="1" applyAlignment="1">
      <alignment horizontal="right" vertical="center"/>
    </xf>
    <xf numFmtId="20" fontId="10" fillId="0" borderId="0" xfId="52" applyNumberFormat="1" applyFont="1">
      <alignment vertical="center"/>
    </xf>
    <xf numFmtId="20" fontId="10" fillId="34" borderId="0" xfId="52" applyNumberFormat="1" applyFont="1" applyFill="1">
      <alignment vertical="center"/>
    </xf>
    <xf numFmtId="0" fontId="10" fillId="34" borderId="0" xfId="52" applyFont="1" applyFill="1" applyAlignment="1">
      <alignment horizontal="left" vertical="center"/>
    </xf>
    <xf numFmtId="0" fontId="10" fillId="0" borderId="0" xfId="52" applyFont="1" applyAlignment="1">
      <alignment horizontal="center" vertical="center"/>
    </xf>
    <xf numFmtId="0" fontId="46" fillId="0" borderId="0" xfId="52" applyFont="1" applyAlignment="1">
      <alignment horizontal="center" vertical="center"/>
    </xf>
    <xf numFmtId="0" fontId="46" fillId="0" borderId="0" xfId="52" applyFont="1" applyAlignment="1">
      <alignment horizontal="left" vertical="center"/>
    </xf>
    <xf numFmtId="0" fontId="10" fillId="34" borderId="0" xfId="52" quotePrefix="1" applyFont="1" applyFill="1">
      <alignment vertical="center"/>
    </xf>
    <xf numFmtId="0" fontId="46" fillId="34" borderId="0" xfId="52" applyFont="1" applyFill="1">
      <alignment vertical="center"/>
    </xf>
    <xf numFmtId="0" fontId="46" fillId="34" borderId="0" xfId="52" applyFont="1" applyFill="1" applyAlignment="1">
      <alignment horizontal="center" vertical="center"/>
    </xf>
    <xf numFmtId="0" fontId="47" fillId="34" borderId="0" xfId="52" applyFont="1" applyFill="1">
      <alignment vertical="center"/>
    </xf>
    <xf numFmtId="0" fontId="47" fillId="34" borderId="0" xfId="52" applyFont="1" applyFill="1" applyAlignment="1">
      <alignment horizontal="center" vertical="center"/>
    </xf>
    <xf numFmtId="0" fontId="47" fillId="34" borderId="0" xfId="52" applyFont="1" applyFill="1" applyAlignment="1">
      <alignment horizontal="left" vertical="center"/>
    </xf>
    <xf numFmtId="0" fontId="47" fillId="36" borderId="2" xfId="52" applyFont="1" applyFill="1" applyBorder="1" applyAlignment="1" applyProtection="1">
      <alignment horizontal="left" vertical="center"/>
      <protection locked="0"/>
    </xf>
    <xf numFmtId="0" fontId="47" fillId="34" borderId="2" xfId="52" applyFont="1" applyFill="1" applyBorder="1" applyAlignment="1">
      <alignment horizontal="center" vertical="center"/>
    </xf>
    <xf numFmtId="0" fontId="47" fillId="34" borderId="0" xfId="52" applyFont="1" applyFill="1" applyProtection="1">
      <alignment vertical="center"/>
      <protection locked="0"/>
    </xf>
    <xf numFmtId="20" fontId="47" fillId="36" borderId="2" xfId="52" applyNumberFormat="1" applyFont="1" applyFill="1" applyBorder="1" applyAlignment="1" applyProtection="1">
      <alignment horizontal="center" vertical="center"/>
      <protection locked="0"/>
    </xf>
    <xf numFmtId="0" fontId="47" fillId="34" borderId="0" xfId="52" applyFont="1" applyFill="1" applyAlignment="1" applyProtection="1">
      <alignment horizontal="right" vertical="center"/>
      <protection locked="0"/>
    </xf>
    <xf numFmtId="0" fontId="47" fillId="34" borderId="0" xfId="52" applyFont="1" applyFill="1" applyAlignment="1" applyProtection="1">
      <alignment horizontal="center" vertical="center"/>
      <protection locked="0"/>
    </xf>
    <xf numFmtId="0" fontId="47" fillId="36" borderId="0" xfId="52" applyFont="1" applyFill="1" applyAlignment="1" applyProtection="1">
      <alignment horizontal="center" vertical="center"/>
      <protection locked="0"/>
    </xf>
    <xf numFmtId="0" fontId="48" fillId="36" borderId="29" xfId="52" applyFont="1" applyFill="1" applyBorder="1" applyAlignment="1" applyProtection="1">
      <alignment horizontal="center" vertical="center"/>
      <protection locked="0"/>
    </xf>
    <xf numFmtId="0" fontId="48" fillId="36" borderId="28" xfId="52" applyFont="1" applyFill="1" applyBorder="1" applyAlignment="1" applyProtection="1">
      <alignment horizontal="center" vertical="center"/>
      <protection locked="0"/>
    </xf>
    <xf numFmtId="0" fontId="48" fillId="36" borderId="25" xfId="52" applyFont="1" applyFill="1" applyBorder="1" applyAlignment="1" applyProtection="1">
      <alignment horizontal="center" vertical="center"/>
      <protection locked="0"/>
    </xf>
    <xf numFmtId="0" fontId="47" fillId="36" borderId="2" xfId="52" applyFont="1" applyFill="1" applyBorder="1" applyAlignment="1" applyProtection="1">
      <alignment horizontal="center" vertical="center"/>
      <protection locked="0"/>
    </xf>
    <xf numFmtId="20" fontId="47" fillId="34" borderId="2" xfId="52" applyNumberFormat="1" applyFont="1" applyFill="1" applyBorder="1" applyAlignment="1" applyProtection="1">
      <alignment horizontal="center" vertical="center"/>
      <protection locked="0"/>
    </xf>
    <xf numFmtId="0" fontId="49" fillId="34" borderId="0" xfId="52" applyFont="1" applyFill="1" applyAlignment="1">
      <alignment horizontal="left" vertical="center"/>
    </xf>
    <xf numFmtId="0" fontId="49" fillId="34" borderId="0" xfId="52" applyFont="1" applyFill="1">
      <alignment vertical="center"/>
    </xf>
    <xf numFmtId="0" fontId="50" fillId="34" borderId="0" xfId="52" applyFont="1" applyFill="1" applyAlignment="1">
      <alignment horizontal="left" vertical="center"/>
    </xf>
    <xf numFmtId="181" fontId="10" fillId="0" borderId="136" xfId="52" applyNumberFormat="1" applyFont="1" applyBorder="1" applyAlignment="1">
      <alignment horizontal="center" vertical="center" shrinkToFit="1"/>
    </xf>
    <xf numFmtId="0" fontId="43" fillId="0" borderId="137" xfId="52" applyFont="1" applyBorder="1">
      <alignment vertical="center"/>
    </xf>
    <xf numFmtId="0" fontId="43" fillId="0" borderId="63" xfId="52" applyFont="1" applyBorder="1">
      <alignment vertical="center"/>
    </xf>
    <xf numFmtId="0" fontId="43" fillId="0" borderId="62" xfId="52" applyFont="1" applyBorder="1">
      <alignment vertical="center"/>
    </xf>
    <xf numFmtId="0" fontId="1" fillId="34" borderId="0" xfId="52" applyFill="1">
      <alignment vertical="center"/>
    </xf>
    <xf numFmtId="0" fontId="51" fillId="34" borderId="0" xfId="52" applyFont="1" applyFill="1" applyAlignment="1">
      <alignment horizontal="left" vertical="center"/>
    </xf>
    <xf numFmtId="0" fontId="51" fillId="0" borderId="0" xfId="52" applyFont="1" applyAlignment="1">
      <alignment horizontal="left" vertical="center"/>
    </xf>
    <xf numFmtId="0" fontId="43" fillId="34" borderId="0" xfId="52" applyFont="1" applyFill="1">
      <alignment vertical="center"/>
    </xf>
    <xf numFmtId="0" fontId="43" fillId="34" borderId="0" xfId="52" applyFont="1" applyFill="1" applyAlignment="1">
      <alignment vertical="center" wrapText="1"/>
    </xf>
    <xf numFmtId="0" fontId="43" fillId="34" borderId="0" xfId="52" applyFont="1" applyFill="1" applyAlignment="1">
      <alignment horizontal="left" vertical="center"/>
    </xf>
    <xf numFmtId="0" fontId="53" fillId="34" borderId="0" xfId="52" applyFont="1" applyFill="1" applyAlignment="1">
      <alignment vertical="center" shrinkToFit="1"/>
    </xf>
    <xf numFmtId="0" fontId="53" fillId="34" borderId="0" xfId="52" applyFont="1" applyFill="1">
      <alignment vertical="center"/>
    </xf>
    <xf numFmtId="0" fontId="12" fillId="34" borderId="0" xfId="52" applyFont="1" applyFill="1">
      <alignment vertical="center"/>
    </xf>
    <xf numFmtId="0" fontId="53" fillId="34" borderId="0" xfId="52" applyFont="1" applyFill="1" applyAlignment="1">
      <alignment horizontal="left" vertical="center"/>
    </xf>
    <xf numFmtId="0" fontId="43" fillId="34" borderId="2" xfId="52" applyFont="1" applyFill="1" applyBorder="1" applyAlignment="1">
      <alignment horizontal="left" vertical="center"/>
    </xf>
    <xf numFmtId="0" fontId="43" fillId="34" borderId="2" xfId="52" applyFont="1" applyFill="1" applyBorder="1" applyAlignment="1">
      <alignment horizontal="center" vertical="center"/>
    </xf>
    <xf numFmtId="0" fontId="55" fillId="34" borderId="0" xfId="52" applyFont="1" applyFill="1" applyAlignment="1">
      <alignment horizontal="left" vertical="center"/>
    </xf>
    <xf numFmtId="0" fontId="56" fillId="34" borderId="0" xfId="52" applyFont="1" applyFill="1" applyAlignment="1">
      <alignment horizontal="left" vertical="center"/>
    </xf>
    <xf numFmtId="0" fontId="43" fillId="37" borderId="2" xfId="52" applyFont="1" applyFill="1" applyBorder="1" applyAlignment="1">
      <alignment horizontal="left" vertical="center"/>
    </xf>
    <xf numFmtId="0" fontId="43" fillId="36" borderId="2" xfId="52" applyFont="1" applyFill="1" applyBorder="1" applyAlignment="1">
      <alignment horizontal="left" vertical="center"/>
    </xf>
    <xf numFmtId="0" fontId="57" fillId="34" borderId="125" xfId="52" applyFont="1" applyFill="1" applyBorder="1">
      <alignment vertical="center"/>
    </xf>
    <xf numFmtId="0" fontId="57" fillId="34" borderId="124" xfId="52" applyFont="1" applyFill="1" applyBorder="1">
      <alignment vertical="center"/>
    </xf>
    <xf numFmtId="0" fontId="57" fillId="34" borderId="124" xfId="52" applyFont="1" applyFill="1" applyBorder="1" applyAlignment="1">
      <alignment vertical="center" shrinkToFit="1"/>
    </xf>
    <xf numFmtId="0" fontId="58" fillId="34" borderId="126" xfId="52" applyFont="1" applyFill="1" applyBorder="1">
      <alignment vertical="center"/>
    </xf>
    <xf numFmtId="0" fontId="57" fillId="34" borderId="129" xfId="52" applyFont="1" applyFill="1" applyBorder="1">
      <alignment vertical="center"/>
    </xf>
    <xf numFmtId="0" fontId="57" fillId="34" borderId="2" xfId="52" applyFont="1" applyFill="1" applyBorder="1">
      <alignment vertical="center"/>
    </xf>
    <xf numFmtId="0" fontId="57" fillId="34" borderId="2" xfId="52" applyFont="1" applyFill="1" applyBorder="1" applyAlignment="1">
      <alignment vertical="center" shrinkToFit="1"/>
    </xf>
    <xf numFmtId="0" fontId="57" fillId="34" borderId="139" xfId="52" applyFont="1" applyFill="1" applyBorder="1">
      <alignment vertical="center"/>
    </xf>
    <xf numFmtId="0" fontId="57" fillId="34" borderId="140" xfId="52" applyFont="1" applyFill="1" applyBorder="1">
      <alignment vertical="center"/>
    </xf>
    <xf numFmtId="0" fontId="57" fillId="34" borderId="140" xfId="52" applyFont="1" applyFill="1" applyBorder="1" applyAlignment="1">
      <alignment vertical="center" shrinkToFit="1"/>
    </xf>
    <xf numFmtId="0" fontId="57" fillId="34" borderId="119" xfId="52" applyFont="1" applyFill="1" applyBorder="1" applyAlignment="1">
      <alignment vertical="center" shrinkToFit="1"/>
    </xf>
    <xf numFmtId="0" fontId="57" fillId="34" borderId="142" xfId="52" applyFont="1" applyFill="1" applyBorder="1" applyAlignment="1">
      <alignment horizontal="center" vertical="center"/>
    </xf>
    <xf numFmtId="0" fontId="58" fillId="34" borderId="143" xfId="52" applyFont="1" applyFill="1" applyBorder="1" applyAlignment="1">
      <alignment horizontal="center" vertical="center"/>
    </xf>
    <xf numFmtId="0" fontId="59" fillId="34" borderId="143" xfId="52" applyFont="1" applyFill="1" applyBorder="1" applyAlignment="1">
      <alignment horizontal="center" vertical="center"/>
    </xf>
    <xf numFmtId="0" fontId="59" fillId="34" borderId="144" xfId="52" applyFont="1" applyFill="1" applyBorder="1" applyAlignment="1">
      <alignment horizontal="center" vertical="center"/>
    </xf>
    <xf numFmtId="0" fontId="1" fillId="34" borderId="145" xfId="52" applyFill="1" applyBorder="1" applyAlignment="1">
      <alignment horizontal="center" vertical="center"/>
    </xf>
    <xf numFmtId="0" fontId="43" fillId="34" borderId="2" xfId="52" applyFont="1" applyFill="1" applyBorder="1" applyAlignment="1">
      <alignment vertical="center" shrinkToFit="1"/>
    </xf>
    <xf numFmtId="0" fontId="43" fillId="34" borderId="2" xfId="52" applyFont="1" applyFill="1" applyBorder="1" applyAlignment="1">
      <alignment horizontal="right" vertical="center"/>
    </xf>
    <xf numFmtId="0" fontId="37" fillId="0" borderId="0" xfId="54" applyFont="1">
      <alignment vertical="center"/>
    </xf>
    <xf numFmtId="0" fontId="37" fillId="0" borderId="0" xfId="54" applyFont="1" applyAlignment="1">
      <alignment vertical="center" wrapText="1"/>
    </xf>
    <xf numFmtId="0" fontId="37" fillId="0" borderId="0" xfId="54" applyFont="1" applyAlignment="1">
      <alignment horizontal="left" vertical="center"/>
    </xf>
    <xf numFmtId="0" fontId="37" fillId="0" borderId="0" xfId="54" applyFont="1" applyAlignment="1">
      <alignment horizontal="center" vertical="center"/>
    </xf>
    <xf numFmtId="0" fontId="37" fillId="0" borderId="147" xfId="54" applyFont="1" applyBorder="1" applyAlignment="1">
      <alignment horizontal="center" vertical="center" wrapText="1"/>
    </xf>
    <xf numFmtId="0" fontId="37" fillId="0" borderId="146" xfId="54" applyFont="1" applyBorder="1" applyAlignment="1">
      <alignment horizontal="center" vertical="center" wrapText="1"/>
    </xf>
    <xf numFmtId="0" fontId="37" fillId="0" borderId="148" xfId="54" applyFont="1" applyBorder="1" applyAlignment="1">
      <alignment horizontal="left" vertical="center" wrapText="1"/>
    </xf>
    <xf numFmtId="0" fontId="37" fillId="0" borderId="149" xfId="54" applyFont="1" applyBorder="1" applyAlignment="1">
      <alignment horizontal="center" vertical="center"/>
    </xf>
    <xf numFmtId="0" fontId="37" fillId="0" borderId="150" xfId="54" applyFont="1" applyBorder="1" applyAlignment="1">
      <alignment horizontal="center" vertical="center" wrapText="1"/>
    </xf>
    <xf numFmtId="0" fontId="37" fillId="0" borderId="154" xfId="54" applyFont="1" applyBorder="1" applyAlignment="1">
      <alignment horizontal="left" vertical="center" wrapText="1"/>
    </xf>
    <xf numFmtId="0" fontId="37" fillId="0" borderId="155" xfId="54" applyFont="1" applyBorder="1" applyAlignment="1">
      <alignment horizontal="center" vertical="center"/>
    </xf>
    <xf numFmtId="0" fontId="60" fillId="0" borderId="156" xfId="54" applyFont="1" applyBorder="1" applyAlignment="1">
      <alignment horizontal="center" vertical="center"/>
    </xf>
    <xf numFmtId="0" fontId="60" fillId="0" borderId="150" xfId="54" applyFont="1" applyBorder="1" applyAlignment="1">
      <alignment horizontal="center" vertical="center"/>
    </xf>
    <xf numFmtId="0" fontId="60" fillId="0" borderId="154" xfId="54" applyFont="1" applyBorder="1" applyAlignment="1">
      <alignment horizontal="left" vertical="center"/>
    </xf>
    <xf numFmtId="0" fontId="60" fillId="0" borderId="155" xfId="54" applyFont="1" applyBorder="1" applyAlignment="1">
      <alignment horizontal="center" vertical="center"/>
    </xf>
    <xf numFmtId="0" fontId="37" fillId="0" borderId="150" xfId="51" applyFont="1" applyBorder="1" applyAlignment="1">
      <alignment horizontal="center" vertical="center" wrapText="1"/>
    </xf>
    <xf numFmtId="0" fontId="37" fillId="0" borderId="160" xfId="51" applyFont="1" applyBorder="1" applyAlignment="1">
      <alignment horizontal="center" vertical="center" wrapText="1"/>
    </xf>
    <xf numFmtId="0" fontId="37" fillId="0" borderId="155" xfId="54" applyFont="1" applyBorder="1">
      <alignment vertical="center"/>
    </xf>
    <xf numFmtId="0" fontId="37" fillId="0" borderId="162" xfId="54" applyFont="1" applyBorder="1" applyAlignment="1">
      <alignment horizontal="center" vertical="center" wrapText="1"/>
    </xf>
    <xf numFmtId="0" fontId="37" fillId="0" borderId="163" xfId="54" applyFont="1" applyBorder="1" applyAlignment="1">
      <alignment horizontal="center" vertical="center" wrapText="1"/>
    </xf>
    <xf numFmtId="0" fontId="37" fillId="0" borderId="167" xfId="54" applyFont="1" applyBorder="1" applyAlignment="1">
      <alignment horizontal="center" vertical="center" wrapText="1"/>
    </xf>
    <xf numFmtId="0" fontId="37" fillId="0" borderId="0" xfId="55" applyFont="1">
      <alignment vertical="center"/>
    </xf>
    <xf numFmtId="0" fontId="37" fillId="0" borderId="155" xfId="55" applyFont="1" applyBorder="1">
      <alignment vertical="center"/>
    </xf>
    <xf numFmtId="0" fontId="37" fillId="0" borderId="170" xfId="54" applyFont="1" applyBorder="1" applyAlignment="1">
      <alignment horizontal="center" vertical="center" wrapText="1"/>
    </xf>
    <xf numFmtId="0" fontId="37" fillId="0" borderId="156" xfId="54" applyFont="1" applyBorder="1" applyAlignment="1">
      <alignment horizontal="center" vertical="center" wrapText="1"/>
    </xf>
    <xf numFmtId="0" fontId="60" fillId="0" borderId="174" xfId="54" applyFont="1" applyBorder="1" applyAlignment="1">
      <alignment horizontal="center" vertical="center"/>
    </xf>
    <xf numFmtId="0" fontId="60" fillId="0" borderId="167" xfId="54" applyFont="1" applyBorder="1" applyAlignment="1">
      <alignment horizontal="center" vertical="center"/>
    </xf>
    <xf numFmtId="0" fontId="60" fillId="0" borderId="168" xfId="54" applyFont="1" applyBorder="1" applyAlignment="1">
      <alignment horizontal="left" vertical="center"/>
    </xf>
    <xf numFmtId="0" fontId="37" fillId="0" borderId="162" xfId="55" applyFont="1" applyBorder="1" applyAlignment="1">
      <alignment horizontal="center" vertical="center"/>
    </xf>
    <xf numFmtId="0" fontId="37" fillId="0" borderId="150" xfId="55" applyFont="1" applyBorder="1" applyAlignment="1">
      <alignment horizontal="center" vertical="center"/>
    </xf>
    <xf numFmtId="0" fontId="37" fillId="0" borderId="17" xfId="55" applyFont="1" applyBorder="1">
      <alignment vertical="center"/>
    </xf>
    <xf numFmtId="0" fontId="37" fillId="0" borderId="169" xfId="55" applyFont="1" applyBorder="1" applyAlignment="1">
      <alignment horizontal="center" vertical="center"/>
    </xf>
    <xf numFmtId="0" fontId="41" fillId="0" borderId="0" xfId="51" applyFont="1">
      <alignment vertical="center"/>
    </xf>
    <xf numFmtId="0" fontId="9" fillId="0" borderId="0" xfId="56">
      <alignment vertical="center"/>
    </xf>
    <xf numFmtId="0" fontId="41" fillId="0" borderId="0" xfId="56" applyFont="1">
      <alignment vertical="center"/>
    </xf>
    <xf numFmtId="0" fontId="41" fillId="0" borderId="0" xfId="56" applyFont="1" applyAlignment="1">
      <alignment horizontal="right" vertical="center"/>
    </xf>
    <xf numFmtId="0" fontId="9" fillId="0" borderId="0" xfId="56" applyAlignment="1">
      <alignment horizontal="left" vertical="center"/>
    </xf>
    <xf numFmtId="0" fontId="9" fillId="0" borderId="0" xfId="56" applyAlignment="1">
      <alignment horizontal="center" vertical="center"/>
    </xf>
    <xf numFmtId="0" fontId="60" fillId="0" borderId="0" xfId="56" applyFont="1">
      <alignment vertical="center"/>
    </xf>
    <xf numFmtId="0" fontId="9" fillId="0" borderId="190" xfId="56" applyBorder="1">
      <alignment vertical="center"/>
    </xf>
    <xf numFmtId="0" fontId="9" fillId="0" borderId="191" xfId="56" applyBorder="1">
      <alignment vertical="center"/>
    </xf>
    <xf numFmtId="0" fontId="9" fillId="0" borderId="191" xfId="56" applyBorder="1" applyAlignment="1">
      <alignment horizontal="right" vertical="center"/>
    </xf>
    <xf numFmtId="0" fontId="9" fillId="0" borderId="193" xfId="56" applyBorder="1">
      <alignment vertical="center"/>
    </xf>
    <xf numFmtId="0" fontId="60" fillId="0" borderId="25" xfId="56" applyFont="1" applyBorder="1" applyAlignment="1">
      <alignment vertical="center" shrinkToFit="1"/>
    </xf>
    <xf numFmtId="0" fontId="9" fillId="0" borderId="198" xfId="56" applyBorder="1">
      <alignment vertical="center"/>
    </xf>
    <xf numFmtId="0" fontId="9" fillId="0" borderId="202" xfId="56" applyBorder="1">
      <alignment vertical="center"/>
    </xf>
    <xf numFmtId="0" fontId="9" fillId="0" borderId="0" xfId="56" applyAlignment="1">
      <alignment horizontal="right" vertical="center"/>
    </xf>
    <xf numFmtId="0" fontId="41" fillId="0" borderId="0" xfId="57" applyFont="1">
      <alignment vertical="center"/>
    </xf>
    <xf numFmtId="0" fontId="41" fillId="0" borderId="0" xfId="57" applyFont="1" applyAlignment="1">
      <alignment horizontal="right" vertical="center"/>
    </xf>
    <xf numFmtId="0" fontId="63" fillId="0" borderId="0" xfId="56" applyFont="1">
      <alignment vertical="center"/>
    </xf>
    <xf numFmtId="0" fontId="9" fillId="0" borderId="182" xfId="56" applyBorder="1">
      <alignment vertical="center"/>
    </xf>
    <xf numFmtId="0" fontId="40" fillId="0" borderId="0" xfId="51">
      <alignment vertical="center"/>
    </xf>
    <xf numFmtId="0" fontId="60" fillId="0" borderId="25" xfId="51" applyFont="1" applyBorder="1" applyAlignment="1">
      <alignment vertical="center" shrinkToFit="1"/>
    </xf>
    <xf numFmtId="0" fontId="40" fillId="0" borderId="127" xfId="51" applyBorder="1" applyAlignment="1">
      <alignment horizontal="center" vertical="center"/>
    </xf>
    <xf numFmtId="0" fontId="40" fillId="0" borderId="6" xfId="51" applyBorder="1">
      <alignment vertical="center"/>
    </xf>
    <xf numFmtId="0" fontId="40" fillId="0" borderId="2" xfId="51" applyBorder="1">
      <alignment vertical="center"/>
    </xf>
    <xf numFmtId="0" fontId="60" fillId="0" borderId="2" xfId="51" applyFont="1" applyBorder="1" applyAlignment="1">
      <alignment horizontal="center" vertical="center"/>
    </xf>
    <xf numFmtId="0" fontId="60" fillId="0" borderId="135" xfId="51" applyFont="1" applyBorder="1" applyAlignment="1">
      <alignment horizontal="center" vertical="center" wrapText="1" shrinkToFit="1"/>
    </xf>
    <xf numFmtId="0" fontId="60" fillId="0" borderId="6" xfId="51" applyFont="1" applyBorder="1" applyAlignment="1">
      <alignment horizontal="center" vertical="center"/>
    </xf>
    <xf numFmtId="0" fontId="9" fillId="0" borderId="0" xfId="57">
      <alignment vertical="center"/>
    </xf>
    <xf numFmtId="0" fontId="63" fillId="0" borderId="0" xfId="57" applyFont="1">
      <alignment vertical="center"/>
    </xf>
    <xf numFmtId="0" fontId="42" fillId="0" borderId="0" xfId="57" applyFont="1">
      <alignment vertical="center"/>
    </xf>
    <xf numFmtId="0" fontId="9" fillId="0" borderId="0" xfId="57" applyAlignment="1">
      <alignment horizontal="center" vertical="center"/>
    </xf>
    <xf numFmtId="0" fontId="9" fillId="0" borderId="67" xfId="57" applyBorder="1" applyAlignment="1">
      <alignment horizontal="center" vertical="center"/>
    </xf>
    <xf numFmtId="0" fontId="9" fillId="0" borderId="190" xfId="57" applyBorder="1">
      <alignment vertical="center"/>
    </xf>
    <xf numFmtId="0" fontId="9" fillId="0" borderId="191" xfId="57" applyBorder="1">
      <alignment vertical="center"/>
    </xf>
    <xf numFmtId="0" fontId="9" fillId="0" borderId="191" xfId="57" applyBorder="1" applyAlignment="1">
      <alignment horizontal="right" vertical="center"/>
    </xf>
    <xf numFmtId="0" fontId="9" fillId="0" borderId="193" xfId="57" applyBorder="1">
      <alignment vertical="center"/>
    </xf>
    <xf numFmtId="0" fontId="60" fillId="0" borderId="25" xfId="57" applyFont="1" applyBorder="1" applyAlignment="1">
      <alignment vertical="center" shrinkToFit="1"/>
    </xf>
    <xf numFmtId="0" fontId="9" fillId="0" borderId="67" xfId="57" applyBorder="1">
      <alignment vertical="center"/>
    </xf>
    <xf numFmtId="0" fontId="9" fillId="0" borderId="81" xfId="57" applyBorder="1">
      <alignment vertical="center"/>
    </xf>
    <xf numFmtId="0" fontId="9" fillId="0" borderId="200" xfId="57" applyBorder="1">
      <alignment vertical="center"/>
    </xf>
    <xf numFmtId="0" fontId="9" fillId="0" borderId="201" xfId="57" applyBorder="1">
      <alignment vertical="center"/>
    </xf>
    <xf numFmtId="0" fontId="9" fillId="0" borderId="200" xfId="57" applyBorder="1" applyAlignment="1">
      <alignment horizontal="left" vertical="center"/>
    </xf>
    <xf numFmtId="0" fontId="9" fillId="0" borderId="199" xfId="57" applyBorder="1">
      <alignment vertical="center"/>
    </xf>
    <xf numFmtId="0" fontId="60" fillId="0" borderId="6" xfId="57" applyFont="1" applyBorder="1" applyAlignment="1">
      <alignment horizontal="center" vertical="center"/>
    </xf>
    <xf numFmtId="0" fontId="9" fillId="0" borderId="28" xfId="57" applyBorder="1">
      <alignment vertical="center"/>
    </xf>
    <xf numFmtId="0" fontId="9" fillId="0" borderId="0" xfId="57" applyAlignment="1">
      <alignment horizontal="center" vertical="center" shrinkToFit="1"/>
    </xf>
    <xf numFmtId="0" fontId="60" fillId="0" borderId="0" xfId="57" applyFont="1" applyAlignment="1">
      <alignment horizontal="right" vertical="center"/>
    </xf>
    <xf numFmtId="0" fontId="9" fillId="0" borderId="6" xfId="57" applyBorder="1">
      <alignment vertical="center"/>
    </xf>
    <xf numFmtId="0" fontId="60" fillId="0" borderId="176" xfId="57" applyFont="1" applyBorder="1" applyAlignment="1">
      <alignment vertical="center" shrinkToFit="1"/>
    </xf>
    <xf numFmtId="0" fontId="9" fillId="0" borderId="2" xfId="57" applyBorder="1">
      <alignment vertical="center"/>
    </xf>
    <xf numFmtId="0" fontId="60" fillId="0" borderId="2" xfId="57" applyFont="1" applyBorder="1" applyAlignment="1">
      <alignment horizontal="center" vertical="center"/>
    </xf>
    <xf numFmtId="0" fontId="64" fillId="0" borderId="0" xfId="57" applyFont="1">
      <alignment vertical="center"/>
    </xf>
    <xf numFmtId="0" fontId="9" fillId="0" borderId="0" xfId="58">
      <alignment vertical="center"/>
    </xf>
    <xf numFmtId="0" fontId="9" fillId="0" borderId="0" xfId="58" applyAlignment="1">
      <alignment horizontal="center" vertical="center"/>
    </xf>
    <xf numFmtId="0" fontId="37" fillId="0" borderId="0" xfId="58" applyFont="1">
      <alignment vertical="center"/>
    </xf>
    <xf numFmtId="0" fontId="37" fillId="0" borderId="0" xfId="58" applyFont="1" applyAlignment="1">
      <alignment horizontal="right" vertical="center"/>
    </xf>
    <xf numFmtId="0" fontId="60" fillId="0" borderId="0" xfId="58" applyFont="1">
      <alignment vertical="center"/>
    </xf>
    <xf numFmtId="0" fontId="37" fillId="0" borderId="0" xfId="51" applyFont="1">
      <alignment vertical="center"/>
    </xf>
    <xf numFmtId="0" fontId="37" fillId="0" borderId="0" xfId="51" applyFont="1" applyAlignment="1">
      <alignment horizontal="right" vertical="center"/>
    </xf>
    <xf numFmtId="0" fontId="9" fillId="0" borderId="182" xfId="51" applyFont="1" applyBorder="1" applyAlignment="1">
      <alignment horizontal="center" vertical="center"/>
    </xf>
    <xf numFmtId="0" fontId="9" fillId="0" borderId="190" xfId="58" applyBorder="1">
      <alignment vertical="center"/>
    </xf>
    <xf numFmtId="0" fontId="9" fillId="0" borderId="7" xfId="58" applyBorder="1" applyAlignment="1">
      <alignment horizontal="center" vertical="center"/>
    </xf>
    <xf numFmtId="0" fontId="9" fillId="0" borderId="191" xfId="58" applyBorder="1">
      <alignment vertical="center"/>
    </xf>
    <xf numFmtId="0" fontId="9" fillId="0" borderId="191" xfId="58" applyBorder="1" applyAlignment="1">
      <alignment horizontal="right" vertical="center"/>
    </xf>
    <xf numFmtId="0" fontId="9" fillId="0" borderId="182" xfId="58" applyBorder="1" applyAlignment="1">
      <alignment horizontal="center" vertical="center"/>
    </xf>
    <xf numFmtId="0" fontId="9" fillId="0" borderId="193" xfId="58" applyBorder="1">
      <alignment vertical="center"/>
    </xf>
    <xf numFmtId="0" fontId="60" fillId="0" borderId="25" xfId="58" applyFont="1" applyBorder="1" applyAlignment="1">
      <alignment vertical="center" shrinkToFit="1"/>
    </xf>
    <xf numFmtId="0" fontId="64" fillId="0" borderId="0" xfId="58" applyFont="1">
      <alignment vertical="center"/>
    </xf>
    <xf numFmtId="0" fontId="9" fillId="0" borderId="0" xfId="58" applyAlignment="1">
      <alignment horizontal="right" vertical="center"/>
    </xf>
    <xf numFmtId="0" fontId="60" fillId="0" borderId="0" xfId="58" applyFont="1" applyAlignment="1">
      <alignment horizontal="right" vertical="center"/>
    </xf>
    <xf numFmtId="0" fontId="41" fillId="0" borderId="0" xfId="51" applyFont="1" applyAlignment="1">
      <alignment horizontal="right" vertical="center"/>
    </xf>
    <xf numFmtId="0" fontId="9" fillId="0" borderId="0" xfId="51" applyFont="1">
      <alignment vertical="center"/>
    </xf>
    <xf numFmtId="0" fontId="9" fillId="0" borderId="7" xfId="51" applyFont="1" applyBorder="1" applyAlignment="1">
      <alignment horizontal="center" vertical="center"/>
    </xf>
    <xf numFmtId="0" fontId="9" fillId="0" borderId="0" xfId="51" applyFont="1" applyAlignment="1">
      <alignment horizontal="center" vertical="center"/>
    </xf>
    <xf numFmtId="0" fontId="37" fillId="0" borderId="0" xfId="59" applyFont="1">
      <alignment vertical="center"/>
    </xf>
    <xf numFmtId="0" fontId="37" fillId="0" borderId="0" xfId="59" applyFont="1" applyAlignment="1">
      <alignment horizontal="center" vertical="center"/>
    </xf>
    <xf numFmtId="0" fontId="37" fillId="0" borderId="0" xfId="59" applyFont="1" applyAlignment="1">
      <alignment horizontal="left" vertical="center"/>
    </xf>
    <xf numFmtId="0" fontId="62" fillId="0" borderId="0" xfId="59" applyFont="1" applyAlignment="1">
      <alignment horizontal="right" vertical="center"/>
    </xf>
    <xf numFmtId="0" fontId="62" fillId="0" borderId="2" xfId="59" applyFont="1" applyBorder="1" applyAlignment="1">
      <alignment vertical="center" wrapText="1"/>
    </xf>
    <xf numFmtId="0" fontId="65" fillId="0" borderId="0" xfId="59" applyFont="1">
      <alignment vertical="center"/>
    </xf>
    <xf numFmtId="0" fontId="62" fillId="0" borderId="2" xfId="59" applyFont="1" applyBorder="1">
      <alignment vertical="center"/>
    </xf>
    <xf numFmtId="0" fontId="37" fillId="0" borderId="156" xfId="55" applyFont="1" applyBorder="1" applyAlignment="1">
      <alignment horizontal="center" vertical="center"/>
    </xf>
    <xf numFmtId="0" fontId="37" fillId="0" borderId="166" xfId="55" applyFont="1" applyBorder="1" applyAlignment="1">
      <alignment horizontal="center" vertical="center"/>
    </xf>
    <xf numFmtId="0" fontId="37" fillId="0" borderId="164" xfId="54" applyFont="1" applyBorder="1" applyAlignment="1">
      <alignment horizontal="center" vertical="center"/>
    </xf>
    <xf numFmtId="0" fontId="37" fillId="0" borderId="166" xfId="51" applyFont="1" applyBorder="1" applyAlignment="1">
      <alignment horizontal="center" vertical="center"/>
    </xf>
    <xf numFmtId="0" fontId="37" fillId="0" borderId="164" xfId="51" applyFont="1" applyBorder="1" applyAlignment="1">
      <alignment horizontal="center" vertical="center"/>
    </xf>
    <xf numFmtId="0" fontId="37" fillId="0" borderId="166" xfId="54" applyFont="1" applyBorder="1" applyAlignment="1">
      <alignment horizontal="center" vertical="center"/>
    </xf>
    <xf numFmtId="0" fontId="37" fillId="0" borderId="159" xfId="51" applyFont="1" applyBorder="1" applyAlignment="1">
      <alignment horizontal="center" vertical="center"/>
    </xf>
    <xf numFmtId="0" fontId="37" fillId="0" borderId="28" xfId="54" applyFont="1" applyBorder="1" applyAlignment="1">
      <alignment horizontal="left" vertical="center" wrapText="1"/>
    </xf>
    <xf numFmtId="0" fontId="37" fillId="0" borderId="150" xfId="54" applyFont="1" applyBorder="1" applyAlignment="1">
      <alignment horizontal="left" vertical="center" wrapText="1"/>
    </xf>
    <xf numFmtId="0" fontId="37" fillId="0" borderId="156" xfId="54" applyFont="1" applyBorder="1" applyAlignment="1">
      <alignment horizontal="left" vertical="center" wrapText="1"/>
    </xf>
    <xf numFmtId="0" fontId="37" fillId="0" borderId="150" xfId="51" applyFont="1" applyBorder="1" applyAlignment="1">
      <alignment vertical="center" wrapText="1"/>
    </xf>
    <xf numFmtId="0" fontId="37" fillId="0" borderId="156" xfId="51" applyFont="1" applyBorder="1" applyAlignment="1">
      <alignment vertical="center" wrapText="1"/>
    </xf>
    <xf numFmtId="0" fontId="37" fillId="0" borderId="150" xfId="54" applyFont="1" applyBorder="1" applyAlignment="1">
      <alignment vertical="center" wrapText="1"/>
    </xf>
    <xf numFmtId="0" fontId="37" fillId="4" borderId="150" xfId="51" applyFont="1" applyFill="1" applyBorder="1" applyAlignment="1">
      <alignment vertical="center" wrapText="1"/>
    </xf>
    <xf numFmtId="0" fontId="37" fillId="0" borderId="146" xfId="54" applyFont="1" applyBorder="1" applyAlignment="1">
      <alignment horizontal="left" vertical="center" wrapText="1"/>
    </xf>
    <xf numFmtId="0" fontId="8" fillId="0" borderId="0" xfId="0" applyFont="1" applyAlignment="1">
      <alignment horizontal="left" vertical="top"/>
    </xf>
    <xf numFmtId="0" fontId="8" fillId="0" borderId="0" xfId="0" applyFont="1" applyAlignment="1">
      <alignment horizontal="right" vertical="center"/>
    </xf>
    <xf numFmtId="0" fontId="8" fillId="0" borderId="0" xfId="0" applyFont="1" applyAlignment="1">
      <alignment vertical="center"/>
    </xf>
    <xf numFmtId="0" fontId="8" fillId="0" borderId="0" xfId="0" applyFont="1" applyAlignment="1">
      <alignment horizontal="center" vertical="top"/>
    </xf>
    <xf numFmtId="0" fontId="8" fillId="0" borderId="0" xfId="0" applyFont="1" applyAlignment="1">
      <alignment horizontal="left" vertical="center"/>
    </xf>
    <xf numFmtId="0" fontId="8" fillId="0" borderId="4" xfId="0" applyFont="1" applyBorder="1" applyAlignment="1">
      <alignment horizontal="center" vertical="center"/>
    </xf>
    <xf numFmtId="0" fontId="8" fillId="0" borderId="1" xfId="0" applyFont="1" applyBorder="1" applyAlignment="1">
      <alignment horizontal="left" vertical="center"/>
    </xf>
    <xf numFmtId="0" fontId="8" fillId="0" borderId="6" xfId="0" applyFont="1" applyBorder="1" applyAlignment="1">
      <alignment horizontal="center" vertical="center"/>
    </xf>
    <xf numFmtId="0" fontId="8" fillId="0" borderId="8" xfId="0" applyFont="1" applyBorder="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center" vertical="center"/>
    </xf>
    <xf numFmtId="0" fontId="8" fillId="0" borderId="4" xfId="0" applyFont="1" applyBorder="1" applyAlignment="1">
      <alignment horizontal="left" vertical="center"/>
    </xf>
    <xf numFmtId="0" fontId="8" fillId="0" borderId="27" xfId="0" applyFont="1" applyBorder="1" applyAlignment="1">
      <alignment horizontal="left" vertical="center"/>
    </xf>
    <xf numFmtId="0" fontId="8" fillId="0" borderId="16" xfId="0" applyFont="1" applyBorder="1" applyAlignment="1">
      <alignment horizontal="center" vertical="center"/>
    </xf>
    <xf numFmtId="0" fontId="8" fillId="0" borderId="5" xfId="0" applyFont="1" applyBorder="1" applyAlignment="1">
      <alignment horizontal="left" vertical="center"/>
    </xf>
    <xf numFmtId="0" fontId="8" fillId="0" borderId="186" xfId="0" applyFont="1" applyBorder="1" applyAlignment="1">
      <alignment horizontal="center" vertical="center"/>
    </xf>
    <xf numFmtId="0" fontId="8" fillId="0" borderId="185" xfId="0" applyFont="1" applyBorder="1" applyAlignment="1">
      <alignment horizontal="left" vertical="center"/>
    </xf>
    <xf numFmtId="0" fontId="8" fillId="0" borderId="21" xfId="0" applyFont="1" applyBorder="1" applyAlignment="1">
      <alignment horizontal="center" vertical="center"/>
    </xf>
    <xf numFmtId="0" fontId="8" fillId="0" borderId="23" xfId="0" applyFont="1" applyBorder="1" applyAlignment="1">
      <alignment horizontal="left" vertical="center"/>
    </xf>
    <xf numFmtId="0" fontId="8" fillId="0" borderId="170" xfId="0" applyFont="1" applyBorder="1" applyAlignment="1">
      <alignment horizontal="left" vertical="top"/>
    </xf>
    <xf numFmtId="0" fontId="8" fillId="0" borderId="30" xfId="0" applyFont="1" applyBorder="1" applyAlignment="1">
      <alignment horizontal="left" vertical="top"/>
    </xf>
    <xf numFmtId="0" fontId="8" fillId="0" borderId="5" xfId="0" applyFont="1" applyBorder="1" applyAlignment="1">
      <alignment horizontal="left" vertical="top"/>
    </xf>
    <xf numFmtId="0" fontId="8" fillId="0" borderId="4" xfId="0" applyFont="1" applyBorder="1" applyAlignment="1">
      <alignment horizontal="left" vertical="top"/>
    </xf>
    <xf numFmtId="0" fontId="8" fillId="0" borderId="16" xfId="0" applyFont="1" applyBorder="1" applyAlignment="1">
      <alignment horizontal="left" vertical="top"/>
    </xf>
    <xf numFmtId="0" fontId="37" fillId="4" borderId="160" xfId="55" applyFont="1" applyFill="1" applyBorder="1" applyAlignment="1">
      <alignment vertical="center" wrapText="1"/>
    </xf>
    <xf numFmtId="0" fontId="60" fillId="0" borderId="5" xfId="58" applyFont="1" applyBorder="1">
      <alignment vertical="center"/>
    </xf>
    <xf numFmtId="0" fontId="37" fillId="0" borderId="168" xfId="54" applyFont="1" applyBorder="1" applyAlignment="1">
      <alignment horizontal="left" vertical="center" wrapText="1"/>
    </xf>
    <xf numFmtId="0" fontId="37" fillId="0" borderId="0" xfId="59" applyFont="1" applyAlignment="1">
      <alignment horizontal="right" vertical="center"/>
    </xf>
    <xf numFmtId="0" fontId="37" fillId="0" borderId="160" xfId="55" applyFont="1" applyBorder="1" applyAlignment="1">
      <alignment vertical="center" wrapText="1"/>
    </xf>
    <xf numFmtId="0" fontId="60" fillId="0" borderId="0" xfId="51" applyFont="1" applyAlignment="1">
      <alignment horizontal="right" vertical="center"/>
    </xf>
    <xf numFmtId="0" fontId="9" fillId="0" borderId="0" xfId="51" applyFont="1" applyAlignment="1">
      <alignment horizontal="right" vertical="center"/>
    </xf>
    <xf numFmtId="0" fontId="9" fillId="0" borderId="0" xfId="60" applyFont="1" applyAlignment="1">
      <alignment horizontal="center" vertical="center"/>
    </xf>
    <xf numFmtId="0" fontId="9" fillId="0" borderId="0" xfId="60" applyFont="1">
      <alignment vertical="center"/>
    </xf>
    <xf numFmtId="0" fontId="9" fillId="0" borderId="0" xfId="60" applyFont="1" applyAlignment="1">
      <alignment vertical="center" wrapText="1"/>
    </xf>
    <xf numFmtId="0" fontId="9" fillId="0" borderId="24" xfId="60" applyFont="1" applyBorder="1">
      <alignment vertical="center"/>
    </xf>
    <xf numFmtId="0" fontId="9" fillId="0" borderId="24" xfId="60" applyFont="1" applyBorder="1" applyAlignment="1">
      <alignment vertical="center" wrapText="1"/>
    </xf>
    <xf numFmtId="0" fontId="9" fillId="0" borderId="8" xfId="60" applyFont="1" applyBorder="1">
      <alignment vertical="center"/>
    </xf>
    <xf numFmtId="0" fontId="9" fillId="0" borderId="8" xfId="60" applyFont="1" applyBorder="1" applyAlignment="1">
      <alignment vertical="center" wrapText="1"/>
    </xf>
    <xf numFmtId="0" fontId="9" fillId="0" borderId="214" xfId="60" applyFont="1" applyBorder="1" applyAlignment="1">
      <alignment vertical="center" wrapText="1"/>
    </xf>
    <xf numFmtId="0" fontId="63" fillId="0" borderId="0" xfId="60" applyFont="1">
      <alignment vertical="center"/>
    </xf>
    <xf numFmtId="0" fontId="63" fillId="0" borderId="0" xfId="51" applyFont="1">
      <alignment vertical="center"/>
    </xf>
    <xf numFmtId="0" fontId="42" fillId="0" borderId="0" xfId="51" applyFont="1">
      <alignment vertical="center"/>
    </xf>
    <xf numFmtId="0" fontId="5" fillId="0" borderId="7" xfId="45" applyFont="1" applyBorder="1" applyAlignment="1">
      <alignment horizontal="center" vertical="center"/>
    </xf>
    <xf numFmtId="0" fontId="5" fillId="0" borderId="6" xfId="45" applyFont="1" applyBorder="1" applyAlignment="1">
      <alignment horizontal="center" vertical="center"/>
    </xf>
    <xf numFmtId="0" fontId="4" fillId="0" borderId="17" xfId="0" applyFont="1" applyBorder="1" applyAlignment="1">
      <alignment horizontal="center" vertical="center" textRotation="255" shrinkToFit="1"/>
    </xf>
    <xf numFmtId="0" fontId="4" fillId="0" borderId="4" xfId="0" applyFont="1" applyBorder="1" applyAlignment="1">
      <alignment vertical="center" wrapText="1"/>
    </xf>
    <xf numFmtId="0" fontId="0" fillId="0" borderId="0" xfId="0" applyAlignment="1">
      <alignment horizontal="right"/>
    </xf>
    <xf numFmtId="0" fontId="4" fillId="34" borderId="40" xfId="0" applyFont="1" applyFill="1" applyBorder="1" applyAlignment="1">
      <alignment horizontal="left" vertical="center" wrapText="1"/>
    </xf>
    <xf numFmtId="0" fontId="4" fillId="0" borderId="15" xfId="0" applyFont="1" applyBorder="1" applyAlignment="1">
      <alignment horizontal="center" vertical="center"/>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vertical="center" wrapText="1"/>
    </xf>
    <xf numFmtId="0" fontId="4" fillId="0" borderId="28" xfId="0" applyFont="1" applyBorder="1" applyAlignment="1">
      <alignment vertical="center"/>
    </xf>
    <xf numFmtId="0" fontId="4" fillId="0" borderId="41" xfId="0" applyFont="1" applyBorder="1" applyAlignment="1">
      <alignment vertical="center"/>
    </xf>
    <xf numFmtId="0" fontId="0" fillId="0" borderId="33" xfId="0" applyBorder="1" applyAlignment="1">
      <alignment horizontal="center" vertical="center"/>
    </xf>
    <xf numFmtId="0" fontId="4" fillId="0" borderId="34" xfId="0" applyFont="1" applyBorder="1" applyAlignment="1">
      <alignment vertical="center"/>
    </xf>
    <xf numFmtId="0" fontId="0" fillId="0" borderId="34" xfId="0" applyBorder="1" applyAlignment="1">
      <alignment vertical="center"/>
    </xf>
    <xf numFmtId="0" fontId="4" fillId="0" borderId="34" xfId="0" applyFont="1" applyBorder="1" applyAlignment="1">
      <alignment horizontal="left" vertical="center" wrapText="1"/>
    </xf>
    <xf numFmtId="0" fontId="0" fillId="0" borderId="34" xfId="0" applyBorder="1" applyAlignment="1">
      <alignment horizontal="center" vertical="center"/>
    </xf>
    <xf numFmtId="0" fontId="0" fillId="0" borderId="34" xfId="0" applyBorder="1" applyAlignment="1">
      <alignment horizontal="left" vertical="center"/>
    </xf>
    <xf numFmtId="0" fontId="0" fillId="0" borderId="35" xfId="0" applyBorder="1" applyAlignment="1">
      <alignment horizontal="left" vertical="center"/>
    </xf>
    <xf numFmtId="0" fontId="0" fillId="0" borderId="0" xfId="0" applyAlignment="1">
      <alignment horizontal="center" vertical="center"/>
    </xf>
    <xf numFmtId="0" fontId="4" fillId="0" borderId="1" xfId="0" applyFont="1" applyBorder="1" applyAlignment="1">
      <alignment vertical="top"/>
    </xf>
    <xf numFmtId="0" fontId="4" fillId="0" borderId="27" xfId="0" applyFont="1" applyBorder="1" applyAlignment="1">
      <alignment vertical="top"/>
    </xf>
    <xf numFmtId="0" fontId="4" fillId="0" borderId="28" xfId="0" applyFont="1" applyBorder="1" applyAlignment="1">
      <alignment vertical="center" wrapText="1"/>
    </xf>
    <xf numFmtId="0" fontId="0" fillId="0" borderId="27" xfId="0" applyBorder="1" applyAlignment="1">
      <alignment vertical="center"/>
    </xf>
    <xf numFmtId="0" fontId="4" fillId="0" borderId="239" xfId="0" applyFont="1" applyBorder="1" applyAlignment="1">
      <alignment horizontal="left" vertical="center" shrinkToFit="1"/>
    </xf>
    <xf numFmtId="0" fontId="4" fillId="0" borderId="30" xfId="0" applyFont="1" applyBorder="1" applyAlignment="1">
      <alignment vertical="center"/>
    </xf>
    <xf numFmtId="0" fontId="0" fillId="0" borderId="30" xfId="0" applyBorder="1" applyAlignment="1">
      <alignment vertical="center"/>
    </xf>
    <xf numFmtId="0" fontId="4" fillId="0" borderId="32" xfId="0" applyFont="1" applyBorder="1" applyAlignment="1">
      <alignment vertical="center"/>
    </xf>
    <xf numFmtId="14" fontId="4" fillId="0" borderId="0" xfId="0" applyNumberFormat="1" applyFont="1" applyAlignment="1">
      <alignment horizontal="left" vertical="center"/>
    </xf>
    <xf numFmtId="0" fontId="0" fillId="0" borderId="37" xfId="0" applyBorder="1" applyAlignment="1">
      <alignment vertical="center"/>
    </xf>
    <xf numFmtId="0" fontId="0" fillId="0" borderId="38" xfId="0" applyBorder="1" applyAlignment="1">
      <alignment vertical="center"/>
    </xf>
    <xf numFmtId="0" fontId="0" fillId="0" borderId="30" xfId="0" applyBorder="1" applyAlignment="1">
      <alignment horizontal="left" vertical="center"/>
    </xf>
    <xf numFmtId="0" fontId="0" fillId="0" borderId="32" xfId="0" applyBorder="1" applyAlignment="1">
      <alignment horizontal="left" vertical="center"/>
    </xf>
    <xf numFmtId="0" fontId="4" fillId="0" borderId="17" xfId="0" applyFont="1" applyBorder="1" applyAlignment="1">
      <alignment vertical="top"/>
    </xf>
    <xf numFmtId="0" fontId="4" fillId="0" borderId="36" xfId="0" applyFont="1" applyBorder="1" applyAlignment="1">
      <alignment horizontal="left" vertical="center" shrinkToFit="1"/>
    </xf>
    <xf numFmtId="0" fontId="0" fillId="0" borderId="37" xfId="0" applyBorder="1" applyAlignment="1">
      <alignment horizontal="center" vertical="center"/>
    </xf>
    <xf numFmtId="0" fontId="4" fillId="0" borderId="37" xfId="0" applyFont="1" applyBorder="1" applyAlignment="1">
      <alignment vertical="center"/>
    </xf>
    <xf numFmtId="0" fontId="0" fillId="0" borderId="35" xfId="0" applyBorder="1" applyAlignment="1">
      <alignment vertical="center"/>
    </xf>
    <xf numFmtId="0" fontId="0" fillId="0" borderId="17" xfId="0" applyBorder="1" applyAlignment="1">
      <alignment horizontal="center" vertical="center"/>
    </xf>
    <xf numFmtId="0" fontId="4" fillId="0" borderId="36" xfId="0" applyFont="1" applyBorder="1" applyAlignment="1">
      <alignment vertical="center"/>
    </xf>
    <xf numFmtId="0" fontId="0" fillId="0" borderId="42" xfId="0" applyBorder="1" applyAlignment="1">
      <alignment horizontal="center" vertical="center"/>
    </xf>
    <xf numFmtId="0" fontId="4" fillId="0" borderId="33" xfId="0" applyFont="1" applyBorder="1" applyAlignment="1">
      <alignment vertical="center"/>
    </xf>
    <xf numFmtId="0" fontId="4" fillId="0" borderId="34" xfId="0" applyFont="1" applyBorder="1" applyAlignment="1">
      <alignment horizontal="left" vertical="center"/>
    </xf>
    <xf numFmtId="0" fontId="4" fillId="0" borderId="35" xfId="0" applyFont="1" applyBorder="1" applyAlignment="1">
      <alignment vertical="center"/>
    </xf>
    <xf numFmtId="0" fontId="4" fillId="0" borderId="16" xfId="0" applyFont="1" applyBorder="1" applyAlignment="1">
      <alignment vertical="center"/>
    </xf>
    <xf numFmtId="0" fontId="4" fillId="0" borderId="29" xfId="0" applyFont="1" applyBorder="1" applyAlignment="1">
      <alignment vertical="center"/>
    </xf>
    <xf numFmtId="0" fontId="4" fillId="0" borderId="5" xfId="0" applyFont="1" applyBorder="1" applyAlignment="1">
      <alignment vertical="top"/>
    </xf>
    <xf numFmtId="0" fontId="0" fillId="0" borderId="12" xfId="0" applyBorder="1" applyAlignment="1">
      <alignment horizontal="center" vertical="center"/>
    </xf>
    <xf numFmtId="0" fontId="0" fillId="0" borderId="13" xfId="0" applyBorder="1" applyAlignment="1">
      <alignment horizontal="center" vertical="center"/>
    </xf>
    <xf numFmtId="0" fontId="11" fillId="0" borderId="13" xfId="0" applyFont="1" applyBorder="1" applyAlignment="1">
      <alignment vertical="center"/>
    </xf>
    <xf numFmtId="0" fontId="67" fillId="0" borderId="13" xfId="0" applyFont="1" applyBorder="1" applyAlignment="1">
      <alignment vertical="center"/>
    </xf>
    <xf numFmtId="0" fontId="0" fillId="0" borderId="13" xfId="0" applyBorder="1" applyAlignment="1">
      <alignment horizontal="left" vertical="center"/>
    </xf>
    <xf numFmtId="0" fontId="0" fillId="0" borderId="14" xfId="0" applyBorder="1" applyAlignment="1">
      <alignment horizontal="left" vertical="center"/>
    </xf>
    <xf numFmtId="0" fontId="4" fillId="0" borderId="35" xfId="0" applyFont="1" applyBorder="1" applyAlignment="1">
      <alignment vertical="top"/>
    </xf>
    <xf numFmtId="0" fontId="4" fillId="0" borderId="17" xfId="0" applyFont="1" applyBorder="1" applyAlignment="1">
      <alignment vertical="center" wrapText="1"/>
    </xf>
    <xf numFmtId="0" fontId="4" fillId="0" borderId="239" xfId="0" applyFont="1" applyBorder="1" applyAlignment="1">
      <alignment vertical="center" shrinkToFit="1"/>
    </xf>
    <xf numFmtId="0" fontId="0" fillId="0" borderId="241" xfId="0" applyBorder="1" applyAlignment="1">
      <alignment horizontal="center" vertical="center"/>
    </xf>
    <xf numFmtId="0" fontId="0" fillId="0" borderId="30" xfId="0" applyBorder="1" applyAlignment="1">
      <alignment horizontal="center" vertical="center"/>
    </xf>
    <xf numFmtId="0" fontId="0" fillId="0" borderId="37" xfId="0" applyBorder="1" applyAlignment="1">
      <alignment horizontal="left" vertical="center"/>
    </xf>
    <xf numFmtId="0" fontId="0" fillId="0" borderId="38" xfId="0" applyBorder="1" applyAlignment="1">
      <alignment horizontal="left" vertical="center"/>
    </xf>
    <xf numFmtId="0" fontId="4" fillId="0" borderId="36" xfId="0" applyFont="1" applyBorder="1" applyAlignment="1">
      <alignment vertical="center" shrinkToFit="1"/>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240" xfId="0" applyBorder="1" applyAlignment="1">
      <alignment horizontal="left" vertical="center"/>
    </xf>
    <xf numFmtId="0" fontId="61" fillId="39" borderId="3" xfId="55" applyFont="1" applyFill="1" applyBorder="1" applyAlignment="1">
      <alignment horizontal="center" vertical="center" wrapText="1"/>
    </xf>
    <xf numFmtId="0" fontId="37" fillId="39" borderId="25" xfId="55" applyFont="1" applyFill="1" applyBorder="1" applyAlignment="1">
      <alignment horizontal="center" vertical="center" wrapText="1"/>
    </xf>
    <xf numFmtId="0" fontId="37" fillId="0" borderId="161" xfId="55" applyFont="1" applyBorder="1" applyAlignment="1">
      <alignment horizontal="left" vertical="center" wrapText="1"/>
    </xf>
    <xf numFmtId="0" fontId="37" fillId="0" borderId="164" xfId="55" applyFont="1" applyBorder="1" applyAlignment="1">
      <alignment horizontal="center" vertical="center"/>
    </xf>
    <xf numFmtId="0" fontId="37" fillId="0" borderId="156" xfId="55" applyFont="1" applyBorder="1" applyAlignment="1">
      <alignment vertical="center" wrapText="1"/>
    </xf>
    <xf numFmtId="0" fontId="37" fillId="0" borderId="242" xfId="55" applyFont="1" applyBorder="1" applyAlignment="1">
      <alignment horizontal="center" vertical="center"/>
    </xf>
    <xf numFmtId="0" fontId="37" fillId="0" borderId="243" xfId="55" applyFont="1" applyBorder="1" applyAlignment="1">
      <alignment horizontal="center" vertical="center"/>
    </xf>
    <xf numFmtId="0" fontId="37" fillId="0" borderId="244" xfId="55" applyFont="1" applyBorder="1" applyAlignment="1">
      <alignment horizontal="center" vertical="center"/>
    </xf>
    <xf numFmtId="0" fontId="37" fillId="0" borderId="245" xfId="55" applyFont="1" applyBorder="1" applyAlignment="1">
      <alignment vertical="center" wrapText="1"/>
    </xf>
    <xf numFmtId="0" fontId="37" fillId="0" borderId="246" xfId="55" applyFont="1" applyBorder="1" applyAlignment="1">
      <alignment vertical="center" wrapText="1"/>
    </xf>
    <xf numFmtId="0" fontId="37" fillId="0" borderId="196" xfId="55" applyFont="1" applyBorder="1" applyAlignment="1">
      <alignment horizontal="center" vertical="center"/>
    </xf>
    <xf numFmtId="0" fontId="37" fillId="0" borderId="80" xfId="55" applyFont="1" applyBorder="1" applyAlignment="1">
      <alignment horizontal="center" vertical="center"/>
    </xf>
    <xf numFmtId="0" fontId="37" fillId="0" borderId="247" xfId="55" applyFont="1" applyBorder="1" applyAlignment="1">
      <alignment horizontal="center" vertical="center"/>
    </xf>
    <xf numFmtId="0" fontId="37" fillId="0" borderId="250" xfId="55" applyFont="1" applyBorder="1" applyAlignment="1">
      <alignment vertical="center" wrapText="1"/>
    </xf>
    <xf numFmtId="0" fontId="37" fillId="0" borderId="163" xfId="55" applyFont="1" applyBorder="1" applyAlignment="1">
      <alignment horizontal="left" vertical="center" wrapText="1"/>
    </xf>
    <xf numFmtId="0" fontId="37" fillId="0" borderId="162" xfId="55" applyFont="1" applyBorder="1" applyAlignment="1">
      <alignment horizontal="left" vertical="center" wrapText="1"/>
    </xf>
    <xf numFmtId="0" fontId="37" fillId="0" borderId="163" xfId="54" applyFont="1" applyBorder="1" applyAlignment="1">
      <alignment vertical="center" wrapText="1"/>
    </xf>
    <xf numFmtId="0" fontId="37" fillId="0" borderId="162" xfId="54" applyFont="1" applyBorder="1" applyAlignment="1">
      <alignment vertical="center" wrapText="1"/>
    </xf>
    <xf numFmtId="0" fontId="37" fillId="0" borderId="173" xfId="54" applyFont="1" applyBorder="1" applyAlignment="1">
      <alignment horizontal="center" vertical="center"/>
    </xf>
    <xf numFmtId="0" fontId="37" fillId="0" borderId="172" xfId="54" applyFont="1" applyBorder="1" applyAlignment="1">
      <alignment horizontal="center" vertical="center"/>
    </xf>
    <xf numFmtId="0" fontId="37" fillId="0" borderId="171" xfId="54" applyFont="1" applyBorder="1" applyAlignment="1">
      <alignment horizontal="center" vertical="center"/>
    </xf>
    <xf numFmtId="0" fontId="37" fillId="0" borderId="158" xfId="54" applyFont="1" applyBorder="1" applyAlignment="1">
      <alignment vertical="center" wrapText="1"/>
    </xf>
    <xf numFmtId="0" fontId="37" fillId="0" borderId="157" xfId="54" applyFont="1" applyBorder="1" applyAlignment="1">
      <alignment vertical="center" wrapText="1"/>
    </xf>
    <xf numFmtId="0" fontId="37" fillId="0" borderId="0" xfId="54" applyFont="1" applyAlignment="1">
      <alignment vertical="center" wrapText="1"/>
    </xf>
    <xf numFmtId="0" fontId="37" fillId="0" borderId="27" xfId="54" applyFont="1" applyBorder="1" applyAlignment="1">
      <alignment vertical="center" wrapText="1"/>
    </xf>
    <xf numFmtId="0" fontId="37" fillId="0" borderId="170" xfId="54" applyFont="1" applyBorder="1" applyAlignment="1">
      <alignment vertical="center" wrapText="1"/>
    </xf>
    <xf numFmtId="0" fontId="37" fillId="0" borderId="169" xfId="54" applyFont="1" applyBorder="1" applyAlignment="1">
      <alignment vertical="center" wrapText="1"/>
    </xf>
    <xf numFmtId="0" fontId="37" fillId="0" borderId="159" xfId="54" applyFont="1" applyBorder="1" applyAlignment="1">
      <alignment horizontal="center" vertical="center"/>
    </xf>
    <xf numFmtId="0" fontId="37" fillId="0" borderId="17" xfId="54" applyFont="1" applyBorder="1" applyAlignment="1">
      <alignment horizontal="center" vertical="center"/>
    </xf>
    <xf numFmtId="0" fontId="37" fillId="0" borderId="164" xfId="54" applyFont="1" applyBorder="1" applyAlignment="1">
      <alignment horizontal="center" vertical="center"/>
    </xf>
    <xf numFmtId="0" fontId="37" fillId="0" borderId="170" xfId="55" applyFont="1" applyBorder="1" applyAlignment="1">
      <alignment horizontal="left" vertical="center" wrapText="1"/>
    </xf>
    <xf numFmtId="0" fontId="37" fillId="0" borderId="169" xfId="55" applyFont="1" applyBorder="1" applyAlignment="1">
      <alignment horizontal="left" vertical="center" wrapText="1"/>
    </xf>
    <xf numFmtId="0" fontId="37" fillId="0" borderId="231" xfId="55" applyFont="1" applyBorder="1" applyAlignment="1">
      <alignment horizontal="center" vertical="center"/>
    </xf>
    <xf numFmtId="0" fontId="37" fillId="0" borderId="232" xfId="55" applyFont="1" applyBorder="1" applyAlignment="1">
      <alignment horizontal="center" vertical="center"/>
    </xf>
    <xf numFmtId="0" fontId="37" fillId="0" borderId="233" xfId="55" applyFont="1" applyBorder="1" applyAlignment="1">
      <alignment horizontal="center" vertical="center"/>
    </xf>
    <xf numFmtId="0" fontId="38" fillId="0" borderId="0" xfId="54" applyFont="1" applyAlignment="1">
      <alignment horizontal="center" vertical="center" wrapText="1"/>
    </xf>
    <xf numFmtId="0" fontId="38" fillId="0" borderId="0" xfId="54" applyFont="1" applyAlignment="1">
      <alignment horizontal="center" vertical="center"/>
    </xf>
    <xf numFmtId="0" fontId="37" fillId="39" borderId="3" xfId="55" applyFont="1" applyFill="1" applyBorder="1" applyAlignment="1">
      <alignment horizontal="center" vertical="center"/>
    </xf>
    <xf numFmtId="0" fontId="37" fillId="39" borderId="1" xfId="55" applyFont="1" applyFill="1" applyBorder="1" applyAlignment="1">
      <alignment horizontal="center" vertical="center"/>
    </xf>
    <xf numFmtId="0" fontId="37" fillId="39" borderId="4" xfId="55" applyFont="1" applyFill="1" applyBorder="1" applyAlignment="1">
      <alignment horizontal="center" vertical="center"/>
    </xf>
    <xf numFmtId="0" fontId="37" fillId="0" borderId="110" xfId="55" applyFont="1" applyBorder="1" applyAlignment="1">
      <alignment horizontal="left" vertical="center"/>
    </xf>
    <xf numFmtId="0" fontId="37" fillId="0" borderId="122" xfId="55" applyFont="1" applyBorder="1" applyAlignment="1">
      <alignment horizontal="left" vertical="center"/>
    </xf>
    <xf numFmtId="0" fontId="37" fillId="0" borderId="111" xfId="55" applyFont="1" applyBorder="1" applyAlignment="1">
      <alignment horizontal="center" vertical="center" wrapText="1"/>
    </xf>
    <xf numFmtId="0" fontId="37" fillId="0" borderId="122" xfId="55" applyFont="1" applyBorder="1" applyAlignment="1">
      <alignment horizontal="center" vertical="center" wrapText="1"/>
    </xf>
    <xf numFmtId="0" fontId="37" fillId="0" borderId="103" xfId="55" applyFont="1" applyBorder="1" applyAlignment="1">
      <alignment horizontal="center" vertical="center" wrapText="1"/>
    </xf>
    <xf numFmtId="0" fontId="37" fillId="0" borderId="27" xfId="55" applyFont="1" applyBorder="1" applyAlignment="1">
      <alignment horizontal="center" vertical="center" wrapText="1"/>
    </xf>
    <xf numFmtId="0" fontId="37" fillId="0" borderId="68" xfId="55" applyFont="1" applyBorder="1" applyAlignment="1">
      <alignment horizontal="center" vertical="center" wrapText="1"/>
    </xf>
    <xf numFmtId="0" fontId="37" fillId="0" borderId="80" xfId="55" applyFont="1" applyBorder="1" applyAlignment="1">
      <alignment horizontal="center" vertical="center" wrapText="1"/>
    </xf>
    <xf numFmtId="0" fontId="37" fillId="0" borderId="248" xfId="55" applyFont="1" applyBorder="1" applyAlignment="1">
      <alignment horizontal="left" vertical="center"/>
    </xf>
    <xf numFmtId="0" fontId="37" fillId="0" borderId="249" xfId="55" applyFont="1" applyBorder="1" applyAlignment="1">
      <alignment horizontal="left" vertical="center"/>
    </xf>
    <xf numFmtId="0" fontId="37" fillId="0" borderId="234" xfId="54" applyFont="1" applyBorder="1" applyAlignment="1">
      <alignment horizontal="left" vertical="center" wrapText="1"/>
    </xf>
    <xf numFmtId="0" fontId="37" fillId="0" borderId="147" xfId="54" applyFont="1" applyBorder="1" applyAlignment="1">
      <alignment horizontal="left" vertical="center" wrapText="1"/>
    </xf>
    <xf numFmtId="0" fontId="37" fillId="0" borderId="235" xfId="54" applyFont="1" applyBorder="1" applyAlignment="1">
      <alignment horizontal="left" vertical="center" wrapText="1"/>
    </xf>
    <xf numFmtId="0" fontId="37" fillId="0" borderId="168" xfId="54" applyFont="1" applyBorder="1" applyAlignment="1">
      <alignment vertical="center" wrapText="1"/>
    </xf>
    <xf numFmtId="0" fontId="37" fillId="0" borderId="165" xfId="54" applyFont="1" applyBorder="1" applyAlignment="1">
      <alignment vertical="center" wrapText="1"/>
    </xf>
    <xf numFmtId="0" fontId="37" fillId="0" borderId="161" xfId="54" applyFont="1" applyBorder="1" applyAlignment="1">
      <alignment vertical="center" wrapText="1"/>
    </xf>
    <xf numFmtId="0" fontId="37" fillId="0" borderId="153" xfId="54" applyFont="1" applyBorder="1" applyAlignment="1">
      <alignment horizontal="center" vertical="center"/>
    </xf>
    <xf numFmtId="0" fontId="37" fillId="0" borderId="152" xfId="54" applyFont="1" applyBorder="1" applyAlignment="1">
      <alignment horizontal="center" vertical="center"/>
    </xf>
    <xf numFmtId="0" fontId="37" fillId="0" borderId="151" xfId="54" applyFont="1" applyBorder="1" applyAlignment="1">
      <alignment horizontal="center" vertical="center"/>
    </xf>
    <xf numFmtId="0" fontId="37" fillId="0" borderId="163" xfId="51" applyFont="1" applyBorder="1" applyAlignment="1">
      <alignment horizontal="left" vertical="center" wrapText="1"/>
    </xf>
    <xf numFmtId="0" fontId="37" fillId="0" borderId="162" xfId="51" applyFont="1" applyBorder="1" applyAlignment="1">
      <alignment horizontal="left" vertical="center" wrapText="1"/>
    </xf>
    <xf numFmtId="0" fontId="37" fillId="0" borderId="170" xfId="51" applyFont="1" applyBorder="1" applyAlignment="1">
      <alignment horizontal="left" vertical="center" wrapText="1"/>
    </xf>
    <xf numFmtId="0" fontId="37" fillId="0" borderId="169" xfId="51" applyFont="1" applyBorder="1" applyAlignment="1">
      <alignment horizontal="left" vertical="center" wrapText="1"/>
    </xf>
    <xf numFmtId="0" fontId="37" fillId="0" borderId="163" xfId="54" applyFont="1" applyBorder="1" applyAlignment="1">
      <alignment horizontal="left" vertical="center" wrapText="1"/>
    </xf>
    <xf numFmtId="0" fontId="37" fillId="0" borderId="162" xfId="54" applyFont="1" applyBorder="1" applyAlignment="1">
      <alignment horizontal="left" vertical="center" wrapText="1"/>
    </xf>
    <xf numFmtId="0" fontId="37" fillId="0" borderId="158" xfId="55" applyFont="1" applyBorder="1" applyAlignment="1">
      <alignment horizontal="left" vertical="center" wrapText="1"/>
    </xf>
    <xf numFmtId="0" fontId="37" fillId="0" borderId="157" xfId="55" applyFont="1" applyBorder="1" applyAlignment="1">
      <alignment horizontal="left" vertical="center" wrapText="1"/>
    </xf>
    <xf numFmtId="0" fontId="37" fillId="0" borderId="153" xfId="54" applyFont="1" applyBorder="1" applyAlignment="1">
      <alignment horizontal="center" vertical="center" wrapText="1"/>
    </xf>
    <xf numFmtId="0" fontId="37" fillId="0" borderId="152" xfId="54" applyFont="1" applyBorder="1" applyAlignment="1">
      <alignment horizontal="center" vertical="center" wrapText="1"/>
    </xf>
    <xf numFmtId="0" fontId="37" fillId="0" borderId="151" xfId="54" applyFont="1" applyBorder="1" applyAlignment="1">
      <alignment horizontal="center" vertical="center" wrapText="1"/>
    </xf>
    <xf numFmtId="0" fontId="37" fillId="0" borderId="168" xfId="54" applyFont="1" applyBorder="1" applyAlignment="1">
      <alignment horizontal="center" vertical="center" wrapText="1"/>
    </xf>
    <xf numFmtId="0" fontId="37" fillId="0" borderId="161" xfId="54" applyFont="1" applyBorder="1" applyAlignment="1">
      <alignment horizontal="center" vertical="center" wrapText="1"/>
    </xf>
    <xf numFmtId="0" fontId="37" fillId="0" borderId="165" xfId="54"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top"/>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0" fillId="0" borderId="0" xfId="0" applyAlignment="1">
      <alignment horizontal="right"/>
    </xf>
    <xf numFmtId="0" fontId="4" fillId="0" borderId="0" xfId="0" applyFont="1" applyAlignment="1">
      <alignment horizontal="justify" vertical="center" wrapText="1"/>
    </xf>
    <xf numFmtId="0" fontId="4" fillId="0" borderId="2" xfId="0" applyFont="1" applyBorder="1" applyAlignment="1">
      <alignment horizontal="center" vertical="center" wrapText="1"/>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29"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238" xfId="0" applyFont="1" applyBorder="1" applyAlignment="1">
      <alignment horizontal="left" vertical="center"/>
    </xf>
    <xf numFmtId="0" fontId="4" fillId="0" borderId="237" xfId="0" applyFont="1" applyBorder="1" applyAlignment="1">
      <alignment horizontal="left" vertical="center"/>
    </xf>
    <xf numFmtId="0" fontId="4" fillId="0" borderId="30" xfId="0" applyFont="1" applyBorder="1" applyAlignment="1">
      <alignment horizontal="left" vertical="center"/>
    </xf>
    <xf numFmtId="0" fontId="4" fillId="0" borderId="32" xfId="0" applyFont="1" applyBorder="1" applyAlignment="1">
      <alignment horizontal="lef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5"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29" xfId="0" applyFont="1" applyBorder="1" applyAlignment="1">
      <alignment horizontal="center" vertical="center" textRotation="255" shrinkToFit="1"/>
    </xf>
    <xf numFmtId="0" fontId="4" fillId="0" borderId="236" xfId="0" applyFont="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10" xfId="0" applyFont="1" applyBorder="1" applyAlignment="1">
      <alignment horizontal="center" wrapText="1"/>
    </xf>
    <xf numFmtId="0" fontId="4" fillId="0" borderId="52" xfId="0" applyFont="1" applyBorder="1" applyAlignment="1">
      <alignment horizontal="center" wrapText="1"/>
    </xf>
    <xf numFmtId="0" fontId="4" fillId="0" borderId="27" xfId="0"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5" fillId="0" borderId="7" xfId="0" applyFont="1" applyBorder="1" applyAlignment="1">
      <alignment horizontal="left" vertical="center" wrapText="1"/>
    </xf>
    <xf numFmtId="0" fontId="4" fillId="0" borderId="6" xfId="0" applyFont="1" applyBorder="1" applyAlignment="1">
      <alignment vertical="center" shrinkToFit="1"/>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31" xfId="0" applyFont="1" applyBorder="1" applyAlignment="1">
      <alignment horizontal="center" wrapTex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7" xfId="0" applyFont="1" applyBorder="1" applyAlignment="1">
      <alignment horizontal="left" vertical="center" shrinkToFit="1"/>
    </xf>
    <xf numFmtId="0" fontId="0" fillId="0" borderId="7" xfId="0" applyBorder="1" applyAlignment="1">
      <alignment horizontal="left" vertical="center" shrinkToFi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4" fillId="0" borderId="23" xfId="0" applyFont="1" applyBorder="1" applyAlignment="1">
      <alignment horizontal="left" vertical="top" shrinkToFit="1"/>
    </xf>
    <xf numFmtId="0" fontId="4" fillId="0" borderId="224" xfId="0" applyFont="1" applyBorder="1" applyAlignment="1">
      <alignment horizontal="left" vertical="top" shrinkToFit="1"/>
    </xf>
    <xf numFmtId="0" fontId="0" fillId="0" borderId="224" xfId="0" applyBorder="1" applyAlignment="1">
      <alignment shrinkToFi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left" wrapText="1"/>
    </xf>
    <xf numFmtId="0" fontId="4" fillId="0" borderId="29" xfId="0" applyFont="1" applyBorder="1" applyAlignment="1">
      <alignment horizontal="left"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7" xfId="0" applyFont="1" applyBorder="1" applyAlignment="1">
      <alignment horizontal="left" vertical="center"/>
    </xf>
    <xf numFmtId="0" fontId="10"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0" fillId="34" borderId="6" xfId="0" applyFill="1" applyBorder="1" applyAlignment="1">
      <alignment horizontal="center" vertical="center"/>
    </xf>
    <xf numFmtId="0" fontId="0" fillId="34" borderId="8" xfId="0" applyFill="1" applyBorder="1" applyAlignment="1">
      <alignment horizontal="center" vertical="center"/>
    </xf>
    <xf numFmtId="0" fontId="0" fillId="0" borderId="37" xfId="0" applyBorder="1" applyAlignment="1">
      <alignment horizontal="center" vertical="center" wrapText="1"/>
    </xf>
    <xf numFmtId="0" fontId="0" fillId="0" borderId="30" xfId="0" applyBorder="1" applyAlignment="1">
      <alignment horizontal="center" vertical="center" wrapText="1"/>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29" xfId="0" applyFont="1" applyFill="1" applyBorder="1" applyAlignment="1">
      <alignment horizontal="left" vertical="center"/>
    </xf>
    <xf numFmtId="0" fontId="4" fillId="0" borderId="43" xfId="0" applyFont="1" applyBorder="1" applyAlignment="1">
      <alignment vertical="center" wrapText="1"/>
    </xf>
    <xf numFmtId="0" fontId="4" fillId="0" borderId="239" xfId="0" applyFont="1" applyBorder="1" applyAlignment="1">
      <alignment vertical="center" wrapText="1"/>
    </xf>
    <xf numFmtId="0" fontId="4" fillId="0" borderId="43" xfId="0" applyFont="1" applyBorder="1" applyAlignment="1">
      <alignment horizontal="left" vertical="center" wrapText="1"/>
    </xf>
    <xf numFmtId="0" fontId="4" fillId="0" borderId="239" xfId="0" applyFont="1" applyBorder="1" applyAlignment="1">
      <alignment horizontal="left" vertical="center" wrapText="1"/>
    </xf>
    <xf numFmtId="0" fontId="4" fillId="0" borderId="37" xfId="0" applyFont="1" applyBorder="1" applyAlignment="1">
      <alignment horizontal="center" vertical="center" wrapText="1"/>
    </xf>
    <xf numFmtId="0" fontId="4" fillId="34" borderId="44" xfId="0" applyFont="1" applyFill="1" applyBorder="1" applyAlignment="1">
      <alignment horizontal="center" vertical="center"/>
    </xf>
    <xf numFmtId="0" fontId="4" fillId="34" borderId="45" xfId="0" applyFont="1" applyFill="1" applyBorder="1" applyAlignment="1">
      <alignment horizontal="center" vertical="center"/>
    </xf>
    <xf numFmtId="0" fontId="4" fillId="34" borderId="46" xfId="0" applyFont="1" applyFill="1" applyBorder="1" applyAlignment="1">
      <alignment horizontal="center" vertical="center"/>
    </xf>
    <xf numFmtId="0" fontId="4" fillId="34" borderId="47" xfId="0" applyFont="1" applyFill="1" applyBorder="1" applyAlignment="1">
      <alignment horizontal="center" vertical="center"/>
    </xf>
    <xf numFmtId="0" fontId="4" fillId="34" borderId="48" xfId="0" applyFont="1" applyFill="1" applyBorder="1" applyAlignment="1">
      <alignment horizontal="center" vertical="center"/>
    </xf>
    <xf numFmtId="0" fontId="4" fillId="34" borderId="49"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0" xfId="0" applyFont="1" applyFill="1" applyAlignment="1">
      <alignment horizontal="left"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70" xfId="0" applyFont="1" applyBorder="1" applyAlignment="1">
      <alignment horizontal="center" vertical="top"/>
    </xf>
    <xf numFmtId="0" fontId="8" fillId="0" borderId="183" xfId="0" applyFont="1" applyBorder="1" applyAlignment="1">
      <alignment horizontal="left" vertical="top" wrapText="1"/>
    </xf>
    <xf numFmtId="0" fontId="8" fillId="0" borderId="182" xfId="0" applyFont="1" applyBorder="1" applyAlignment="1">
      <alignment horizontal="left" vertical="top" wrapText="1"/>
    </xf>
    <xf numFmtId="0" fontId="8" fillId="0" borderId="181" xfId="0" applyFont="1" applyBorder="1" applyAlignment="1">
      <alignment horizontal="left" vertical="top" wrapText="1"/>
    </xf>
    <xf numFmtId="0" fontId="8" fillId="0" borderId="17" xfId="0" applyFont="1" applyBorder="1" applyAlignment="1">
      <alignment horizontal="left" vertical="top" wrapText="1"/>
    </xf>
    <xf numFmtId="0" fontId="8" fillId="0" borderId="0" xfId="0" applyFont="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186" xfId="0" applyFont="1" applyBorder="1" applyAlignment="1">
      <alignment horizontal="left" vertical="center"/>
    </xf>
    <xf numFmtId="0" fontId="8" fillId="0" borderId="185" xfId="0" applyFont="1" applyBorder="1" applyAlignment="1">
      <alignment horizontal="left" vertical="center"/>
    </xf>
    <xf numFmtId="0" fontId="8" fillId="0" borderId="194" xfId="0" applyFont="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5" fillId="0" borderId="0" xfId="0" applyFont="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15" fillId="0" borderId="7" xfId="0" applyFont="1" applyBorder="1" applyAlignment="1">
      <alignment vertical="center" wrapText="1"/>
    </xf>
    <xf numFmtId="0" fontId="15" fillId="0" borderId="8" xfId="0" applyFont="1" applyBorder="1" applyAlignment="1">
      <alignment vertical="center" wrapText="1"/>
    </xf>
    <xf numFmtId="0" fontId="4" fillId="0" borderId="27" xfId="0" applyFont="1" applyBorder="1" applyAlignment="1">
      <alignment horizontal="left" vertic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0" xfId="0" applyFont="1" applyAlignment="1">
      <alignment horizontal="center" vertical="center" wrapText="1"/>
    </xf>
    <xf numFmtId="0" fontId="15" fillId="0" borderId="27"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5" xfId="0" applyFont="1" applyBorder="1" applyAlignment="1">
      <alignment horizontal="left" vertical="center" wrapText="1"/>
    </xf>
    <xf numFmtId="0" fontId="15" fillId="0" borderId="15" xfId="0" applyFont="1" applyBorder="1" applyAlignment="1">
      <alignment horizontal="left" vertical="center" wrapText="1"/>
    </xf>
    <xf numFmtId="0" fontId="15" fillId="0" borderId="4" xfId="0" applyFont="1" applyBorder="1" applyAlignment="1">
      <alignment horizontal="left" vertical="center" wrapText="1"/>
    </xf>
    <xf numFmtId="0" fontId="15" fillId="0" borderId="0" xfId="0" applyFont="1" applyAlignment="1">
      <alignment horizontal="left" vertical="center" wrapText="1"/>
    </xf>
    <xf numFmtId="0" fontId="16" fillId="0" borderId="2" xfId="0" applyFont="1" applyBorder="1" applyAlignment="1">
      <alignment horizontal="center" vertical="center"/>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16" fillId="0" borderId="6" xfId="0" applyFont="1" applyBorder="1" applyAlignment="1">
      <alignment horizontal="center" vertical="center"/>
    </xf>
    <xf numFmtId="0" fontId="16" fillId="0" borderId="29"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29" xfId="0" applyFont="1" applyBorder="1" applyAlignment="1">
      <alignment horizontal="center" vertical="center"/>
    </xf>
    <xf numFmtId="0" fontId="5" fillId="0" borderId="0" xfId="0" applyFont="1" applyAlignment="1">
      <alignment horizontal="left"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5" fillId="0" borderId="3" xfId="0" applyFont="1" applyBorder="1" applyAlignment="1">
      <alignment wrapText="1"/>
    </xf>
    <xf numFmtId="0" fontId="5" fillId="0" borderId="4" xfId="0" applyFont="1" applyBorder="1" applyAlignment="1">
      <alignment wrapText="1"/>
    </xf>
    <xf numFmtId="0" fontId="5" fillId="0" borderId="1" xfId="0" applyFont="1" applyBorder="1" applyAlignment="1">
      <alignment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17" xfId="0" applyFont="1" applyBorder="1" applyAlignment="1">
      <alignment vertical="top" wrapText="1"/>
    </xf>
    <xf numFmtId="0" fontId="5" fillId="0" borderId="0" xfId="0" applyFont="1" applyAlignment="1">
      <alignment vertical="top" wrapText="1"/>
    </xf>
    <xf numFmtId="0" fontId="5" fillId="0" borderId="27" xfId="0" applyFont="1" applyBorder="1" applyAlignment="1">
      <alignment vertical="top" wrapText="1"/>
    </xf>
    <xf numFmtId="0" fontId="5" fillId="0" borderId="16" xfId="0" applyFont="1" applyBorder="1" applyAlignment="1">
      <alignment vertical="top" wrapText="1"/>
    </xf>
    <xf numFmtId="0" fontId="5" fillId="0" borderId="5" xfId="0" applyFont="1" applyBorder="1" applyAlignment="1">
      <alignment vertical="top" wrapText="1"/>
    </xf>
    <xf numFmtId="0" fontId="5" fillId="0" borderId="15" xfId="0" applyFont="1" applyBorder="1" applyAlignment="1">
      <alignment vertical="top"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7" xfId="0" applyFont="1" applyBorder="1" applyAlignment="1">
      <alignment horizontal="lef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6" xfId="0" applyFont="1" applyBorder="1" applyAlignment="1">
      <alignment horizontal="left" vertical="center" wrapText="1"/>
    </xf>
    <xf numFmtId="0" fontId="15" fillId="0" borderId="0" xfId="0" applyFont="1" applyAlignment="1">
      <alignment horizontal="center" vertical="top"/>
    </xf>
    <xf numFmtId="0" fontId="15" fillId="0" borderId="0" xfId="0" applyFont="1" applyAlignment="1">
      <alignment vertical="top" wrapText="1"/>
    </xf>
    <xf numFmtId="0" fontId="42" fillId="0" borderId="0" xfId="51" applyFont="1" applyAlignment="1">
      <alignment horizontal="left" vertical="center" wrapText="1"/>
    </xf>
    <xf numFmtId="0" fontId="9" fillId="0" borderId="175" xfId="60" applyFont="1" applyBorder="1" applyAlignment="1">
      <alignment horizontal="center" vertical="center" wrapText="1"/>
    </xf>
    <xf numFmtId="0" fontId="9" fillId="0" borderId="6" xfId="60" quotePrefix="1" applyFont="1" applyBorder="1" applyAlignment="1">
      <alignment horizontal="center" vertical="center"/>
    </xf>
    <xf numFmtId="0" fontId="9" fillId="0" borderId="7" xfId="60" applyFont="1" applyBorder="1" applyAlignment="1">
      <alignment horizontal="center" vertical="center"/>
    </xf>
    <xf numFmtId="0" fontId="9" fillId="0" borderId="6" xfId="60" applyFont="1" applyBorder="1" applyAlignment="1">
      <alignment horizontal="center" vertical="center" wrapText="1"/>
    </xf>
    <xf numFmtId="0" fontId="9" fillId="0" borderId="7" xfId="60" applyFont="1" applyBorder="1" applyAlignment="1">
      <alignment horizontal="center" vertical="center" wrapText="1"/>
    </xf>
    <xf numFmtId="0" fontId="9" fillId="0" borderId="199" xfId="60" applyFont="1" applyBorder="1" applyAlignment="1">
      <alignment horizontal="center" vertical="center" wrapText="1"/>
    </xf>
    <xf numFmtId="0" fontId="9" fillId="0" borderId="200" xfId="60" applyFont="1" applyBorder="1" applyAlignment="1">
      <alignment horizontal="center" vertical="center" wrapText="1"/>
    </xf>
    <xf numFmtId="0" fontId="9" fillId="0" borderId="198" xfId="60" applyFont="1" applyBorder="1" applyAlignment="1">
      <alignment horizontal="center" vertical="center" wrapText="1"/>
    </xf>
    <xf numFmtId="0" fontId="9" fillId="0" borderId="217" xfId="60" applyFont="1" applyBorder="1" applyAlignment="1">
      <alignment horizontal="center" vertical="center" wrapText="1"/>
    </xf>
    <xf numFmtId="0" fontId="9" fillId="0" borderId="215" xfId="60" applyFont="1" applyBorder="1" applyAlignment="1">
      <alignment horizontal="center" vertical="center" wrapText="1"/>
    </xf>
    <xf numFmtId="0" fontId="9" fillId="0" borderId="186" xfId="60" applyFont="1" applyBorder="1" applyAlignment="1">
      <alignment horizontal="center" vertical="center" wrapText="1"/>
    </xf>
    <xf numFmtId="0" fontId="9" fillId="0" borderId="185" xfId="60" applyFont="1" applyBorder="1" applyAlignment="1">
      <alignment horizontal="center" vertical="center" wrapText="1"/>
    </xf>
    <xf numFmtId="0" fontId="9" fillId="0" borderId="194" xfId="60" applyFont="1" applyBorder="1" applyAlignment="1">
      <alignment horizontal="center" vertical="center" wrapText="1"/>
    </xf>
    <xf numFmtId="0" fontId="9" fillId="0" borderId="21" xfId="60" quotePrefix="1" applyFont="1" applyBorder="1" applyAlignment="1">
      <alignment horizontal="center" vertical="center"/>
    </xf>
    <xf numFmtId="0" fontId="9" fillId="0" borderId="23" xfId="60" applyFont="1" applyBorder="1" applyAlignment="1">
      <alignment horizontal="center" vertical="center"/>
    </xf>
    <xf numFmtId="0" fontId="9" fillId="0" borderId="21" xfId="60" applyFont="1" applyBorder="1" applyAlignment="1">
      <alignment horizontal="center" vertical="center" wrapText="1"/>
    </xf>
    <xf numFmtId="0" fontId="9" fillId="0" borderId="23" xfId="60" applyFont="1" applyBorder="1" applyAlignment="1">
      <alignment horizontal="center" vertical="center" wrapText="1"/>
    </xf>
    <xf numFmtId="0" fontId="9" fillId="0" borderId="0" xfId="60" applyFont="1" applyAlignment="1">
      <alignment horizontal="center" vertical="center"/>
    </xf>
    <xf numFmtId="0" fontId="60" fillId="0" borderId="2" xfId="56" applyFont="1" applyBorder="1" applyAlignment="1">
      <alignment horizontal="center" vertical="center"/>
    </xf>
    <xf numFmtId="0" fontId="40" fillId="0" borderId="2" xfId="51" applyBorder="1" applyAlignment="1">
      <alignment horizontal="center" vertical="center"/>
    </xf>
    <xf numFmtId="0" fontId="9" fillId="0" borderId="2" xfId="56" applyBorder="1" applyAlignment="1">
      <alignment horizontal="center" vertical="center"/>
    </xf>
    <xf numFmtId="0" fontId="9" fillId="0" borderId="178" xfId="56" applyBorder="1" applyAlignment="1">
      <alignment horizontal="center" vertical="center"/>
    </xf>
    <xf numFmtId="0" fontId="9" fillId="0" borderId="0" xfId="56" applyAlignment="1">
      <alignment horizontal="center" vertical="center"/>
    </xf>
    <xf numFmtId="0" fontId="9" fillId="0" borderId="0" xfId="56" applyAlignment="1">
      <alignment horizontal="left" vertical="center"/>
    </xf>
    <xf numFmtId="0" fontId="9" fillId="0" borderId="199" xfId="56" applyBorder="1" applyAlignment="1">
      <alignment horizontal="center" vertical="center"/>
    </xf>
    <xf numFmtId="0" fontId="9" fillId="0" borderId="200" xfId="56" applyBorder="1" applyAlignment="1">
      <alignment horizontal="center" vertical="center"/>
    </xf>
    <xf numFmtId="0" fontId="9" fillId="0" borderId="201" xfId="56" applyBorder="1" applyAlignment="1">
      <alignment horizontal="center" vertical="center"/>
    </xf>
    <xf numFmtId="0" fontId="60" fillId="0" borderId="199" xfId="56" applyFont="1" applyBorder="1" applyAlignment="1">
      <alignment horizontal="center" vertical="center" wrapText="1"/>
    </xf>
    <xf numFmtId="0" fontId="60" fillId="0" borderId="198" xfId="56" applyFont="1" applyBorder="1" applyAlignment="1">
      <alignment horizontal="center" vertical="center" wrapText="1"/>
    </xf>
    <xf numFmtId="0" fontId="60" fillId="0" borderId="6" xfId="56" applyFont="1" applyBorder="1" applyAlignment="1">
      <alignment horizontal="center" vertical="center"/>
    </xf>
    <xf numFmtId="0" fontId="60" fillId="0" borderId="8" xfId="56" applyFont="1" applyBorder="1" applyAlignment="1">
      <alignment horizontal="center" vertical="center"/>
    </xf>
    <xf numFmtId="0" fontId="9" fillId="0" borderId="205" xfId="56" applyBorder="1" applyAlignment="1">
      <alignment horizontal="center" vertical="center"/>
    </xf>
    <xf numFmtId="0" fontId="9" fillId="0" borderId="204" xfId="56" applyBorder="1" applyAlignment="1">
      <alignment horizontal="center" vertical="center"/>
    </xf>
    <xf numFmtId="0" fontId="9" fillId="0" borderId="203" xfId="56" applyBorder="1" applyAlignment="1">
      <alignment horizontal="center" vertical="center"/>
    </xf>
    <xf numFmtId="0" fontId="60" fillId="0" borderId="7" xfId="56" applyFont="1" applyBorder="1" applyAlignment="1">
      <alignment horizontal="center" vertical="center"/>
    </xf>
    <xf numFmtId="0" fontId="60" fillId="0" borderId="183" xfId="56" applyFont="1" applyBorder="1" applyAlignment="1">
      <alignment horizontal="center" vertical="center"/>
    </xf>
    <xf numFmtId="0" fontId="60" fillId="0" borderId="182" xfId="56" applyFont="1" applyBorder="1" applyAlignment="1">
      <alignment horizontal="center" vertical="center"/>
    </xf>
    <xf numFmtId="0" fontId="60" fillId="0" borderId="181" xfId="56" applyFont="1" applyBorder="1" applyAlignment="1">
      <alignment horizontal="center" vertical="center"/>
    </xf>
    <xf numFmtId="0" fontId="9" fillId="0" borderId="182" xfId="56" applyBorder="1" applyAlignment="1">
      <alignment horizontal="center" vertical="center"/>
    </xf>
    <xf numFmtId="0" fontId="9" fillId="0" borderId="181" xfId="56" applyBorder="1" applyAlignment="1">
      <alignment horizontal="center" vertical="center"/>
    </xf>
    <xf numFmtId="0" fontId="9" fillId="0" borderId="26" xfId="56" applyBorder="1" applyAlignment="1">
      <alignment horizontal="center" vertical="center"/>
    </xf>
    <xf numFmtId="0" fontId="9" fillId="0" borderId="197" xfId="56" applyBorder="1" applyAlignment="1">
      <alignment horizontal="center" vertical="center"/>
    </xf>
    <xf numFmtId="0" fontId="9" fillId="0" borderId="196" xfId="56" applyBorder="1" applyAlignment="1">
      <alignment horizontal="center" vertical="center"/>
    </xf>
    <xf numFmtId="0" fontId="9" fillId="0" borderId="195" xfId="56" applyBorder="1" applyAlignment="1">
      <alignment horizontal="center" vertical="center"/>
    </xf>
    <xf numFmtId="0" fontId="9" fillId="0" borderId="0" xfId="56" applyAlignment="1">
      <alignment horizontal="left" vertical="center" shrinkToFit="1"/>
    </xf>
    <xf numFmtId="0" fontId="60" fillId="0" borderId="186" xfId="56" applyFont="1" applyBorder="1" applyAlignment="1">
      <alignment horizontal="center" vertical="center"/>
    </xf>
    <xf numFmtId="0" fontId="60" fillId="0" borderId="185" xfId="56" applyFont="1" applyBorder="1" applyAlignment="1">
      <alignment horizontal="center" vertical="center"/>
    </xf>
    <xf numFmtId="0" fontId="60" fillId="0" borderId="194" xfId="56" applyFont="1" applyBorder="1" applyAlignment="1">
      <alignment horizontal="center" vertical="center"/>
    </xf>
    <xf numFmtId="0" fontId="9" fillId="0" borderId="192" xfId="56" applyBorder="1" applyAlignment="1">
      <alignment horizontal="center" vertical="center"/>
    </xf>
    <xf numFmtId="0" fontId="9" fillId="0" borderId="68" xfId="56" applyBorder="1" applyAlignment="1">
      <alignment horizontal="center" vertical="center"/>
    </xf>
    <xf numFmtId="0" fontId="9" fillId="0" borderId="66" xfId="56" applyBorder="1" applyAlignment="1">
      <alignment horizontal="center" vertical="center"/>
    </xf>
    <xf numFmtId="0" fontId="60" fillId="0" borderId="25" xfId="56" applyFont="1" applyBorder="1" applyAlignment="1">
      <alignment horizontal="center" vertical="center"/>
    </xf>
    <xf numFmtId="0" fontId="9" fillId="0" borderId="186" xfId="56" applyBorder="1" applyAlignment="1">
      <alignment horizontal="center" vertical="center"/>
    </xf>
    <xf numFmtId="0" fontId="9" fillId="0" borderId="185" xfId="56" applyBorder="1" applyAlignment="1">
      <alignment horizontal="center" vertical="center"/>
    </xf>
    <xf numFmtId="0" fontId="9" fillId="0" borderId="185" xfId="56" applyBorder="1" applyAlignment="1">
      <alignment horizontal="left" vertical="center"/>
    </xf>
    <xf numFmtId="0" fontId="9" fillId="0" borderId="184" xfId="56" applyBorder="1" applyAlignment="1">
      <alignment horizontal="left" vertical="center"/>
    </xf>
    <xf numFmtId="0" fontId="9" fillId="0" borderId="6" xfId="56" applyBorder="1" applyAlignment="1">
      <alignment horizontal="center" vertical="center"/>
    </xf>
    <xf numFmtId="0" fontId="9" fillId="0" borderId="7" xfId="56" applyBorder="1" applyAlignment="1">
      <alignment horizontal="center" vertical="center"/>
    </xf>
    <xf numFmtId="0" fontId="9" fillId="0" borderId="8" xfId="56" applyBorder="1" applyAlignment="1">
      <alignment horizontal="center" vertical="center"/>
    </xf>
    <xf numFmtId="0" fontId="9" fillId="0" borderId="191" xfId="56" applyBorder="1" applyAlignment="1">
      <alignment horizontal="center" vertical="center"/>
    </xf>
    <xf numFmtId="0" fontId="9" fillId="0" borderId="180" xfId="56" applyBorder="1" applyAlignment="1">
      <alignment horizontal="center" vertical="center"/>
    </xf>
    <xf numFmtId="0" fontId="9" fillId="0" borderId="189" xfId="56" applyBorder="1" applyAlignment="1">
      <alignment horizontal="center" vertical="center"/>
    </xf>
    <xf numFmtId="0" fontId="9" fillId="0" borderId="188" xfId="56" applyBorder="1" applyAlignment="1">
      <alignment horizontal="center" vertical="center"/>
    </xf>
    <xf numFmtId="0" fontId="9" fillId="0" borderId="187" xfId="56" applyBorder="1" applyAlignment="1">
      <alignment horizontal="center" vertical="center"/>
    </xf>
    <xf numFmtId="0" fontId="9" fillId="0" borderId="111" xfId="56" applyBorder="1" applyAlignment="1">
      <alignment horizontal="center" vertical="center"/>
    </xf>
    <xf numFmtId="0" fontId="9" fillId="0" borderId="110" xfId="56" applyBorder="1" applyAlignment="1">
      <alignment horizontal="center" vertical="center"/>
    </xf>
    <xf numFmtId="0" fontId="9" fillId="0" borderId="109" xfId="56" applyBorder="1" applyAlignment="1">
      <alignment horizontal="center" vertical="center"/>
    </xf>
    <xf numFmtId="0" fontId="9" fillId="0" borderId="67" xfId="56" applyBorder="1" applyAlignment="1">
      <alignment horizontal="center" vertical="center"/>
    </xf>
    <xf numFmtId="0" fontId="37" fillId="0" borderId="0" xfId="56" applyFont="1" applyAlignment="1">
      <alignment vertical="center" wrapText="1"/>
    </xf>
    <xf numFmtId="0" fontId="37" fillId="0" borderId="0" xfId="56" applyFont="1">
      <alignment vertical="center"/>
    </xf>
    <xf numFmtId="0" fontId="9" fillId="0" borderId="102" xfId="56" applyBorder="1" applyAlignment="1">
      <alignment horizontal="center" vertical="center"/>
    </xf>
    <xf numFmtId="0" fontId="9" fillId="0" borderId="103" xfId="56" applyBorder="1" applyAlignment="1">
      <alignment horizontal="center" vertical="center"/>
    </xf>
    <xf numFmtId="0" fontId="41" fillId="0" borderId="0" xfId="56" applyFont="1" applyAlignment="1">
      <alignment horizontal="left" vertical="center"/>
    </xf>
    <xf numFmtId="0" fontId="41" fillId="0" borderId="0" xfId="56" applyFont="1" applyAlignment="1">
      <alignment horizontal="left" vertical="center" shrinkToFit="1"/>
    </xf>
    <xf numFmtId="0" fontId="41" fillId="0" borderId="0" xfId="56" applyFont="1" applyAlignment="1">
      <alignment horizontal="left" vertical="center" wrapText="1"/>
    </xf>
    <xf numFmtId="0" fontId="9" fillId="0" borderId="183" xfId="56" applyBorder="1" applyAlignment="1">
      <alignment horizontal="left" vertical="center"/>
    </xf>
    <xf numFmtId="0" fontId="9" fillId="0" borderId="182" xfId="56" applyBorder="1" applyAlignment="1">
      <alignment horizontal="left" vertical="center"/>
    </xf>
    <xf numFmtId="0" fontId="9" fillId="0" borderId="181" xfId="56" applyBorder="1" applyAlignment="1">
      <alignment horizontal="left" vertical="center"/>
    </xf>
    <xf numFmtId="0" fontId="9" fillId="0" borderId="16" xfId="56" applyBorder="1" applyAlignment="1">
      <alignment horizontal="left" vertical="center"/>
    </xf>
    <xf numFmtId="0" fontId="9" fillId="0" borderId="5" xfId="56" applyBorder="1" applyAlignment="1">
      <alignment horizontal="left" vertical="center"/>
    </xf>
    <xf numFmtId="0" fontId="9" fillId="0" borderId="15" xfId="56" applyBorder="1" applyAlignment="1">
      <alignment horizontal="left" vertical="center"/>
    </xf>
    <xf numFmtId="0" fontId="9" fillId="0" borderId="2" xfId="51" applyFont="1" applyBorder="1" applyAlignment="1">
      <alignment horizontal="center" vertical="center"/>
    </xf>
    <xf numFmtId="0" fontId="9" fillId="0" borderId="208" xfId="51" applyFont="1" applyBorder="1" applyAlignment="1">
      <alignment horizontal="center" vertical="center"/>
    </xf>
    <xf numFmtId="0" fontId="9" fillId="0" borderId="207" xfId="51" applyFont="1" applyBorder="1" applyAlignment="1">
      <alignment horizontal="center" vertical="center"/>
    </xf>
    <xf numFmtId="0" fontId="9" fillId="0" borderId="206" xfId="51" applyFont="1" applyBorder="1" applyAlignment="1">
      <alignment horizontal="center" vertical="center"/>
    </xf>
    <xf numFmtId="0" fontId="9" fillId="0" borderId="29" xfId="51" applyFont="1" applyBorder="1" applyAlignment="1">
      <alignment horizontal="center" vertical="center"/>
    </xf>
    <xf numFmtId="0" fontId="9" fillId="0" borderId="189" xfId="51" applyFont="1" applyBorder="1" applyAlignment="1">
      <alignment horizontal="center" vertical="center"/>
    </xf>
    <xf numFmtId="0" fontId="9" fillId="0" borderId="188" xfId="51" applyFont="1" applyBorder="1" applyAlignment="1">
      <alignment horizontal="center" vertical="center"/>
    </xf>
    <xf numFmtId="0" fontId="9" fillId="0" borderId="45" xfId="51" applyFont="1" applyBorder="1" applyAlignment="1">
      <alignment horizontal="center" vertical="center"/>
    </xf>
    <xf numFmtId="0" fontId="9" fillId="0" borderId="46" xfId="51" applyFont="1" applyBorder="1" applyAlignment="1">
      <alignment horizontal="center" vertical="center"/>
    </xf>
    <xf numFmtId="0" fontId="9" fillId="0" borderId="186" xfId="51" applyFont="1" applyBorder="1" applyAlignment="1">
      <alignment horizontal="center" vertical="center"/>
    </xf>
    <xf numFmtId="0" fontId="9" fillId="0" borderId="185" xfId="51" applyFont="1" applyBorder="1" applyAlignment="1">
      <alignment horizontal="center" vertical="center"/>
    </xf>
    <xf numFmtId="0" fontId="9" fillId="0" borderId="194" xfId="51" applyFont="1" applyBorder="1" applyAlignment="1">
      <alignment horizontal="center" vertical="center"/>
    </xf>
    <xf numFmtId="0" fontId="9" fillId="0" borderId="187" xfId="51" applyFont="1" applyBorder="1" applyAlignment="1">
      <alignment horizontal="center" vertical="center"/>
    </xf>
    <xf numFmtId="0" fontId="9" fillId="0" borderId="26" xfId="51" applyFont="1" applyBorder="1" applyAlignment="1">
      <alignment horizontal="center" vertical="center"/>
    </xf>
    <xf numFmtId="0" fontId="9" fillId="0" borderId="209" xfId="51" applyFont="1" applyBorder="1" applyAlignment="1">
      <alignment horizontal="center" vertical="center"/>
    </xf>
    <xf numFmtId="0" fontId="60" fillId="0" borderId="25" xfId="51" applyFont="1" applyBorder="1" applyAlignment="1">
      <alignment horizontal="center" vertical="center"/>
    </xf>
    <xf numFmtId="0" fontId="9" fillId="0" borderId="27" xfId="56" applyBorder="1" applyAlignment="1">
      <alignment horizontal="center" vertical="center"/>
    </xf>
    <xf numFmtId="0" fontId="9" fillId="0" borderId="25" xfId="51" applyFont="1" applyBorder="1" applyAlignment="1">
      <alignment horizontal="center" vertical="center"/>
    </xf>
    <xf numFmtId="0" fontId="60" fillId="0" borderId="2" xfId="51" applyFont="1" applyBorder="1" applyAlignment="1">
      <alignment horizontal="center" vertical="center"/>
    </xf>
    <xf numFmtId="0" fontId="9" fillId="0" borderId="179" xfId="51" applyFont="1" applyBorder="1" applyAlignment="1">
      <alignment horizontal="center" vertical="center"/>
    </xf>
    <xf numFmtId="0" fontId="9" fillId="0" borderId="25" xfId="56" applyBorder="1" applyAlignment="1">
      <alignment horizontal="center" vertical="center"/>
    </xf>
    <xf numFmtId="0" fontId="60" fillId="0" borderId="17" xfId="56" applyFont="1" applyBorder="1" applyAlignment="1">
      <alignment horizontal="center" vertical="center"/>
    </xf>
    <xf numFmtId="0" fontId="60" fillId="0" borderId="0" xfId="56" applyFont="1" applyAlignment="1">
      <alignment horizontal="center" vertical="center"/>
    </xf>
    <xf numFmtId="0" fontId="60" fillId="0" borderId="27" xfId="56" applyFont="1" applyBorder="1" applyAlignment="1">
      <alignment horizontal="center" vertical="center"/>
    </xf>
    <xf numFmtId="0" fontId="9" fillId="0" borderId="29" xfId="56" applyBorder="1" applyAlignment="1">
      <alignment horizontal="center" vertical="center"/>
    </xf>
    <xf numFmtId="0" fontId="9" fillId="0" borderId="0" xfId="57" applyAlignment="1">
      <alignment horizontal="center" vertical="center" shrinkToFit="1"/>
    </xf>
    <xf numFmtId="0" fontId="9" fillId="0" borderId="186" xfId="57" applyBorder="1" applyAlignment="1">
      <alignment horizontal="right" vertical="center"/>
    </xf>
    <xf numFmtId="0" fontId="9" fillId="0" borderId="185" xfId="57" applyBorder="1" applyAlignment="1">
      <alignment horizontal="right" vertical="center"/>
    </xf>
    <xf numFmtId="0" fontId="9" fillId="0" borderId="194" xfId="57" applyBorder="1" applyAlignment="1">
      <alignment horizontal="right" vertical="center"/>
    </xf>
    <xf numFmtId="0" fontId="9" fillId="0" borderId="6" xfId="57" applyBorder="1" applyAlignment="1">
      <alignment horizontal="center" vertical="center"/>
    </xf>
    <xf numFmtId="0" fontId="9" fillId="0" borderId="7" xfId="57" applyBorder="1" applyAlignment="1">
      <alignment horizontal="center" vertical="center"/>
    </xf>
    <xf numFmtId="0" fontId="60" fillId="0" borderId="6" xfId="57" applyFont="1" applyBorder="1" applyAlignment="1">
      <alignment horizontal="center" vertical="center"/>
    </xf>
    <xf numFmtId="0" fontId="60" fillId="0" borderId="8" xfId="57" applyFont="1" applyBorder="1" applyAlignment="1">
      <alignment horizontal="center" vertical="center"/>
    </xf>
    <xf numFmtId="0" fontId="9" fillId="0" borderId="201" xfId="57" applyBorder="1" applyAlignment="1">
      <alignment horizontal="center" vertical="center" wrapText="1"/>
    </xf>
    <xf numFmtId="0" fontId="9" fillId="0" borderId="200" xfId="57" applyBorder="1" applyAlignment="1">
      <alignment horizontal="center" vertical="center" wrapText="1"/>
    </xf>
    <xf numFmtId="0" fontId="9" fillId="0" borderId="198" xfId="57" applyBorder="1" applyAlignment="1">
      <alignment horizontal="center" vertical="center" wrapText="1"/>
    </xf>
    <xf numFmtId="0" fontId="9" fillId="0" borderId="2" xfId="57" applyBorder="1" applyAlignment="1">
      <alignment horizontal="center" vertical="center"/>
    </xf>
    <xf numFmtId="0" fontId="9" fillId="0" borderId="178" xfId="57" applyBorder="1" applyAlignment="1">
      <alignment horizontal="center" vertical="center"/>
    </xf>
    <xf numFmtId="0" fontId="9" fillId="0" borderId="213" xfId="57" applyBorder="1" applyAlignment="1">
      <alignment horizontal="center" vertical="center"/>
    </xf>
    <xf numFmtId="0" fontId="9" fillId="0" borderId="189" xfId="57" applyBorder="1" applyAlignment="1">
      <alignment horizontal="center" vertical="center"/>
    </xf>
    <xf numFmtId="0" fontId="60" fillId="0" borderId="6" xfId="57" applyFont="1" applyBorder="1" applyAlignment="1">
      <alignment horizontal="center" vertical="center" shrinkToFit="1"/>
    </xf>
    <xf numFmtId="0" fontId="60" fillId="0" borderId="7" xfId="57" applyFont="1" applyBorder="1" applyAlignment="1">
      <alignment horizontal="center" vertical="center" shrinkToFit="1"/>
    </xf>
    <xf numFmtId="0" fontId="60" fillId="0" borderId="8" xfId="57" applyFont="1" applyBorder="1" applyAlignment="1">
      <alignment horizontal="center" vertical="center" shrinkToFit="1"/>
    </xf>
    <xf numFmtId="0" fontId="9" fillId="0" borderId="191" xfId="57" applyBorder="1" applyAlignment="1">
      <alignment horizontal="center" vertical="center"/>
    </xf>
    <xf numFmtId="0" fontId="9" fillId="0" borderId="0" xfId="57" applyAlignment="1">
      <alignment horizontal="left" vertical="center"/>
    </xf>
    <xf numFmtId="0" fontId="9" fillId="0" borderId="8" xfId="57" applyBorder="1" applyAlignment="1">
      <alignment horizontal="center" vertical="center"/>
    </xf>
    <xf numFmtId="0" fontId="9" fillId="0" borderId="205" xfId="57" applyBorder="1" applyAlignment="1">
      <alignment horizontal="center" vertical="center"/>
    </xf>
    <xf numFmtId="0" fontId="9" fillId="0" borderId="204" xfId="57" applyBorder="1" applyAlignment="1">
      <alignment horizontal="center" vertical="center"/>
    </xf>
    <xf numFmtId="0" fontId="9" fillId="0" borderId="203" xfId="57" applyBorder="1" applyAlignment="1">
      <alignment horizontal="center" vertical="center"/>
    </xf>
    <xf numFmtId="0" fontId="41" fillId="0" borderId="0" xfId="57" applyFont="1" applyAlignment="1">
      <alignment horizontal="left" vertical="center" wrapText="1"/>
    </xf>
    <xf numFmtId="0" fontId="41" fillId="0" borderId="0" xfId="57" applyFont="1" applyAlignment="1">
      <alignment horizontal="left" vertical="center"/>
    </xf>
    <xf numFmtId="0" fontId="9" fillId="0" borderId="111" xfId="57" applyBorder="1" applyAlignment="1">
      <alignment horizontal="center" vertical="center"/>
    </xf>
    <xf numFmtId="0" fontId="9" fillId="0" borderId="110" xfId="57" applyBorder="1" applyAlignment="1">
      <alignment horizontal="center" vertical="center"/>
    </xf>
    <xf numFmtId="0" fontId="9" fillId="0" borderId="109" xfId="57" applyBorder="1" applyAlignment="1">
      <alignment horizontal="center" vertical="center"/>
    </xf>
    <xf numFmtId="0" fontId="9" fillId="0" borderId="68" xfId="57" applyBorder="1" applyAlignment="1">
      <alignment horizontal="center" vertical="center"/>
    </xf>
    <xf numFmtId="0" fontId="9" fillId="0" borderId="67" xfId="57" applyBorder="1" applyAlignment="1">
      <alignment horizontal="center" vertical="center"/>
    </xf>
    <xf numFmtId="0" fontId="9" fillId="0" borderId="66" xfId="57" applyBorder="1" applyAlignment="1">
      <alignment horizontal="center" vertical="center"/>
    </xf>
    <xf numFmtId="0" fontId="9" fillId="0" borderId="103" xfId="57" applyBorder="1" applyAlignment="1">
      <alignment horizontal="center" vertical="center"/>
    </xf>
    <xf numFmtId="0" fontId="9" fillId="0" borderId="0" xfId="57" applyAlignment="1">
      <alignment horizontal="center" vertical="center"/>
    </xf>
    <xf numFmtId="0" fontId="9" fillId="0" borderId="102" xfId="57" applyBorder="1" applyAlignment="1">
      <alignment horizontal="center" vertical="center"/>
    </xf>
    <xf numFmtId="0" fontId="9" fillId="0" borderId="186" xfId="57" applyBorder="1" applyAlignment="1">
      <alignment horizontal="center" vertical="center"/>
    </xf>
    <xf numFmtId="0" fontId="9" fillId="0" borderId="185" xfId="57" applyBorder="1" applyAlignment="1">
      <alignment horizontal="center" vertical="center"/>
    </xf>
    <xf numFmtId="0" fontId="9" fillId="0" borderId="212" xfId="57" applyBorder="1" applyAlignment="1">
      <alignment horizontal="center" vertical="center"/>
    </xf>
    <xf numFmtId="0" fontId="9" fillId="0" borderId="183" xfId="57" applyBorder="1" applyAlignment="1">
      <alignment horizontal="center" vertical="center"/>
    </xf>
    <xf numFmtId="0" fontId="9" fillId="0" borderId="182" xfId="57" applyBorder="1" applyAlignment="1">
      <alignment horizontal="center" vertical="center"/>
    </xf>
    <xf numFmtId="0" fontId="9" fillId="0" borderId="181" xfId="57" applyBorder="1" applyAlignment="1">
      <alignment horizontal="center" vertical="center"/>
    </xf>
    <xf numFmtId="0" fontId="9" fillId="0" borderId="16" xfId="57" applyBorder="1" applyAlignment="1">
      <alignment horizontal="center" vertical="center"/>
    </xf>
    <xf numFmtId="0" fontId="9" fillId="0" borderId="5" xfId="57" applyBorder="1" applyAlignment="1">
      <alignment horizontal="center" vertical="center"/>
    </xf>
    <xf numFmtId="0" fontId="9" fillId="0" borderId="15" xfId="57" applyBorder="1" applyAlignment="1">
      <alignment horizontal="center" vertical="center"/>
    </xf>
    <xf numFmtId="0" fontId="9" fillId="0" borderId="211" xfId="57" applyBorder="1" applyAlignment="1">
      <alignment horizontal="center" vertical="center"/>
    </xf>
    <xf numFmtId="0" fontId="9" fillId="0" borderId="210" xfId="57" applyBorder="1" applyAlignment="1">
      <alignment horizontal="center" vertical="center"/>
    </xf>
    <xf numFmtId="0" fontId="9" fillId="0" borderId="217" xfId="57" applyBorder="1" applyAlignment="1">
      <alignment horizontal="center" vertical="center"/>
    </xf>
    <xf numFmtId="0" fontId="9" fillId="0" borderId="215" xfId="57" applyBorder="1" applyAlignment="1">
      <alignment horizontal="center" vertical="center"/>
    </xf>
    <xf numFmtId="0" fontId="9" fillId="0" borderId="216" xfId="57" applyBorder="1" applyAlignment="1">
      <alignment horizontal="center" vertical="center"/>
    </xf>
    <xf numFmtId="0" fontId="9" fillId="0" borderId="214" xfId="57" applyBorder="1" applyAlignment="1">
      <alignment horizontal="center" vertical="center"/>
    </xf>
    <xf numFmtId="0" fontId="9" fillId="0" borderId="197" xfId="57" applyBorder="1" applyAlignment="1">
      <alignment horizontal="center" vertical="center"/>
    </xf>
    <xf numFmtId="0" fontId="9" fillId="0" borderId="196" xfId="57" applyBorder="1" applyAlignment="1">
      <alignment horizontal="center" vertical="center"/>
    </xf>
    <xf numFmtId="0" fontId="9" fillId="0" borderId="195" xfId="57" applyBorder="1" applyAlignment="1">
      <alignment horizontal="center" vertical="center"/>
    </xf>
    <xf numFmtId="0" fontId="9" fillId="0" borderId="26" xfId="57" applyBorder="1" applyAlignment="1">
      <alignment horizontal="center" vertical="center"/>
    </xf>
    <xf numFmtId="0" fontId="9" fillId="0" borderId="192" xfId="57" applyBorder="1" applyAlignment="1">
      <alignment horizontal="center" vertical="center"/>
    </xf>
    <xf numFmtId="0" fontId="60" fillId="0" borderId="21" xfId="57" applyFont="1" applyBorder="1" applyAlignment="1">
      <alignment horizontal="center" vertical="center" shrinkToFit="1"/>
    </xf>
    <xf numFmtId="0" fontId="60" fillId="0" borderId="23" xfId="57" applyFont="1" applyBorder="1" applyAlignment="1">
      <alignment horizontal="center" vertical="center" shrinkToFit="1"/>
    </xf>
    <xf numFmtId="0" fontId="60" fillId="0" borderId="24" xfId="57" applyFont="1" applyBorder="1" applyAlignment="1">
      <alignment horizontal="center" vertical="center" shrinkToFit="1"/>
    </xf>
    <xf numFmtId="0" fontId="9" fillId="0" borderId="21" xfId="57" applyBorder="1" applyAlignment="1">
      <alignment horizontal="center" vertical="center"/>
    </xf>
    <xf numFmtId="0" fontId="60" fillId="0" borderId="25" xfId="57" applyFont="1" applyBorder="1" applyAlignment="1">
      <alignment horizontal="center" vertical="center"/>
    </xf>
    <xf numFmtId="0" fontId="60" fillId="0" borderId="3" xfId="57" applyFont="1" applyBorder="1" applyAlignment="1">
      <alignment horizontal="center" vertical="center"/>
    </xf>
    <xf numFmtId="0" fontId="60" fillId="0" borderId="175" xfId="57" applyFont="1" applyBorder="1" applyAlignment="1">
      <alignment horizontal="center" vertical="center"/>
    </xf>
    <xf numFmtId="0" fontId="9" fillId="0" borderId="6" xfId="57" applyBorder="1">
      <alignment vertical="center"/>
    </xf>
    <xf numFmtId="0" fontId="9" fillId="0" borderId="7" xfId="57" applyBorder="1">
      <alignment vertical="center"/>
    </xf>
    <xf numFmtId="0" fontId="9" fillId="0" borderId="133" xfId="57" applyBorder="1">
      <alignment vertical="center"/>
    </xf>
    <xf numFmtId="0" fontId="9" fillId="0" borderId="175" xfId="57" applyBorder="1" applyAlignment="1">
      <alignment horizontal="center" vertical="center"/>
    </xf>
    <xf numFmtId="0" fontId="9" fillId="0" borderId="194" xfId="57" applyBorder="1" applyAlignment="1">
      <alignment horizontal="center" vertical="center"/>
    </xf>
    <xf numFmtId="0" fontId="9" fillId="0" borderId="218" xfId="57" applyBorder="1" applyAlignment="1">
      <alignment horizontal="center" vertical="center"/>
    </xf>
    <xf numFmtId="0" fontId="9" fillId="0" borderId="222" xfId="57" applyBorder="1" applyAlignment="1">
      <alignment horizontal="center" vertical="center"/>
    </xf>
    <xf numFmtId="0" fontId="9" fillId="0" borderId="21" xfId="57" applyBorder="1">
      <alignment vertical="center"/>
    </xf>
    <xf numFmtId="0" fontId="9" fillId="0" borderId="23" xfId="57" applyBorder="1">
      <alignment vertical="center"/>
    </xf>
    <xf numFmtId="0" fontId="9" fillId="0" borderId="221" xfId="57" applyBorder="1">
      <alignment vertical="center"/>
    </xf>
    <xf numFmtId="0" fontId="60" fillId="0" borderId="194" xfId="57" applyFont="1" applyBorder="1" applyAlignment="1">
      <alignment horizontal="center" vertical="center"/>
    </xf>
    <xf numFmtId="0" fontId="60" fillId="0" borderId="186" xfId="57" applyFont="1" applyBorder="1" applyAlignment="1">
      <alignment horizontal="center" vertical="center"/>
    </xf>
    <xf numFmtId="0" fontId="60" fillId="0" borderId="185" xfId="57" applyFont="1" applyBorder="1" applyAlignment="1">
      <alignment horizontal="center" vertical="center"/>
    </xf>
    <xf numFmtId="0" fontId="60" fillId="0" borderId="184" xfId="57" applyFont="1" applyBorder="1" applyAlignment="1">
      <alignment horizontal="center" vertical="center"/>
    </xf>
    <xf numFmtId="0" fontId="9" fillId="0" borderId="219" xfId="57" applyBorder="1" applyAlignment="1">
      <alignment horizontal="center" vertical="center"/>
    </xf>
    <xf numFmtId="0" fontId="9" fillId="0" borderId="5" xfId="57" applyBorder="1" applyAlignment="1">
      <alignment horizontal="left" vertical="center"/>
    </xf>
    <xf numFmtId="0" fontId="60" fillId="0" borderId="7" xfId="57" applyFont="1" applyBorder="1" applyAlignment="1">
      <alignment horizontal="center" vertical="center"/>
    </xf>
    <xf numFmtId="0" fontId="60" fillId="0" borderId="225" xfId="57" applyFont="1" applyBorder="1" applyAlignment="1">
      <alignment horizontal="center" vertical="center"/>
    </xf>
    <xf numFmtId="0" fontId="60" fillId="0" borderId="224" xfId="57" applyFont="1" applyBorder="1" applyAlignment="1">
      <alignment horizontal="center" vertical="center"/>
    </xf>
    <xf numFmtId="0" fontId="60" fillId="0" borderId="223" xfId="57" applyFont="1" applyBorder="1" applyAlignment="1">
      <alignment horizontal="center" vertical="center"/>
    </xf>
    <xf numFmtId="0" fontId="60" fillId="0" borderId="2" xfId="57" applyFont="1" applyBorder="1" applyAlignment="1">
      <alignment horizontal="center" vertical="center"/>
    </xf>
    <xf numFmtId="0" fontId="9" fillId="0" borderId="126" xfId="57" applyBorder="1" applyAlignment="1">
      <alignment horizontal="center" vertical="center"/>
    </xf>
    <xf numFmtId="0" fontId="9" fillId="0" borderId="124" xfId="57" applyBorder="1" applyAlignment="1">
      <alignment horizontal="center" vertical="center"/>
    </xf>
    <xf numFmtId="0" fontId="9" fillId="0" borderId="125" xfId="57" applyBorder="1" applyAlignment="1">
      <alignment horizontal="center" vertical="center"/>
    </xf>
    <xf numFmtId="0" fontId="60" fillId="0" borderId="176" xfId="57" applyFont="1" applyBorder="1" applyAlignment="1">
      <alignment horizontal="center" vertical="center"/>
    </xf>
    <xf numFmtId="0" fontId="9" fillId="0" borderId="209" xfId="57" applyBorder="1" applyAlignment="1">
      <alignment horizontal="center" vertical="center"/>
    </xf>
    <xf numFmtId="0" fontId="9" fillId="0" borderId="207" xfId="57" applyBorder="1" applyAlignment="1">
      <alignment horizontal="center" vertical="center"/>
    </xf>
    <xf numFmtId="0" fontId="9" fillId="0" borderId="220" xfId="57" applyBorder="1" applyAlignment="1">
      <alignment horizontal="center" vertical="center"/>
    </xf>
    <xf numFmtId="0" fontId="60" fillId="0" borderId="226" xfId="57" applyFont="1" applyBorder="1" applyAlignment="1">
      <alignment horizontal="center" vertical="center" wrapText="1" shrinkToFit="1"/>
    </xf>
    <xf numFmtId="0" fontId="60" fillId="0" borderId="140" xfId="57" applyFont="1" applyBorder="1" applyAlignment="1">
      <alignment horizontal="center" vertical="center" wrapText="1" shrinkToFit="1"/>
    </xf>
    <xf numFmtId="0" fontId="60" fillId="0" borderId="139" xfId="57" applyFont="1" applyBorder="1" applyAlignment="1">
      <alignment horizontal="center" vertical="center" wrapText="1" shrinkToFit="1"/>
    </xf>
    <xf numFmtId="0" fontId="9" fillId="0" borderId="27" xfId="57" applyBorder="1" applyAlignment="1">
      <alignment horizontal="center" vertical="center"/>
    </xf>
    <xf numFmtId="0" fontId="9" fillId="0" borderId="80" xfId="57" applyBorder="1" applyAlignment="1">
      <alignment horizontal="center" vertical="center"/>
    </xf>
    <xf numFmtId="0" fontId="9" fillId="0" borderId="2" xfId="58" applyBorder="1" applyAlignment="1">
      <alignment horizontal="center" vertical="center"/>
    </xf>
    <xf numFmtId="0" fontId="9" fillId="0" borderId="178" xfId="58" applyBorder="1" applyAlignment="1">
      <alignment horizontal="center" vertical="center"/>
    </xf>
    <xf numFmtId="0" fontId="9" fillId="0" borderId="6" xfId="58" applyBorder="1" applyAlignment="1">
      <alignment horizontal="center" vertical="center"/>
    </xf>
    <xf numFmtId="0" fontId="9" fillId="0" borderId="7" xfId="58" applyBorder="1" applyAlignment="1">
      <alignment horizontal="center" vertical="center"/>
    </xf>
    <xf numFmtId="0" fontId="9" fillId="0" borderId="182" xfId="58" applyBorder="1" applyAlignment="1">
      <alignment horizontal="center" vertical="center"/>
    </xf>
    <xf numFmtId="0" fontId="9" fillId="0" borderId="0" xfId="58" applyAlignment="1">
      <alignment horizontal="left" vertical="center"/>
    </xf>
    <xf numFmtId="0" fontId="60" fillId="0" borderId="25" xfId="58" applyFont="1" applyBorder="1" applyAlignment="1">
      <alignment horizontal="center" vertical="center"/>
    </xf>
    <xf numFmtId="0" fontId="60" fillId="0" borderId="3" xfId="58" applyFont="1" applyBorder="1" applyAlignment="1">
      <alignment horizontal="center" vertical="center"/>
    </xf>
    <xf numFmtId="0" fontId="60" fillId="0" borderId="4" xfId="58" applyFont="1" applyBorder="1" applyAlignment="1">
      <alignment horizontal="center" vertical="center"/>
    </xf>
    <xf numFmtId="0" fontId="60" fillId="0" borderId="227" xfId="58" applyFont="1" applyBorder="1" applyAlignment="1">
      <alignment horizontal="center" vertical="center"/>
    </xf>
    <xf numFmtId="0" fontId="9" fillId="0" borderId="26" xfId="58" applyBorder="1" applyAlignment="1">
      <alignment horizontal="center" vertical="center"/>
    </xf>
    <xf numFmtId="0" fontId="9" fillId="0" borderId="192" xfId="58" applyBorder="1" applyAlignment="1">
      <alignment horizontal="center" vertical="center"/>
    </xf>
    <xf numFmtId="0" fontId="9" fillId="0" borderId="212" xfId="51" applyFont="1" applyBorder="1" applyAlignment="1">
      <alignment horizontal="center" vertical="center"/>
    </xf>
    <xf numFmtId="0" fontId="9" fillId="0" borderId="183" xfId="58" applyBorder="1" applyAlignment="1">
      <alignment horizontal="center" vertical="center"/>
    </xf>
    <xf numFmtId="0" fontId="9" fillId="0" borderId="189" xfId="58" applyBorder="1" applyAlignment="1">
      <alignment horizontal="center" vertical="center"/>
    </xf>
    <xf numFmtId="0" fontId="9" fillId="0" borderId="188" xfId="58" applyBorder="1" applyAlignment="1">
      <alignment horizontal="center" vertical="center"/>
    </xf>
    <xf numFmtId="0" fontId="9" fillId="0" borderId="187" xfId="58" applyBorder="1" applyAlignment="1">
      <alignment horizontal="center" vertical="center"/>
    </xf>
    <xf numFmtId="0" fontId="9" fillId="0" borderId="25" xfId="58" applyBorder="1" applyAlignment="1">
      <alignment horizontal="center" vertical="center"/>
    </xf>
    <xf numFmtId="0" fontId="9" fillId="0" borderId="0" xfId="58" applyAlignment="1">
      <alignment horizontal="center" vertical="center"/>
    </xf>
    <xf numFmtId="0" fontId="60" fillId="0" borderId="6" xfId="58" applyFont="1" applyBorder="1" applyAlignment="1">
      <alignment horizontal="center" vertical="center"/>
    </xf>
    <xf numFmtId="0" fontId="60" fillId="0" borderId="7" xfId="58" applyFont="1" applyBorder="1" applyAlignment="1">
      <alignment horizontal="center" vertical="center"/>
    </xf>
    <xf numFmtId="0" fontId="60" fillId="0" borderId="8" xfId="58" applyFont="1" applyBorder="1" applyAlignment="1">
      <alignment horizontal="center" vertical="center"/>
    </xf>
    <xf numFmtId="0" fontId="9" fillId="0" borderId="8" xfId="58" applyBorder="1" applyAlignment="1">
      <alignment horizontal="center" vertical="center"/>
    </xf>
    <xf numFmtId="0" fontId="60" fillId="0" borderId="2" xfId="58" applyFont="1" applyBorder="1" applyAlignment="1">
      <alignment horizontal="center" vertical="center"/>
    </xf>
    <xf numFmtId="0" fontId="9" fillId="0" borderId="183" xfId="51" applyFont="1" applyBorder="1" applyAlignment="1">
      <alignment horizontal="center" vertical="center"/>
    </xf>
    <xf numFmtId="0" fontId="9" fillId="0" borderId="182" xfId="51" applyFont="1" applyBorder="1" applyAlignment="1">
      <alignment horizontal="center" vertical="center"/>
    </xf>
    <xf numFmtId="0" fontId="9" fillId="0" borderId="181" xfId="51" applyFont="1" applyBorder="1" applyAlignment="1">
      <alignment horizontal="center" vertical="center"/>
    </xf>
    <xf numFmtId="0" fontId="9" fillId="0" borderId="16" xfId="51" applyFont="1" applyBorder="1" applyAlignment="1">
      <alignment horizontal="center" vertical="center"/>
    </xf>
    <xf numFmtId="0" fontId="9" fillId="0" borderId="5" xfId="51" applyFont="1" applyBorder="1" applyAlignment="1">
      <alignment horizontal="center" vertical="center"/>
    </xf>
    <xf numFmtId="0" fontId="9" fillId="0" borderId="15" xfId="51" applyFont="1" applyBorder="1" applyAlignment="1">
      <alignment horizontal="center" vertical="center"/>
    </xf>
    <xf numFmtId="0" fontId="61" fillId="0" borderId="183" xfId="51" applyFont="1" applyBorder="1" applyAlignment="1">
      <alignment horizontal="center" vertical="center"/>
    </xf>
    <xf numFmtId="0" fontId="61" fillId="0" borderId="181" xfId="51" applyFont="1" applyBorder="1" applyAlignment="1">
      <alignment horizontal="center" vertical="center"/>
    </xf>
    <xf numFmtId="0" fontId="61" fillId="0" borderId="16" xfId="51" applyFont="1" applyBorder="1" applyAlignment="1">
      <alignment horizontal="center" vertical="center"/>
    </xf>
    <xf numFmtId="0" fontId="61" fillId="0" borderId="15" xfId="51" applyFont="1" applyBorder="1" applyAlignment="1">
      <alignment horizontal="center" vertical="center"/>
    </xf>
    <xf numFmtId="0" fontId="9" fillId="0" borderId="191" xfId="58" applyBorder="1" applyAlignment="1">
      <alignment horizontal="center" vertical="center"/>
    </xf>
    <xf numFmtId="0" fontId="37" fillId="0" borderId="0" xfId="58" applyFont="1" applyAlignment="1">
      <alignment horizontal="left" vertical="center" wrapText="1"/>
    </xf>
    <xf numFmtId="0" fontId="9" fillId="0" borderId="111" xfId="58" applyBorder="1" applyAlignment="1">
      <alignment horizontal="center" vertical="center"/>
    </xf>
    <xf numFmtId="0" fontId="9" fillId="0" borderId="110" xfId="58" applyBorder="1" applyAlignment="1">
      <alignment horizontal="center" vertical="center"/>
    </xf>
    <xf numFmtId="0" fontId="9" fillId="0" borderId="109" xfId="58" applyBorder="1" applyAlignment="1">
      <alignment horizontal="center" vertical="center"/>
    </xf>
    <xf numFmtId="0" fontId="9" fillId="0" borderId="68" xfId="58" applyBorder="1" applyAlignment="1">
      <alignment horizontal="center" vertical="center"/>
    </xf>
    <xf numFmtId="0" fontId="9" fillId="0" borderId="67" xfId="58" applyBorder="1" applyAlignment="1">
      <alignment horizontal="center" vertical="center"/>
    </xf>
    <xf numFmtId="0" fontId="9" fillId="0" borderId="66" xfId="58" applyBorder="1" applyAlignment="1">
      <alignment horizontal="center" vertical="center"/>
    </xf>
    <xf numFmtId="0" fontId="9" fillId="0" borderId="103" xfId="58" applyBorder="1" applyAlignment="1">
      <alignment horizontal="center" vertical="center"/>
    </xf>
    <xf numFmtId="0" fontId="9" fillId="0" borderId="102" xfId="58" applyBorder="1" applyAlignment="1">
      <alignment horizontal="center" vertical="center"/>
    </xf>
    <xf numFmtId="0" fontId="37" fillId="0" borderId="0" xfId="58" applyFont="1" applyAlignment="1">
      <alignment horizontal="left" vertical="center"/>
    </xf>
    <xf numFmtId="0" fontId="37" fillId="0" borderId="0" xfId="51" applyFont="1" applyAlignment="1">
      <alignment horizontal="left" vertical="center"/>
    </xf>
    <xf numFmtId="0" fontId="9" fillId="0" borderId="6" xfId="51" applyFont="1" applyBorder="1" applyAlignment="1">
      <alignment horizontal="center" vertical="center"/>
    </xf>
    <xf numFmtId="0" fontId="9" fillId="0" borderId="7" xfId="51" applyFont="1" applyBorder="1" applyAlignment="1">
      <alignment horizontal="center" vertical="center"/>
    </xf>
    <xf numFmtId="0" fontId="9" fillId="0" borderId="178" xfId="51" applyFont="1" applyBorder="1" applyAlignment="1">
      <alignment horizontal="center" vertical="center"/>
    </xf>
    <xf numFmtId="0" fontId="9" fillId="0" borderId="192" xfId="51" applyFont="1" applyBorder="1" applyAlignment="1">
      <alignment horizontal="center" vertical="center"/>
    </xf>
    <xf numFmtId="0" fontId="60" fillId="0" borderId="175" xfId="58" applyFont="1" applyBorder="1" applyAlignment="1">
      <alignment horizontal="center" vertical="center"/>
    </xf>
    <xf numFmtId="0" fontId="41" fillId="0" borderId="0" xfId="51" applyFont="1" applyAlignment="1">
      <alignment horizontal="left" vertical="center"/>
    </xf>
    <xf numFmtId="0" fontId="60" fillId="0" borderId="230" xfId="51" applyFont="1" applyBorder="1" applyAlignment="1">
      <alignment horizontal="center" vertical="center" wrapText="1" shrinkToFit="1"/>
    </xf>
    <xf numFmtId="0" fontId="60" fillId="0" borderId="229" xfId="51" applyFont="1" applyBorder="1" applyAlignment="1">
      <alignment horizontal="center" vertical="center" wrapText="1" shrinkToFit="1"/>
    </xf>
    <xf numFmtId="0" fontId="40" fillId="0" borderId="68" xfId="51" applyBorder="1" applyAlignment="1">
      <alignment horizontal="center" vertical="center"/>
    </xf>
    <xf numFmtId="0" fontId="40" fillId="0" borderId="66" xfId="51" applyBorder="1" applyAlignment="1">
      <alignment horizontal="center" vertical="center"/>
    </xf>
    <xf numFmtId="0" fontId="9" fillId="0" borderId="228" xfId="51" applyFont="1" applyBorder="1" applyAlignment="1">
      <alignment horizontal="center" vertical="center"/>
    </xf>
    <xf numFmtId="0" fontId="9" fillId="0" borderId="68" xfId="51" applyFont="1" applyBorder="1" applyAlignment="1">
      <alignment horizontal="center" vertical="center"/>
    </xf>
    <xf numFmtId="0" fontId="9" fillId="0" borderId="67" xfId="51" applyFont="1" applyBorder="1" applyAlignment="1">
      <alignment horizontal="center" vertical="center"/>
    </xf>
    <xf numFmtId="0" fontId="9" fillId="0" borderId="211" xfId="51" applyFont="1" applyBorder="1" applyAlignment="1">
      <alignment horizontal="center" vertical="center"/>
    </xf>
    <xf numFmtId="0" fontId="9" fillId="0" borderId="81" xfId="51" applyFont="1" applyBorder="1" applyAlignment="1">
      <alignment horizontal="center" vertical="center"/>
    </xf>
    <xf numFmtId="0" fontId="9" fillId="0" borderId="177" xfId="51" applyFont="1" applyBorder="1" applyAlignment="1">
      <alignment horizontal="center" vertical="center"/>
    </xf>
    <xf numFmtId="0" fontId="37" fillId="0" borderId="0" xfId="58" applyFont="1" applyAlignment="1">
      <alignment horizontal="left" vertical="top" wrapText="1"/>
    </xf>
    <xf numFmtId="0" fontId="9" fillId="0" borderId="17" xfId="51" applyFont="1" applyBorder="1" applyAlignment="1">
      <alignment horizontal="center" vertical="center"/>
    </xf>
    <xf numFmtId="0" fontId="9" fillId="0" borderId="0" xfId="51" applyFont="1" applyAlignment="1">
      <alignment horizontal="center" vertical="center"/>
    </xf>
    <xf numFmtId="0" fontId="60" fillId="0" borderId="186" xfId="58" applyFont="1" applyBorder="1" applyAlignment="1">
      <alignment horizontal="center" vertical="center"/>
    </xf>
    <xf numFmtId="0" fontId="60" fillId="0" borderId="185" xfId="58" applyFont="1" applyBorder="1" applyAlignment="1">
      <alignment horizontal="center" vertical="center"/>
    </xf>
    <xf numFmtId="0" fontId="60" fillId="0" borderId="194" xfId="58" applyFont="1" applyBorder="1" applyAlignment="1">
      <alignment horizontal="center" vertical="center"/>
    </xf>
    <xf numFmtId="0" fontId="10" fillId="37" borderId="6" xfId="52" applyFont="1" applyFill="1" applyBorder="1" applyAlignment="1" applyProtection="1">
      <alignment horizontal="center" vertical="center"/>
      <protection locked="0"/>
    </xf>
    <xf numFmtId="0" fontId="10" fillId="38" borderId="7" xfId="52" applyFont="1" applyFill="1" applyBorder="1" applyAlignment="1" applyProtection="1">
      <alignment horizontal="center" vertical="center"/>
      <protection locked="0"/>
    </xf>
    <xf numFmtId="0" fontId="10" fillId="38" borderId="8" xfId="52" applyFont="1" applyFill="1" applyBorder="1" applyAlignment="1" applyProtection="1">
      <alignment horizontal="center" vertical="center"/>
      <protection locked="0"/>
    </xf>
    <xf numFmtId="0" fontId="10" fillId="36" borderId="6" xfId="52" applyFont="1" applyFill="1" applyBorder="1" applyAlignment="1" applyProtection="1">
      <alignment horizontal="center" vertical="center"/>
      <protection locked="0"/>
    </xf>
    <xf numFmtId="0" fontId="10" fillId="36" borderId="8" xfId="52" applyFont="1" applyFill="1" applyBorder="1" applyAlignment="1" applyProtection="1">
      <alignment horizontal="center" vertical="center"/>
      <protection locked="0"/>
    </xf>
    <xf numFmtId="0" fontId="10" fillId="34" borderId="6" xfId="52" applyFont="1" applyFill="1" applyBorder="1" applyAlignment="1">
      <alignment horizontal="center" vertical="center"/>
    </xf>
    <xf numFmtId="0" fontId="10" fillId="34" borderId="8" xfId="52" applyFont="1" applyFill="1" applyBorder="1" applyAlignment="1">
      <alignment horizontal="center" vertical="center"/>
    </xf>
    <xf numFmtId="0" fontId="43" fillId="0" borderId="134" xfId="52" applyFont="1" applyBorder="1" applyAlignment="1">
      <alignment horizontal="center" vertical="center" wrapText="1"/>
    </xf>
    <xf numFmtId="0" fontId="43" fillId="0" borderId="109" xfId="52" applyFont="1" applyBorder="1" applyAlignment="1">
      <alignment horizontal="center" vertical="center" wrapText="1"/>
    </xf>
    <xf numFmtId="0" fontId="43" fillId="0" borderId="128" xfId="52" applyFont="1" applyBorder="1" applyAlignment="1">
      <alignment horizontal="center" vertical="center" wrapText="1"/>
    </xf>
    <xf numFmtId="0" fontId="43" fillId="0" borderId="102" xfId="52" applyFont="1" applyBorder="1" applyAlignment="1">
      <alignment horizontal="center" vertical="center" wrapText="1"/>
    </xf>
    <xf numFmtId="0" fontId="43" fillId="0" borderId="123" xfId="52" applyFont="1" applyBorder="1" applyAlignment="1">
      <alignment horizontal="center" vertical="center" wrapText="1"/>
    </xf>
    <xf numFmtId="0" fontId="43" fillId="0" borderId="66" xfId="52" applyFont="1" applyBorder="1" applyAlignment="1">
      <alignment horizontal="center" vertical="center" wrapText="1"/>
    </xf>
    <xf numFmtId="0" fontId="43" fillId="0" borderId="111" xfId="52" applyFont="1" applyBorder="1" applyAlignment="1">
      <alignment horizontal="center" vertical="center" wrapText="1"/>
    </xf>
    <xf numFmtId="0" fontId="43" fillId="0" borderId="103" xfId="52" applyFont="1" applyBorder="1" applyAlignment="1">
      <alignment horizontal="center" vertical="center" wrapText="1"/>
    </xf>
    <xf numFmtId="0" fontId="43" fillId="0" borderId="68" xfId="52" applyFont="1" applyBorder="1" applyAlignment="1">
      <alignment horizontal="center" vertical="center" wrapText="1"/>
    </xf>
    <xf numFmtId="0" fontId="10" fillId="0" borderId="111" xfId="52" applyFont="1" applyBorder="1" applyAlignment="1">
      <alignment horizontal="center" vertical="center" wrapText="1"/>
    </xf>
    <xf numFmtId="0" fontId="10" fillId="0" borderId="110" xfId="52" applyFont="1" applyBorder="1" applyAlignment="1">
      <alignment horizontal="center" vertical="center" wrapText="1"/>
    </xf>
    <xf numFmtId="0" fontId="10" fillId="0" borderId="109" xfId="52" applyFont="1" applyBorder="1" applyAlignment="1">
      <alignment horizontal="center" vertical="center" wrapText="1"/>
    </xf>
    <xf numFmtId="0" fontId="10" fillId="0" borderId="103" xfId="52" applyFont="1" applyBorder="1" applyAlignment="1">
      <alignment horizontal="center" vertical="center" wrapText="1"/>
    </xf>
    <xf numFmtId="0" fontId="10" fillId="0" borderId="0" xfId="52" applyFont="1" applyAlignment="1">
      <alignment horizontal="center" vertical="center" wrapText="1"/>
    </xf>
    <xf numFmtId="0" fontId="10" fillId="0" borderId="102" xfId="52" applyFont="1" applyBorder="1" applyAlignment="1">
      <alignment horizontal="center" vertical="center" wrapText="1"/>
    </xf>
    <xf numFmtId="0" fontId="10" fillId="0" borderId="68" xfId="52" applyFont="1" applyBorder="1" applyAlignment="1">
      <alignment horizontal="center" vertical="center" wrapText="1"/>
    </xf>
    <xf numFmtId="0" fontId="10" fillId="0" borderId="67" xfId="52" applyFont="1" applyBorder="1" applyAlignment="1">
      <alignment horizontal="center" vertical="center" wrapText="1"/>
    </xf>
    <xf numFmtId="0" fontId="10" fillId="0" borderId="66" xfId="52" applyFont="1" applyBorder="1" applyAlignment="1">
      <alignment horizontal="center" vertical="center" wrapText="1"/>
    </xf>
    <xf numFmtId="0" fontId="10" fillId="0" borderId="7" xfId="52" applyFont="1" applyBorder="1" applyAlignment="1">
      <alignment horizontal="center" vertical="center"/>
    </xf>
    <xf numFmtId="0" fontId="10" fillId="0" borderId="133" xfId="52" applyFont="1" applyBorder="1" applyAlignment="1">
      <alignment horizontal="center" vertical="center"/>
    </xf>
    <xf numFmtId="0" fontId="10" fillId="0" borderId="132" xfId="52" applyFont="1" applyBorder="1" applyAlignment="1">
      <alignment horizontal="center" vertical="center"/>
    </xf>
    <xf numFmtId="0" fontId="46" fillId="37" borderId="0" xfId="52" applyFont="1" applyFill="1" applyAlignment="1" applyProtection="1">
      <alignment horizontal="center" vertical="center" shrinkToFit="1"/>
      <protection locked="0"/>
    </xf>
    <xf numFmtId="0" fontId="46" fillId="38" borderId="0" xfId="52" applyFont="1" applyFill="1" applyAlignment="1" applyProtection="1">
      <alignment horizontal="center" vertical="center" shrinkToFit="1"/>
      <protection locked="0"/>
    </xf>
    <xf numFmtId="0" fontId="46" fillId="36" borderId="0" xfId="52" applyFont="1" applyFill="1" applyAlignment="1" applyProtection="1">
      <alignment horizontal="center" vertical="center"/>
      <protection locked="0"/>
    </xf>
    <xf numFmtId="0" fontId="46" fillId="0" borderId="0" xfId="52" applyFont="1" applyAlignment="1">
      <alignment horizontal="center" vertical="center"/>
    </xf>
    <xf numFmtId="1" fontId="10" fillId="0" borderId="113" xfId="52" applyNumberFormat="1" applyFont="1" applyBorder="1" applyAlignment="1">
      <alignment horizontal="center" vertical="center" wrapText="1"/>
    </xf>
    <xf numFmtId="1" fontId="10" fillId="0" borderId="112" xfId="52" applyNumberFormat="1" applyFont="1" applyBorder="1" applyAlignment="1">
      <alignment horizontal="center" vertical="center" wrapText="1"/>
    </xf>
    <xf numFmtId="0" fontId="10" fillId="36" borderId="111" xfId="52" applyFont="1" applyFill="1" applyBorder="1" applyAlignment="1" applyProtection="1">
      <alignment horizontal="left" vertical="center" wrapText="1"/>
      <protection locked="0"/>
    </xf>
    <xf numFmtId="0" fontId="10" fillId="36" borderId="110" xfId="52" applyFont="1" applyFill="1" applyBorder="1" applyAlignment="1" applyProtection="1">
      <alignment horizontal="left" vertical="center" wrapText="1"/>
      <protection locked="0"/>
    </xf>
    <xf numFmtId="0" fontId="10" fillId="36" borderId="109" xfId="52" applyFont="1" applyFill="1" applyBorder="1" applyAlignment="1" applyProtection="1">
      <alignment horizontal="left" vertical="center" wrapText="1"/>
      <protection locked="0"/>
    </xf>
    <xf numFmtId="0" fontId="10" fillId="36" borderId="103" xfId="52" applyFont="1" applyFill="1" applyBorder="1" applyAlignment="1" applyProtection="1">
      <alignment horizontal="left" vertical="center" wrapText="1"/>
      <protection locked="0"/>
    </xf>
    <xf numFmtId="0" fontId="10" fillId="36" borderId="0" xfId="52" applyFont="1" applyFill="1" applyAlignment="1" applyProtection="1">
      <alignment horizontal="left" vertical="center" wrapText="1"/>
      <protection locked="0"/>
    </xf>
    <xf numFmtId="0" fontId="10" fillId="36" borderId="102" xfId="52" applyFont="1" applyFill="1" applyBorder="1" applyAlignment="1" applyProtection="1">
      <alignment horizontal="left" vertical="center" wrapText="1"/>
      <protection locked="0"/>
    </xf>
    <xf numFmtId="181" fontId="10" fillId="0" borderId="106" xfId="52" applyNumberFormat="1" applyFont="1" applyBorder="1" applyAlignment="1">
      <alignment horizontal="center" vertical="center" wrapText="1"/>
    </xf>
    <xf numFmtId="181" fontId="10" fillId="0" borderId="104" xfId="52" applyNumberFormat="1" applyFont="1" applyBorder="1" applyAlignment="1">
      <alignment horizontal="center" vertical="center" wrapText="1"/>
    </xf>
    <xf numFmtId="181" fontId="10" fillId="0" borderId="105" xfId="52" applyNumberFormat="1" applyFont="1" applyBorder="1" applyAlignment="1">
      <alignment horizontal="center" vertical="center" wrapText="1"/>
    </xf>
    <xf numFmtId="0" fontId="10" fillId="0" borderId="92" xfId="52" applyFont="1" applyBorder="1" applyAlignment="1">
      <alignment horizontal="center" vertical="center"/>
    </xf>
    <xf numFmtId="0" fontId="10" fillId="0" borderId="101" xfId="52" applyFont="1" applyBorder="1" applyAlignment="1">
      <alignment horizontal="center" vertical="center"/>
    </xf>
    <xf numFmtId="0" fontId="10" fillId="37" borderId="111" xfId="52" applyFont="1" applyFill="1" applyBorder="1" applyAlignment="1" applyProtection="1">
      <alignment horizontal="center" vertical="center" shrinkToFit="1"/>
      <protection locked="0"/>
    </xf>
    <xf numFmtId="0" fontId="10" fillId="37" borderId="122" xfId="52" applyFont="1" applyFill="1" applyBorder="1" applyAlignment="1" applyProtection="1">
      <alignment horizontal="center" vertical="center" shrinkToFit="1"/>
      <protection locked="0"/>
    </xf>
    <xf numFmtId="0" fontId="10" fillId="37" borderId="103" xfId="52" applyFont="1" applyFill="1" applyBorder="1" applyAlignment="1" applyProtection="1">
      <alignment horizontal="center" vertical="center" shrinkToFit="1"/>
      <protection locked="0"/>
    </xf>
    <xf numFmtId="0" fontId="10" fillId="37" borderId="27" xfId="52" applyFont="1" applyFill="1" applyBorder="1" applyAlignment="1" applyProtection="1">
      <alignment horizontal="center" vertical="center" shrinkToFit="1"/>
      <protection locked="0"/>
    </xf>
    <xf numFmtId="0" fontId="10" fillId="37" borderId="118" xfId="52" applyFont="1" applyFill="1" applyBorder="1" applyAlignment="1" applyProtection="1">
      <alignment horizontal="center" vertical="center" wrapText="1"/>
      <protection locked="0"/>
    </xf>
    <xf numFmtId="0" fontId="10" fillId="37" borderId="122" xfId="52" applyFont="1" applyFill="1" applyBorder="1" applyAlignment="1" applyProtection="1">
      <alignment horizontal="center" vertical="center" wrapText="1"/>
      <protection locked="0"/>
    </xf>
    <xf numFmtId="0" fontId="10" fillId="37" borderId="17" xfId="52" applyFont="1" applyFill="1" applyBorder="1" applyAlignment="1" applyProtection="1">
      <alignment horizontal="center" vertical="center" wrapText="1"/>
      <protection locked="0"/>
    </xf>
    <xf numFmtId="0" fontId="10" fillId="37" borderId="27" xfId="52" applyFont="1" applyFill="1" applyBorder="1" applyAlignment="1" applyProtection="1">
      <alignment horizontal="center" vertical="center" wrapText="1"/>
      <protection locked="0"/>
    </xf>
    <xf numFmtId="0" fontId="10" fillId="37" borderId="118" xfId="52" applyFont="1" applyFill="1" applyBorder="1" applyAlignment="1" applyProtection="1">
      <alignment horizontal="center" vertical="center" shrinkToFit="1"/>
      <protection locked="0"/>
    </xf>
    <xf numFmtId="0" fontId="10" fillId="37" borderId="110" xfId="52" applyFont="1" applyFill="1" applyBorder="1" applyAlignment="1" applyProtection="1">
      <alignment horizontal="center" vertical="center" shrinkToFit="1"/>
      <protection locked="0"/>
    </xf>
    <xf numFmtId="0" fontId="10" fillId="37" borderId="17" xfId="52" applyFont="1" applyFill="1" applyBorder="1" applyAlignment="1" applyProtection="1">
      <alignment horizontal="center" vertical="center" shrinkToFit="1"/>
      <protection locked="0"/>
    </xf>
    <xf numFmtId="0" fontId="10" fillId="37" borderId="0" xfId="52" applyFont="1" applyFill="1" applyAlignment="1" applyProtection="1">
      <alignment horizontal="center" vertical="center" shrinkToFit="1"/>
      <protection locked="0"/>
    </xf>
    <xf numFmtId="1" fontId="10" fillId="0" borderId="86" xfId="52" applyNumberFormat="1" applyFont="1" applyBorder="1" applyAlignment="1">
      <alignment horizontal="center" vertical="center" wrapText="1"/>
    </xf>
    <xf numFmtId="1" fontId="10" fillId="0" borderId="85" xfId="52" applyNumberFormat="1" applyFont="1" applyBorder="1" applyAlignment="1">
      <alignment horizontal="center" vertical="center" wrapText="1"/>
    </xf>
    <xf numFmtId="0" fontId="10" fillId="36" borderId="84" xfId="52" applyFont="1" applyFill="1" applyBorder="1" applyAlignment="1" applyProtection="1">
      <alignment horizontal="left" vertical="center" wrapText="1"/>
      <protection locked="0"/>
    </xf>
    <xf numFmtId="0" fontId="10" fillId="36" borderId="4" xfId="52" applyFont="1" applyFill="1" applyBorder="1" applyAlignment="1" applyProtection="1">
      <alignment horizontal="left" vertical="center" wrapText="1"/>
      <protection locked="0"/>
    </xf>
    <xf numFmtId="0" fontId="10" fillId="36" borderId="83" xfId="52" applyFont="1" applyFill="1" applyBorder="1" applyAlignment="1" applyProtection="1">
      <alignment horizontal="left" vertical="center" wrapText="1"/>
      <protection locked="0"/>
    </xf>
    <xf numFmtId="0" fontId="10" fillId="37" borderId="84" xfId="52" applyFont="1" applyFill="1" applyBorder="1" applyAlignment="1" applyProtection="1">
      <alignment horizontal="center" vertical="center" shrinkToFit="1"/>
      <protection locked="0"/>
    </xf>
    <xf numFmtId="0" fontId="10" fillId="37" borderId="1" xfId="52" applyFont="1" applyFill="1" applyBorder="1" applyAlignment="1" applyProtection="1">
      <alignment horizontal="center" vertical="center" shrinkToFit="1"/>
      <protection locked="0"/>
    </xf>
    <xf numFmtId="0" fontId="10" fillId="37" borderId="3" xfId="52" applyFont="1" applyFill="1" applyBorder="1" applyAlignment="1" applyProtection="1">
      <alignment horizontal="center" vertical="center" wrapText="1"/>
      <protection locked="0"/>
    </xf>
    <xf numFmtId="0" fontId="10" fillId="37" borderId="1" xfId="52" applyFont="1" applyFill="1" applyBorder="1" applyAlignment="1" applyProtection="1">
      <alignment horizontal="center" vertical="center" wrapText="1"/>
      <protection locked="0"/>
    </xf>
    <xf numFmtId="0" fontId="10" fillId="37" borderId="3" xfId="52" applyFont="1" applyFill="1" applyBorder="1" applyAlignment="1" applyProtection="1">
      <alignment horizontal="center" vertical="center" shrinkToFit="1"/>
      <protection locked="0"/>
    </xf>
    <xf numFmtId="0" fontId="10" fillId="37" borderId="4" xfId="52" applyFont="1" applyFill="1" applyBorder="1" applyAlignment="1" applyProtection="1">
      <alignment horizontal="center" vertical="center" shrinkToFit="1"/>
      <protection locked="0"/>
    </xf>
    <xf numFmtId="0" fontId="10" fillId="0" borderId="135" xfId="52" applyFont="1" applyBorder="1" applyAlignment="1">
      <alignment horizontal="center" vertical="center"/>
    </xf>
    <xf numFmtId="0" fontId="10" fillId="0" borderId="131" xfId="52" applyFont="1" applyBorder="1" applyAlignment="1">
      <alignment horizontal="center" vertical="center"/>
    </xf>
    <xf numFmtId="0" fontId="10" fillId="0" borderId="127" xfId="52" applyFont="1" applyBorder="1" applyAlignment="1">
      <alignment horizontal="center" vertical="center"/>
    </xf>
    <xf numFmtId="0" fontId="10" fillId="0" borderId="122" xfId="52" applyFont="1" applyBorder="1" applyAlignment="1">
      <alignment horizontal="center" vertical="center" wrapText="1"/>
    </xf>
    <xf numFmtId="0" fontId="10" fillId="0" borderId="27" xfId="52" applyFont="1" applyBorder="1" applyAlignment="1">
      <alignment horizontal="center" vertical="center" wrapText="1"/>
    </xf>
    <xf numFmtId="0" fontId="10" fillId="0" borderId="80" xfId="52" applyFont="1" applyBorder="1" applyAlignment="1">
      <alignment horizontal="center" vertical="center" wrapText="1"/>
    </xf>
    <xf numFmtId="0" fontId="8" fillId="0" borderId="118" xfId="52" applyFont="1" applyBorder="1" applyAlignment="1">
      <alignment horizontal="center" vertical="center" wrapText="1"/>
    </xf>
    <xf numFmtId="0" fontId="8" fillId="0" borderId="122" xfId="52" applyFont="1" applyBorder="1" applyAlignment="1">
      <alignment horizontal="center" vertical="center" wrapText="1"/>
    </xf>
    <xf numFmtId="0" fontId="8" fillId="0" borderId="17" xfId="52" applyFont="1" applyBorder="1" applyAlignment="1">
      <alignment horizontal="center" vertical="center" wrapText="1"/>
    </xf>
    <xf numFmtId="0" fontId="8" fillId="0" borderId="27" xfId="52" applyFont="1" applyBorder="1" applyAlignment="1">
      <alignment horizontal="center" vertical="center" wrapText="1"/>
    </xf>
    <xf numFmtId="0" fontId="8" fillId="0" borderId="81" xfId="52" applyFont="1" applyBorder="1" applyAlignment="1">
      <alignment horizontal="center" vertical="center" wrapText="1"/>
    </xf>
    <xf numFmtId="0" fontId="8" fillId="0" borderId="80" xfId="52" applyFont="1" applyBorder="1" applyAlignment="1">
      <alignment horizontal="center" vertical="center" wrapText="1"/>
    </xf>
    <xf numFmtId="0" fontId="10" fillId="0" borderId="118" xfId="52" applyFont="1" applyBorder="1" applyAlignment="1">
      <alignment horizontal="center" vertical="center" wrapText="1"/>
    </xf>
    <xf numFmtId="0" fontId="10" fillId="0" borderId="17" xfId="52" applyFont="1" applyBorder="1" applyAlignment="1">
      <alignment horizontal="center" vertical="center" wrapText="1"/>
    </xf>
    <xf numFmtId="0" fontId="10" fillId="0" borderId="81" xfId="52" applyFont="1" applyBorder="1" applyAlignment="1">
      <alignment horizontal="center" vertical="center" wrapText="1"/>
    </xf>
    <xf numFmtId="0" fontId="10" fillId="36" borderId="6" xfId="52" applyFont="1" applyFill="1" applyBorder="1" applyAlignment="1" applyProtection="1">
      <alignment horizontal="center" vertical="center" shrinkToFit="1"/>
      <protection locked="0"/>
    </xf>
    <xf numFmtId="0" fontId="10" fillId="36" borderId="7" xfId="52" applyFont="1" applyFill="1" applyBorder="1" applyAlignment="1" applyProtection="1">
      <alignment horizontal="center" vertical="center" shrinkToFit="1"/>
      <protection locked="0"/>
    </xf>
    <xf numFmtId="0" fontId="10" fillId="36" borderId="8" xfId="52" applyFont="1" applyFill="1" applyBorder="1" applyAlignment="1" applyProtection="1">
      <alignment horizontal="center" vertical="center" shrinkToFit="1"/>
      <protection locked="0"/>
    </xf>
    <xf numFmtId="0" fontId="10" fillId="0" borderId="87" xfId="52" applyFont="1" applyBorder="1" applyAlignment="1">
      <alignment horizontal="center" vertical="center" wrapText="1"/>
    </xf>
    <xf numFmtId="0" fontId="10" fillId="0" borderId="85" xfId="52" applyFont="1" applyBorder="1" applyAlignment="1">
      <alignment horizontal="center" vertical="center" wrapText="1"/>
    </xf>
    <xf numFmtId="0" fontId="10" fillId="36" borderId="121" xfId="52" applyFont="1" applyFill="1" applyBorder="1" applyAlignment="1" applyProtection="1">
      <alignment horizontal="center" vertical="center" shrinkToFit="1"/>
      <protection locked="0"/>
    </xf>
    <xf numFmtId="0" fontId="10" fillId="36" borderId="120" xfId="52" applyFont="1" applyFill="1" applyBorder="1" applyAlignment="1" applyProtection="1">
      <alignment horizontal="center" vertical="center" shrinkToFit="1"/>
      <protection locked="0"/>
    </xf>
    <xf numFmtId="0" fontId="10" fillId="36" borderId="119" xfId="52" applyFont="1" applyFill="1" applyBorder="1" applyAlignment="1" applyProtection="1">
      <alignment horizontal="center" vertical="center" shrinkToFit="1"/>
      <protection locked="0"/>
    </xf>
    <xf numFmtId="0" fontId="10" fillId="0" borderId="114" xfId="52" applyFont="1" applyBorder="1" applyAlignment="1">
      <alignment horizontal="center" vertical="center" wrapText="1"/>
    </xf>
    <xf numFmtId="0" fontId="10" fillId="0" borderId="112" xfId="52" applyFont="1" applyBorder="1" applyAlignment="1">
      <alignment horizontal="center" vertical="center" wrapText="1"/>
    </xf>
    <xf numFmtId="0" fontId="10" fillId="0" borderId="110" xfId="52" quotePrefix="1" applyFont="1" applyBorder="1" applyAlignment="1">
      <alignment horizontal="center" vertical="center"/>
    </xf>
    <xf numFmtId="0" fontId="10" fillId="0" borderId="110" xfId="52" applyFont="1" applyBorder="1" applyAlignment="1">
      <alignment horizontal="center" vertical="center"/>
    </xf>
    <xf numFmtId="0" fontId="10" fillId="36" borderId="94" xfId="52" applyFont="1" applyFill="1" applyBorder="1" applyAlignment="1" applyProtection="1">
      <alignment horizontal="left" vertical="center" wrapText="1"/>
      <protection locked="0"/>
    </xf>
    <xf numFmtId="0" fontId="10" fillId="36" borderId="5" xfId="52" applyFont="1" applyFill="1" applyBorder="1" applyAlignment="1" applyProtection="1">
      <alignment horizontal="left" vertical="center" wrapText="1"/>
      <protection locked="0"/>
    </xf>
    <xf numFmtId="0" fontId="10" fillId="36" borderId="93" xfId="52" applyFont="1" applyFill="1" applyBorder="1" applyAlignment="1" applyProtection="1">
      <alignment horizontal="left" vertical="center" wrapText="1"/>
      <protection locked="0"/>
    </xf>
    <xf numFmtId="181" fontId="10" fillId="0" borderId="97" xfId="52" applyNumberFormat="1" applyFont="1" applyBorder="1" applyAlignment="1">
      <alignment horizontal="center" vertical="center" wrapText="1"/>
    </xf>
    <xf numFmtId="181" fontId="10" fillId="0" borderId="95" xfId="52" applyNumberFormat="1" applyFont="1" applyBorder="1" applyAlignment="1">
      <alignment horizontal="center" vertical="center" wrapText="1"/>
    </xf>
    <xf numFmtId="181" fontId="10" fillId="0" borderId="96" xfId="52" applyNumberFormat="1" applyFont="1" applyBorder="1" applyAlignment="1">
      <alignment horizontal="center" vertical="center" wrapText="1"/>
    </xf>
    <xf numFmtId="0" fontId="10" fillId="37" borderId="94" xfId="52" applyFont="1" applyFill="1" applyBorder="1" applyAlignment="1" applyProtection="1">
      <alignment horizontal="center" vertical="center" shrinkToFit="1"/>
      <protection locked="0"/>
    </xf>
    <xf numFmtId="0" fontId="10" fillId="37" borderId="15" xfId="52" applyFont="1" applyFill="1" applyBorder="1" applyAlignment="1" applyProtection="1">
      <alignment horizontal="center" vertical="center" shrinkToFit="1"/>
      <protection locked="0"/>
    </xf>
    <xf numFmtId="0" fontId="10" fillId="37" borderId="16" xfId="52" applyFont="1" applyFill="1" applyBorder="1" applyAlignment="1" applyProtection="1">
      <alignment horizontal="center" vertical="center" wrapText="1"/>
      <protection locked="0"/>
    </xf>
    <xf numFmtId="0" fontId="10" fillId="37" borderId="15" xfId="52" applyFont="1" applyFill="1" applyBorder="1" applyAlignment="1" applyProtection="1">
      <alignment horizontal="center" vertical="center" wrapText="1"/>
      <protection locked="0"/>
    </xf>
    <xf numFmtId="0" fontId="10" fillId="37" borderId="16" xfId="52" applyFont="1" applyFill="1" applyBorder="1" applyAlignment="1" applyProtection="1">
      <alignment horizontal="center" vertical="center" shrinkToFit="1"/>
      <protection locked="0"/>
    </xf>
    <xf numFmtId="0" fontId="10" fillId="37" borderId="5" xfId="52" applyFont="1" applyFill="1" applyBorder="1" applyAlignment="1" applyProtection="1">
      <alignment horizontal="center" vertical="center" shrinkToFit="1"/>
      <protection locked="0"/>
    </xf>
    <xf numFmtId="0" fontId="8" fillId="0" borderId="0" xfId="52" applyFont="1" applyAlignment="1">
      <alignment horizontal="center" vertical="center"/>
    </xf>
    <xf numFmtId="0" fontId="43" fillId="34" borderId="0" xfId="52" applyFont="1" applyFill="1" applyAlignment="1" applyProtection="1">
      <alignment horizontal="left" vertical="center" wrapText="1"/>
      <protection locked="0"/>
    </xf>
    <xf numFmtId="0" fontId="8" fillId="0" borderId="5" xfId="52" applyFont="1" applyBorder="1" applyAlignment="1">
      <alignment horizontal="center" vertical="center"/>
    </xf>
    <xf numFmtId="0" fontId="43" fillId="0" borderId="0" xfId="52" applyFont="1" applyAlignment="1">
      <alignment horizontal="center" vertical="center" wrapText="1"/>
    </xf>
    <xf numFmtId="0" fontId="43" fillId="34" borderId="0" xfId="52" applyFont="1" applyFill="1" applyAlignment="1" applyProtection="1">
      <alignment horizontal="center" vertical="center" wrapText="1"/>
      <protection locked="0"/>
    </xf>
    <xf numFmtId="0" fontId="43" fillId="0" borderId="0" xfId="52" applyFont="1" applyAlignment="1">
      <alignment horizontal="center" vertical="center"/>
    </xf>
    <xf numFmtId="0" fontId="8" fillId="0" borderId="2" xfId="52" applyFont="1" applyBorder="1" applyAlignment="1">
      <alignment horizontal="center" vertical="center"/>
    </xf>
    <xf numFmtId="179" fontId="8" fillId="0" borderId="2" xfId="52" applyNumberFormat="1" applyFont="1" applyBorder="1" applyAlignment="1">
      <alignment horizontal="right" vertical="center"/>
    </xf>
    <xf numFmtId="179" fontId="8" fillId="0" borderId="2" xfId="53" applyNumberFormat="1" applyFont="1" applyFill="1" applyBorder="1" applyAlignment="1">
      <alignment horizontal="right" vertical="center"/>
    </xf>
    <xf numFmtId="179" fontId="8" fillId="36" borderId="2" xfId="52" applyNumberFormat="1" applyFont="1" applyFill="1" applyBorder="1" applyAlignment="1" applyProtection="1">
      <alignment horizontal="right" vertical="center"/>
      <protection locked="0"/>
    </xf>
    <xf numFmtId="179" fontId="8" fillId="36" borderId="2" xfId="53" applyNumberFormat="1" applyFont="1" applyFill="1" applyBorder="1" applyAlignment="1" applyProtection="1">
      <alignment horizontal="right" vertical="center"/>
      <protection locked="0"/>
    </xf>
    <xf numFmtId="179" fontId="8" fillId="0" borderId="2" xfId="52" applyNumberFormat="1" applyFont="1" applyBorder="1" applyAlignment="1">
      <alignment horizontal="center" vertical="center"/>
    </xf>
    <xf numFmtId="178" fontId="8" fillId="0" borderId="2" xfId="52" applyNumberFormat="1" applyFont="1" applyBorder="1" applyAlignment="1">
      <alignment horizontal="center" vertical="center"/>
    </xf>
    <xf numFmtId="0" fontId="10" fillId="0" borderId="82" xfId="52" applyFont="1" applyBorder="1" applyAlignment="1">
      <alignment horizontal="center" vertical="center"/>
    </xf>
    <xf numFmtId="0" fontId="10" fillId="37" borderId="68" xfId="52" applyFont="1" applyFill="1" applyBorder="1" applyAlignment="1" applyProtection="1">
      <alignment horizontal="center" vertical="center" shrinkToFit="1"/>
      <protection locked="0"/>
    </xf>
    <xf numFmtId="0" fontId="10" fillId="37" borderId="80" xfId="52" applyFont="1" applyFill="1" applyBorder="1" applyAlignment="1" applyProtection="1">
      <alignment horizontal="center" vertical="center" shrinkToFit="1"/>
      <protection locked="0"/>
    </xf>
    <xf numFmtId="0" fontId="10" fillId="37" borderId="81" xfId="52" applyFont="1" applyFill="1" applyBorder="1" applyAlignment="1" applyProtection="1">
      <alignment horizontal="center" vertical="center" wrapText="1"/>
      <protection locked="0"/>
    </xf>
    <xf numFmtId="0" fontId="10" fillId="37" borderId="80" xfId="52" applyFont="1" applyFill="1" applyBorder="1" applyAlignment="1" applyProtection="1">
      <alignment horizontal="center" vertical="center" wrapText="1"/>
      <protection locked="0"/>
    </xf>
    <xf numFmtId="0" fontId="10" fillId="37" borderId="81" xfId="52" applyFont="1" applyFill="1" applyBorder="1" applyAlignment="1" applyProtection="1">
      <alignment horizontal="center" vertical="center" shrinkToFit="1"/>
      <protection locked="0"/>
    </xf>
    <xf numFmtId="0" fontId="10" fillId="37" borderId="67" xfId="52" applyFont="1" applyFill="1" applyBorder="1" applyAlignment="1" applyProtection="1">
      <alignment horizontal="center" vertical="center" shrinkToFit="1"/>
      <protection locked="0"/>
    </xf>
    <xf numFmtId="0" fontId="10" fillId="36" borderId="79" xfId="52" applyFont="1" applyFill="1" applyBorder="1" applyAlignment="1" applyProtection="1">
      <alignment horizontal="center" vertical="center" shrinkToFit="1"/>
      <protection locked="0"/>
    </xf>
    <xf numFmtId="0" fontId="10" fillId="36" borderId="78" xfId="52" applyFont="1" applyFill="1" applyBorder="1" applyAlignment="1" applyProtection="1">
      <alignment horizontal="center" vertical="center" shrinkToFit="1"/>
      <protection locked="0"/>
    </xf>
    <xf numFmtId="0" fontId="10" fillId="36" borderId="77" xfId="52" applyFont="1" applyFill="1" applyBorder="1" applyAlignment="1" applyProtection="1">
      <alignment horizontal="center" vertical="center" shrinkToFit="1"/>
      <protection locked="0"/>
    </xf>
    <xf numFmtId="0" fontId="10" fillId="36" borderId="68" xfId="52" applyFont="1" applyFill="1" applyBorder="1" applyAlignment="1" applyProtection="1">
      <alignment horizontal="left" vertical="center" wrapText="1"/>
      <protection locked="0"/>
    </xf>
    <xf numFmtId="0" fontId="10" fillId="36" borderId="67" xfId="52" applyFont="1" applyFill="1" applyBorder="1" applyAlignment="1" applyProtection="1">
      <alignment horizontal="left" vertical="center" wrapText="1"/>
      <protection locked="0"/>
    </xf>
    <xf numFmtId="0" fontId="10" fillId="36" borderId="66" xfId="52" applyFont="1" applyFill="1" applyBorder="1" applyAlignment="1" applyProtection="1">
      <alignment horizontal="left" vertical="center" wrapText="1"/>
      <protection locked="0"/>
    </xf>
    <xf numFmtId="181" fontId="10" fillId="0" borderId="71" xfId="52" applyNumberFormat="1" applyFont="1" applyBorder="1" applyAlignment="1">
      <alignment horizontal="center" vertical="center" wrapText="1"/>
    </xf>
    <xf numFmtId="181" fontId="10" fillId="0" borderId="69" xfId="52" applyNumberFormat="1" applyFont="1" applyBorder="1" applyAlignment="1">
      <alignment horizontal="center" vertical="center" wrapText="1"/>
    </xf>
    <xf numFmtId="181" fontId="10" fillId="0" borderId="70" xfId="52" applyNumberFormat="1" applyFont="1" applyBorder="1" applyAlignment="1">
      <alignment horizontal="center" vertical="center" wrapText="1"/>
    </xf>
    <xf numFmtId="179" fontId="8" fillId="0" borderId="6" xfId="52" applyNumberFormat="1" applyFont="1" applyBorder="1" applyAlignment="1">
      <alignment horizontal="right" vertical="center"/>
    </xf>
    <xf numFmtId="179" fontId="8" fillId="0" borderId="8" xfId="52" applyNumberFormat="1" applyFont="1" applyBorder="1" applyAlignment="1">
      <alignment horizontal="right" vertical="center"/>
    </xf>
    <xf numFmtId="179" fontId="8" fillId="0" borderId="6" xfId="52" applyNumberFormat="1" applyFont="1" applyBorder="1" applyAlignment="1">
      <alignment horizontal="center" vertical="center"/>
    </xf>
    <xf numFmtId="179" fontId="8" fillId="0" borderId="8" xfId="52" applyNumberFormat="1" applyFont="1" applyBorder="1" applyAlignment="1">
      <alignment horizontal="center" vertical="center"/>
    </xf>
    <xf numFmtId="179" fontId="8" fillId="36" borderId="6" xfId="52" applyNumberFormat="1" applyFont="1" applyFill="1" applyBorder="1" applyAlignment="1" applyProtection="1">
      <alignment horizontal="right" vertical="center"/>
      <protection locked="0"/>
    </xf>
    <xf numFmtId="179" fontId="8" fillId="36" borderId="8" xfId="52" applyNumberFormat="1" applyFont="1" applyFill="1" applyBorder="1" applyAlignment="1" applyProtection="1">
      <alignment horizontal="right" vertical="center"/>
      <protection locked="0"/>
    </xf>
    <xf numFmtId="177" fontId="8" fillId="34" borderId="2" xfId="52" applyNumberFormat="1" applyFont="1" applyFill="1" applyBorder="1" applyAlignment="1">
      <alignment horizontal="center" vertical="center"/>
    </xf>
    <xf numFmtId="0" fontId="8" fillId="36" borderId="6" xfId="52" applyFont="1" applyFill="1" applyBorder="1" applyAlignment="1" applyProtection="1">
      <alignment horizontal="center" vertical="center"/>
      <protection locked="0"/>
    </xf>
    <xf numFmtId="0" fontId="8" fillId="36" borderId="8" xfId="52" applyFont="1" applyFill="1" applyBorder="1" applyAlignment="1" applyProtection="1">
      <alignment horizontal="center" vertical="center"/>
      <protection locked="0"/>
    </xf>
    <xf numFmtId="0" fontId="47" fillId="34" borderId="2" xfId="52" applyFont="1" applyFill="1" applyBorder="1" applyAlignment="1">
      <alignment horizontal="center" vertical="center"/>
    </xf>
    <xf numFmtId="0" fontId="43" fillId="34" borderId="0" xfId="52" applyFont="1" applyFill="1" applyAlignment="1">
      <alignment horizontal="left" vertical="center" indent="1"/>
    </xf>
    <xf numFmtId="0" fontId="1" fillId="34" borderId="141" xfId="52" applyFill="1" applyBorder="1" applyAlignment="1">
      <alignment horizontal="center" vertical="center"/>
    </xf>
    <xf numFmtId="0" fontId="1" fillId="34" borderId="138" xfId="52" applyFill="1" applyBorder="1" applyAlignment="1">
      <alignment horizontal="center" vertical="center"/>
    </xf>
    <xf numFmtId="0" fontId="1" fillId="34" borderId="82" xfId="52" applyFill="1" applyBorder="1" applyAlignment="1">
      <alignment horizontal="center" vertical="center"/>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39" xfId="0" applyFont="1" applyBorder="1" applyAlignment="1">
      <alignment horizontal="justify" vertical="center" wrapText="1"/>
    </xf>
    <xf numFmtId="0" fontId="4" fillId="0" borderId="37" xfId="0" applyFont="1" applyBorder="1" applyAlignment="1">
      <alignment horizontal="justify" vertical="center" wrapText="1"/>
    </xf>
    <xf numFmtId="0" fontId="4" fillId="0" borderId="38"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31" xfId="0" applyFont="1" applyBorder="1" applyAlignment="1">
      <alignment horizontal="left" vertical="top"/>
    </xf>
    <xf numFmtId="0" fontId="0" fillId="0" borderId="31" xfId="0"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0" xfId="0" applyBorder="1" applyAlignment="1">
      <alignment horizontal="left" vertical="top"/>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3" xfId="0" applyFont="1" applyBorder="1" applyAlignment="1">
      <alignment horizontal="left" vertical="top"/>
    </xf>
    <xf numFmtId="0" fontId="4" fillId="0" borderId="51" xfId="0" applyFont="1" applyBorder="1" applyAlignment="1">
      <alignment horizontal="left" vertical="top"/>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cellXfs>
  <cellStyles count="6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桁区切り 3" xfId="53"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2 3" xfId="51" xr:uid="{00000000-0005-0000-0000-000030000000}"/>
    <cellStyle name="標準 3" xfId="47" xr:uid="{00000000-0005-0000-0000-000031000000}"/>
    <cellStyle name="標準 3 2" xfId="48" xr:uid="{00000000-0005-0000-0000-000032000000}"/>
    <cellStyle name="標準 3 2 2" xfId="49" xr:uid="{00000000-0005-0000-0000-000033000000}"/>
    <cellStyle name="標準 4" xfId="52" xr:uid="{00000000-0005-0000-0000-000034000000}"/>
    <cellStyle name="標準_21tokuyo2501" xfId="57" xr:uid="{00000000-0005-0000-0000-000035000000}"/>
    <cellStyle name="標準_Sheet1" xfId="60" xr:uid="{00000000-0005-0000-0000-000036000000}"/>
    <cellStyle name="標準_介護老人福祉施設（加算届）" xfId="58" xr:uid="{00000000-0005-0000-0000-000037000000}"/>
    <cellStyle name="標準_通所介護（加算届）" xfId="59" xr:uid="{00000000-0005-0000-0000-000038000000}"/>
    <cellStyle name="標準_特定施設（加算届）" xfId="54" xr:uid="{00000000-0005-0000-0000-000039000000}"/>
    <cellStyle name="標準_訪問介護（加算届）" xfId="55" xr:uid="{00000000-0005-0000-0000-00003A000000}"/>
    <cellStyle name="標準_療養：短期入所療養（加算届）" xfId="56" xr:uid="{00000000-0005-0000-0000-00003B000000}"/>
    <cellStyle name="良い" xfId="50" builtinId="26" customBuiltin="1"/>
  </cellStyles>
  <dxfs count="144">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571500</xdr:colOff>
      <xdr:row>1</xdr:row>
      <xdr:rowOff>95250</xdr:rowOff>
    </xdr:from>
    <xdr:to>
      <xdr:col>6</xdr:col>
      <xdr:colOff>1943100</xdr:colOff>
      <xdr:row>2</xdr:row>
      <xdr:rowOff>238125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95325" y="476250"/>
          <a:ext cx="3676650" cy="485775"/>
        </a:xfrm>
        <a:prstGeom prst="rect">
          <a:avLst/>
        </a:prstGeom>
        <a:solidFill>
          <a:schemeClr val="bg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電子申請届出システムにより提出する際は、不要なシー　トは削除してご提出ください。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xdr:col>
      <xdr:colOff>190499</xdr:colOff>
      <xdr:row>2</xdr:row>
      <xdr:rowOff>140606</xdr:rowOff>
    </xdr:from>
    <xdr:to>
      <xdr:col>4</xdr:col>
      <xdr:colOff>1190624</xdr:colOff>
      <xdr:row>5</xdr:row>
      <xdr:rowOff>61231</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789213" y="557892"/>
          <a:ext cx="3095625" cy="809625"/>
        </a:xfrm>
        <a:prstGeom prst="rect">
          <a:avLst/>
        </a:prstGeom>
        <a:solidFill>
          <a:schemeClr val="accent1">
            <a:lumMod val="20000"/>
            <a:lumOff val="8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800" b="1" cap="none" spc="0">
              <a:ln w="0"/>
              <a:solidFill>
                <a:schemeClr val="tx1"/>
              </a:solidFill>
              <a:effectLst>
                <a:outerShdw blurRad="38100" dist="19050" dir="2700000" algn="tl" rotWithShape="0">
                  <a:schemeClr val="dk1">
                    <a:alpha val="40000"/>
                  </a:schemeClr>
                </a:outerShdw>
              </a:effectLst>
            </a:rPr>
            <a:t>※</a:t>
          </a:r>
          <a:r>
            <a:rPr kumimoji="1" lang="ja-JP" altLang="en-US" sz="1800" b="1" cap="none" spc="0">
              <a:ln w="0"/>
              <a:solidFill>
                <a:schemeClr val="tx1"/>
              </a:solidFill>
              <a:effectLst>
                <a:outerShdw blurRad="38100" dist="19050" dir="2700000" algn="tl" rotWithShape="0">
                  <a:schemeClr val="dk1">
                    <a:alpha val="40000"/>
                  </a:schemeClr>
                </a:outerShdw>
              </a:effectLst>
            </a:rPr>
            <a:t>今回届出時に変更がある加算のみ、■にしてください。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2" name="正方形/長方形 1">
          <a:extLst>
            <a:ext uri="{FF2B5EF4-FFF2-40B4-BE49-F238E27FC236}">
              <a16:creationId xmlns:a16="http://schemas.microsoft.com/office/drawing/2014/main" id="{627BFC7A-BF7E-4CF6-9A3C-F499DD5ECCD9}"/>
            </a:ext>
          </a:extLst>
        </xdr:cNvPr>
        <xdr:cNvSpPr/>
      </xdr:nvSpPr>
      <xdr:spPr>
        <a:xfrm>
          <a:off x="0" y="304800"/>
          <a:ext cx="1257300" cy="317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98F7693B-4695-4F68-BB8E-F2955F61CBD5}"/>
            </a:ext>
          </a:extLst>
        </xdr:cNvPr>
        <xdr:cNvSpPr/>
      </xdr:nvSpPr>
      <xdr:spPr>
        <a:xfrm>
          <a:off x="3314700" y="752475"/>
          <a:ext cx="76200" cy="39052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3" name="正方形/長方形 2">
          <a:extLst>
            <a:ext uri="{FF2B5EF4-FFF2-40B4-BE49-F238E27FC236}">
              <a16:creationId xmlns:a16="http://schemas.microsoft.com/office/drawing/2014/main" id="{BBBAD72F-D707-4D31-A423-491BE00B81E5}"/>
            </a:ext>
          </a:extLst>
        </xdr:cNvPr>
        <xdr:cNvSpPr/>
      </xdr:nvSpPr>
      <xdr:spPr>
        <a:xfrm>
          <a:off x="742950" y="15582900"/>
          <a:ext cx="10172700" cy="20955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0"/>
  <sheetViews>
    <sheetView tabSelected="1" view="pageBreakPreview" zoomScaleNormal="100" zoomScaleSheetLayoutView="100" workbookViewId="0">
      <selection activeCell="M10" sqref="M10"/>
    </sheetView>
  </sheetViews>
  <sheetFormatPr defaultColWidth="9.375" defaultRowHeight="11.25" x14ac:dyDescent="0.15"/>
  <cols>
    <col min="1" max="1" width="1.625" style="383" customWidth="1"/>
    <col min="2" max="2" width="16.25" style="383" customWidth="1"/>
    <col min="3" max="4" width="4.5" style="383" customWidth="1"/>
    <col min="5" max="5" width="2.5" style="386" customWidth="1"/>
    <col min="6" max="6" width="2.5" style="385" customWidth="1"/>
    <col min="7" max="7" width="42.625" style="383" customWidth="1"/>
    <col min="8" max="8" width="31.875" style="384" customWidth="1"/>
    <col min="9" max="16384" width="9.375" style="383"/>
  </cols>
  <sheetData>
    <row r="1" spans="1:8" ht="30" customHeight="1" x14ac:dyDescent="0.15">
      <c r="A1" s="653" t="s">
        <v>951</v>
      </c>
      <c r="B1" s="654"/>
      <c r="C1" s="654"/>
      <c r="D1" s="654"/>
      <c r="E1" s="654"/>
      <c r="F1" s="654"/>
      <c r="G1" s="654"/>
      <c r="H1" s="654"/>
    </row>
    <row r="2" spans="1:8" s="494" customFormat="1" ht="27" customHeight="1" x14ac:dyDescent="0.15">
      <c r="A2" s="489"/>
      <c r="B2" s="489"/>
      <c r="C2" s="489"/>
      <c r="D2" s="490"/>
      <c r="E2" s="491"/>
      <c r="F2" s="492"/>
      <c r="G2" s="538" t="s">
        <v>851</v>
      </c>
      <c r="H2" s="493"/>
    </row>
    <row r="3" spans="1:8" s="494" customFormat="1" ht="27" customHeight="1" x14ac:dyDescent="0.15">
      <c r="A3" s="489"/>
      <c r="B3" s="489"/>
      <c r="C3" s="489"/>
      <c r="D3" s="490"/>
      <c r="E3" s="491"/>
      <c r="F3" s="492"/>
      <c r="G3" s="538" t="s">
        <v>852</v>
      </c>
      <c r="H3" s="495"/>
    </row>
    <row r="4" spans="1:8" ht="12" customHeight="1" x14ac:dyDescent="0.15">
      <c r="A4" s="472" t="s">
        <v>725</v>
      </c>
    </row>
    <row r="5" spans="1:8" s="404" customFormat="1" ht="60" customHeight="1" thickBot="1" x14ac:dyDescent="0.2">
      <c r="A5" s="655" t="s">
        <v>724</v>
      </c>
      <c r="B5" s="656"/>
      <c r="C5" s="618" t="s">
        <v>723</v>
      </c>
      <c r="D5" s="618" t="s">
        <v>722</v>
      </c>
      <c r="E5" s="655" t="s">
        <v>721</v>
      </c>
      <c r="F5" s="657"/>
      <c r="G5" s="656"/>
      <c r="H5" s="619" t="s">
        <v>720</v>
      </c>
    </row>
    <row r="6" spans="1:8" s="404" customFormat="1" ht="25.5" customHeight="1" x14ac:dyDescent="0.15">
      <c r="A6" s="660" t="s">
        <v>719</v>
      </c>
      <c r="B6" s="661"/>
      <c r="C6" s="623" t="s">
        <v>45</v>
      </c>
      <c r="D6" s="624" t="s">
        <v>45</v>
      </c>
      <c r="E6" s="625" t="s">
        <v>157</v>
      </c>
      <c r="F6" s="658" t="s">
        <v>953</v>
      </c>
      <c r="G6" s="659"/>
      <c r="H6" s="626" t="s">
        <v>718</v>
      </c>
    </row>
    <row r="7" spans="1:8" s="404" customFormat="1" ht="24" customHeight="1" x14ac:dyDescent="0.15">
      <c r="A7" s="662"/>
      <c r="B7" s="663"/>
      <c r="C7" s="412" t="s">
        <v>45</v>
      </c>
      <c r="D7" s="411" t="s">
        <v>45</v>
      </c>
      <c r="E7" s="497" t="s">
        <v>157</v>
      </c>
      <c r="F7" s="632" t="s">
        <v>952</v>
      </c>
      <c r="G7" s="633"/>
      <c r="H7" s="627" t="s">
        <v>853</v>
      </c>
    </row>
    <row r="8" spans="1:8" s="404" customFormat="1" ht="22.5" customHeight="1" thickBot="1" x14ac:dyDescent="0.2">
      <c r="A8" s="664"/>
      <c r="B8" s="665"/>
      <c r="C8" s="628" t="s">
        <v>45</v>
      </c>
      <c r="D8" s="629" t="s">
        <v>45</v>
      </c>
      <c r="E8" s="630" t="s">
        <v>157</v>
      </c>
      <c r="F8" s="666" t="s">
        <v>964</v>
      </c>
      <c r="G8" s="667"/>
      <c r="H8" s="631"/>
    </row>
    <row r="9" spans="1:8" s="404" customFormat="1" ht="39" customHeight="1" x14ac:dyDescent="0.15">
      <c r="A9" s="413"/>
      <c r="B9" s="620" t="s">
        <v>716</v>
      </c>
      <c r="C9" s="496" t="s">
        <v>45</v>
      </c>
      <c r="D9" s="414" t="s">
        <v>45</v>
      </c>
      <c r="E9" s="621" t="s">
        <v>157</v>
      </c>
      <c r="F9" s="648" t="s">
        <v>871</v>
      </c>
      <c r="G9" s="649"/>
      <c r="H9" s="622"/>
    </row>
    <row r="10" spans="1:8" ht="18" customHeight="1" x14ac:dyDescent="0.15">
      <c r="A10" s="397"/>
      <c r="B10" s="410" t="s">
        <v>715</v>
      </c>
      <c r="C10" s="409"/>
      <c r="D10" s="408"/>
      <c r="E10" s="636"/>
      <c r="F10" s="637"/>
      <c r="G10" s="638"/>
      <c r="H10" s="503"/>
    </row>
    <row r="11" spans="1:8" ht="33.75" customHeight="1" x14ac:dyDescent="0.15">
      <c r="A11" s="397"/>
      <c r="B11" s="537" t="s">
        <v>965</v>
      </c>
      <c r="C11" s="412" t="s">
        <v>45</v>
      </c>
      <c r="D11" s="411" t="s">
        <v>45</v>
      </c>
      <c r="E11" s="650"/>
      <c r="F11" s="651"/>
      <c r="G11" s="652"/>
      <c r="H11" s="503"/>
    </row>
    <row r="12" spans="1:8" ht="33.75" customHeight="1" x14ac:dyDescent="0.15">
      <c r="A12" s="397"/>
      <c r="B12" s="537" t="s">
        <v>966</v>
      </c>
      <c r="C12" s="412" t="s">
        <v>45</v>
      </c>
      <c r="D12" s="411" t="s">
        <v>45</v>
      </c>
      <c r="E12" s="650"/>
      <c r="F12" s="651"/>
      <c r="G12" s="652"/>
      <c r="H12" s="503"/>
    </row>
    <row r="13" spans="1:8" ht="30" customHeight="1" x14ac:dyDescent="0.15">
      <c r="A13" s="393"/>
      <c r="B13" s="392" t="s">
        <v>59</v>
      </c>
      <c r="C13" s="407" t="s">
        <v>45</v>
      </c>
      <c r="D13" s="391" t="s">
        <v>45</v>
      </c>
      <c r="E13" s="645" t="s">
        <v>157</v>
      </c>
      <c r="F13" s="639" t="s">
        <v>872</v>
      </c>
      <c r="G13" s="640"/>
      <c r="H13" s="504"/>
    </row>
    <row r="14" spans="1:8" ht="30" customHeight="1" x14ac:dyDescent="0.15">
      <c r="A14" s="393"/>
      <c r="B14" s="392" t="s">
        <v>714</v>
      </c>
      <c r="C14" s="407" t="s">
        <v>45</v>
      </c>
      <c r="D14" s="406" t="s">
        <v>45</v>
      </c>
      <c r="E14" s="646"/>
      <c r="F14" s="641"/>
      <c r="G14" s="642"/>
      <c r="H14" s="505"/>
    </row>
    <row r="15" spans="1:8" ht="20.25" customHeight="1" x14ac:dyDescent="0.15">
      <c r="A15" s="393"/>
      <c r="B15" s="392" t="s">
        <v>44</v>
      </c>
      <c r="C15" s="407" t="s">
        <v>45</v>
      </c>
      <c r="D15" s="406" t="s">
        <v>45</v>
      </c>
      <c r="E15" s="647"/>
      <c r="F15" s="643"/>
      <c r="G15" s="644"/>
      <c r="H15" s="504"/>
    </row>
    <row r="16" spans="1:8" ht="40.5" customHeight="1" x14ac:dyDescent="0.15">
      <c r="A16" s="393"/>
      <c r="B16" s="392" t="s">
        <v>713</v>
      </c>
      <c r="C16" s="407" t="s">
        <v>45</v>
      </c>
      <c r="D16" s="406" t="s">
        <v>45</v>
      </c>
      <c r="E16" s="498" t="s">
        <v>157</v>
      </c>
      <c r="F16" s="634" t="s">
        <v>873</v>
      </c>
      <c r="G16" s="635"/>
      <c r="H16" s="504"/>
    </row>
    <row r="17" spans="1:8" s="404" customFormat="1" ht="23.25" customHeight="1" x14ac:dyDescent="0.15">
      <c r="A17" s="405"/>
      <c r="B17" s="671" t="s">
        <v>30</v>
      </c>
      <c r="C17" s="391" t="s">
        <v>45</v>
      </c>
      <c r="D17" s="391" t="s">
        <v>45</v>
      </c>
      <c r="E17" s="499" t="s">
        <v>157</v>
      </c>
      <c r="F17" s="677" t="s">
        <v>874</v>
      </c>
      <c r="G17" s="678"/>
      <c r="H17" s="506"/>
    </row>
    <row r="18" spans="1:8" s="404" customFormat="1" ht="18.75" customHeight="1" x14ac:dyDescent="0.15">
      <c r="A18" s="405"/>
      <c r="B18" s="672"/>
      <c r="C18" s="391" t="s">
        <v>45</v>
      </c>
      <c r="D18" s="391" t="s">
        <v>45</v>
      </c>
      <c r="E18" s="500" t="s">
        <v>157</v>
      </c>
      <c r="F18" s="679" t="s">
        <v>712</v>
      </c>
      <c r="G18" s="680"/>
      <c r="H18" s="507"/>
    </row>
    <row r="19" spans="1:8" s="404" customFormat="1" ht="18.75" customHeight="1" x14ac:dyDescent="0.15">
      <c r="A19" s="405"/>
      <c r="B19" s="672"/>
      <c r="C19" s="391" t="s">
        <v>45</v>
      </c>
      <c r="D19" s="391" t="s">
        <v>45</v>
      </c>
      <c r="E19" s="500" t="s">
        <v>157</v>
      </c>
      <c r="F19" s="679" t="s">
        <v>711</v>
      </c>
      <c r="G19" s="680"/>
      <c r="H19" s="507" t="s">
        <v>710</v>
      </c>
    </row>
    <row r="20" spans="1:8" s="404" customFormat="1" ht="26.25" customHeight="1" x14ac:dyDescent="0.15">
      <c r="A20" s="405"/>
      <c r="B20" s="673"/>
      <c r="C20" s="391" t="s">
        <v>45</v>
      </c>
      <c r="D20" s="391" t="s">
        <v>45</v>
      </c>
      <c r="E20" s="500" t="s">
        <v>157</v>
      </c>
      <c r="F20" s="679" t="s">
        <v>880</v>
      </c>
      <c r="G20" s="680"/>
      <c r="H20" s="507" t="s">
        <v>710</v>
      </c>
    </row>
    <row r="21" spans="1:8" s="404" customFormat="1" ht="27" customHeight="1" x14ac:dyDescent="0.15">
      <c r="A21" s="405"/>
      <c r="B21" s="688" t="s">
        <v>709</v>
      </c>
      <c r="C21" s="391" t="s">
        <v>45</v>
      </c>
      <c r="D21" s="391" t="s">
        <v>45</v>
      </c>
      <c r="E21" s="500" t="s">
        <v>157</v>
      </c>
      <c r="F21" s="677" t="s">
        <v>708</v>
      </c>
      <c r="G21" s="678"/>
      <c r="H21" s="507"/>
    </row>
    <row r="22" spans="1:8" s="404" customFormat="1" ht="30" customHeight="1" x14ac:dyDescent="0.15">
      <c r="A22" s="405"/>
      <c r="B22" s="689"/>
      <c r="C22" s="391" t="s">
        <v>45</v>
      </c>
      <c r="D22" s="391" t="s">
        <v>45</v>
      </c>
      <c r="E22" s="500" t="s">
        <v>157</v>
      </c>
      <c r="F22" s="677" t="s">
        <v>881</v>
      </c>
      <c r="G22" s="678"/>
      <c r="H22" s="507"/>
    </row>
    <row r="23" spans="1:8" ht="22.5" customHeight="1" x14ac:dyDescent="0.15">
      <c r="A23" s="400"/>
      <c r="B23" s="688" t="s">
        <v>707</v>
      </c>
      <c r="C23" s="398" t="s">
        <v>45</v>
      </c>
      <c r="D23" s="402" t="s">
        <v>45</v>
      </c>
      <c r="E23" s="501" t="s">
        <v>157</v>
      </c>
      <c r="F23" s="681" t="s">
        <v>875</v>
      </c>
      <c r="G23" s="682"/>
      <c r="H23" s="508"/>
    </row>
    <row r="24" spans="1:8" ht="34.15" customHeight="1" x14ac:dyDescent="0.15">
      <c r="A24" s="400"/>
      <c r="B24" s="690"/>
      <c r="C24" s="403"/>
      <c r="D24" s="402" t="s">
        <v>45</v>
      </c>
      <c r="E24" s="501" t="s">
        <v>157</v>
      </c>
      <c r="F24" s="677" t="s">
        <v>876</v>
      </c>
      <c r="G24" s="678"/>
      <c r="H24" s="509" t="s">
        <v>877</v>
      </c>
    </row>
    <row r="25" spans="1:8" ht="47.25" customHeight="1" x14ac:dyDescent="0.15">
      <c r="A25" s="400"/>
      <c r="B25" s="690"/>
      <c r="C25" s="398" t="s">
        <v>45</v>
      </c>
      <c r="D25" s="401" t="s">
        <v>45</v>
      </c>
      <c r="E25" s="500" t="s">
        <v>157</v>
      </c>
      <c r="F25" s="677" t="s">
        <v>706</v>
      </c>
      <c r="G25" s="678"/>
      <c r="H25" s="506" t="s">
        <v>878</v>
      </c>
    </row>
    <row r="26" spans="1:8" ht="72" customHeight="1" x14ac:dyDescent="0.15">
      <c r="A26" s="400"/>
      <c r="B26" s="690"/>
      <c r="C26" s="399" t="s">
        <v>45</v>
      </c>
      <c r="D26" s="398" t="s">
        <v>45</v>
      </c>
      <c r="E26" s="502" t="s">
        <v>157</v>
      </c>
      <c r="F26" s="683" t="s">
        <v>882</v>
      </c>
      <c r="G26" s="684"/>
      <c r="H26" s="535" t="s">
        <v>879</v>
      </c>
    </row>
    <row r="27" spans="1:8" ht="62.25" customHeight="1" x14ac:dyDescent="0.15">
      <c r="A27" s="400"/>
      <c r="B27" s="689"/>
      <c r="C27" s="399" t="s">
        <v>45</v>
      </c>
      <c r="D27" s="398" t="s">
        <v>45</v>
      </c>
      <c r="E27" s="502" t="s">
        <v>157</v>
      </c>
      <c r="F27" s="632" t="s">
        <v>883</v>
      </c>
      <c r="G27" s="633"/>
      <c r="H27" s="539" t="s">
        <v>884</v>
      </c>
    </row>
    <row r="28" spans="1:8" ht="22.5" customHeight="1" x14ac:dyDescent="0.15">
      <c r="A28" s="397"/>
      <c r="B28" s="396" t="s">
        <v>37</v>
      </c>
      <c r="C28" s="395" t="s">
        <v>45</v>
      </c>
      <c r="D28" s="394" t="s">
        <v>45</v>
      </c>
      <c r="E28" s="674"/>
      <c r="F28" s="675"/>
      <c r="G28" s="676"/>
      <c r="H28" s="504"/>
    </row>
    <row r="29" spans="1:8" ht="40.5" customHeight="1" x14ac:dyDescent="0.15">
      <c r="A29" s="393"/>
      <c r="B29" s="392" t="s">
        <v>705</v>
      </c>
      <c r="C29" s="391" t="s">
        <v>45</v>
      </c>
      <c r="D29" s="391" t="s">
        <v>45</v>
      </c>
      <c r="E29" s="685"/>
      <c r="F29" s="686"/>
      <c r="G29" s="687"/>
      <c r="H29" s="504"/>
    </row>
    <row r="30" spans="1:8" ht="40.5" customHeight="1" x14ac:dyDescent="0.15">
      <c r="A30" s="390"/>
      <c r="B30" s="389" t="s">
        <v>704</v>
      </c>
      <c r="C30" s="388" t="s">
        <v>45</v>
      </c>
      <c r="D30" s="387" t="s">
        <v>45</v>
      </c>
      <c r="E30" s="668" t="s">
        <v>885</v>
      </c>
      <c r="F30" s="669"/>
      <c r="G30" s="670"/>
      <c r="H30" s="510"/>
    </row>
  </sheetData>
  <mergeCells count="31">
    <mergeCell ref="E30:G30"/>
    <mergeCell ref="B17:B20"/>
    <mergeCell ref="E28:G28"/>
    <mergeCell ref="F17:G17"/>
    <mergeCell ref="F18:G18"/>
    <mergeCell ref="F19:G19"/>
    <mergeCell ref="F20:G20"/>
    <mergeCell ref="F23:G23"/>
    <mergeCell ref="F26:G26"/>
    <mergeCell ref="F24:G24"/>
    <mergeCell ref="F25:G25"/>
    <mergeCell ref="F21:G21"/>
    <mergeCell ref="E29:G29"/>
    <mergeCell ref="F22:G22"/>
    <mergeCell ref="B21:B22"/>
    <mergeCell ref="B23:B27"/>
    <mergeCell ref="F9:G9"/>
    <mergeCell ref="E11:G11"/>
    <mergeCell ref="A1:H1"/>
    <mergeCell ref="A5:B5"/>
    <mergeCell ref="E5:G5"/>
    <mergeCell ref="F6:G6"/>
    <mergeCell ref="A6:B8"/>
    <mergeCell ref="F8:G8"/>
    <mergeCell ref="F7:G7"/>
    <mergeCell ref="F27:G27"/>
    <mergeCell ref="F16:G16"/>
    <mergeCell ref="E10:G10"/>
    <mergeCell ref="F13:G15"/>
    <mergeCell ref="E13:E15"/>
    <mergeCell ref="E12:G12"/>
  </mergeCells>
  <phoneticPr fontId="2"/>
  <printOptions horizontalCentered="1" verticalCentered="1"/>
  <pageMargins left="0.39370078740157483" right="0.39370078740157483" top="0.59055118110236227" bottom="0.39370078740157483" header="0.27559055118110237" footer="0.43307086614173229"/>
  <pageSetup paperSize="9" scale="88" orientation="portrait" r:id="rId1"/>
  <headerFooter alignWithMargins="0"/>
  <rowBreaks count="1" manualBreakCount="1">
    <brk id="30" max="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E123"/>
  <sheetViews>
    <sheetView view="pageBreakPreview" zoomScaleNormal="100" zoomScaleSheetLayoutView="100" workbookViewId="0">
      <selection activeCell="N12" sqref="N12"/>
    </sheetView>
  </sheetViews>
  <sheetFormatPr defaultColWidth="3.5" defaultRowHeight="13.5" x14ac:dyDescent="0.15"/>
  <cols>
    <col min="1" max="1" width="1.25" style="3" customWidth="1"/>
    <col min="2" max="2" width="3.125" style="90" customWidth="1"/>
    <col min="3" max="26" width="3.125" style="3" customWidth="1"/>
    <col min="27" max="29" width="3.25" style="3" customWidth="1"/>
    <col min="30" max="30" width="3.125" style="3" customWidth="1"/>
    <col min="31" max="31" width="1.25" style="3" customWidth="1"/>
    <col min="32" max="16384" width="3.5" style="3"/>
  </cols>
  <sheetData>
    <row r="1" spans="2:30" s="1" customFormat="1" x14ac:dyDescent="0.15"/>
    <row r="2" spans="2:30" s="1" customFormat="1" x14ac:dyDescent="0.15">
      <c r="B2" s="1" t="s">
        <v>159</v>
      </c>
    </row>
    <row r="3" spans="2:30" s="1" customFormat="1" x14ac:dyDescent="0.15">
      <c r="U3" s="45" t="s">
        <v>79</v>
      </c>
      <c r="V3" s="691"/>
      <c r="W3" s="691"/>
      <c r="X3" s="45" t="s">
        <v>80</v>
      </c>
      <c r="Y3" s="691"/>
      <c r="Z3" s="691"/>
      <c r="AA3" s="45" t="s">
        <v>81</v>
      </c>
      <c r="AB3" s="691"/>
      <c r="AC3" s="691"/>
      <c r="AD3" s="45" t="s">
        <v>151</v>
      </c>
    </row>
    <row r="4" spans="2:30" s="1" customFormat="1" x14ac:dyDescent="0.15">
      <c r="AD4" s="45"/>
    </row>
    <row r="5" spans="2:30" s="1" customFormat="1" x14ac:dyDescent="0.15">
      <c r="B5" s="691" t="s">
        <v>237</v>
      </c>
      <c r="C5" s="691"/>
      <c r="D5" s="691"/>
      <c r="E5" s="691"/>
      <c r="F5" s="691"/>
      <c r="G5" s="691"/>
      <c r="H5" s="691"/>
      <c r="I5" s="691"/>
      <c r="J5" s="691"/>
      <c r="K5" s="691"/>
      <c r="L5" s="691"/>
      <c r="M5" s="691"/>
      <c r="N5" s="691"/>
      <c r="O5" s="691"/>
      <c r="P5" s="691"/>
      <c r="Q5" s="691"/>
      <c r="R5" s="691"/>
      <c r="S5" s="691"/>
      <c r="T5" s="691"/>
      <c r="U5" s="691"/>
      <c r="V5" s="691"/>
      <c r="W5" s="691"/>
      <c r="X5" s="691"/>
      <c r="Y5" s="691"/>
      <c r="Z5" s="691"/>
      <c r="AA5" s="691"/>
      <c r="AB5" s="691"/>
      <c r="AC5" s="691"/>
      <c r="AD5" s="691"/>
    </row>
    <row r="6" spans="2:30" s="1" customFormat="1" x14ac:dyDescent="0.15">
      <c r="B6" s="691" t="s">
        <v>238</v>
      </c>
      <c r="C6" s="691"/>
      <c r="D6" s="691"/>
      <c r="E6" s="691"/>
      <c r="F6" s="691"/>
      <c r="G6" s="691"/>
      <c r="H6" s="691"/>
      <c r="I6" s="691"/>
      <c r="J6" s="691"/>
      <c r="K6" s="691"/>
      <c r="L6" s="691"/>
      <c r="M6" s="691"/>
      <c r="N6" s="691"/>
      <c r="O6" s="691"/>
      <c r="P6" s="691"/>
      <c r="Q6" s="691"/>
      <c r="R6" s="691"/>
      <c r="S6" s="691"/>
      <c r="T6" s="691"/>
      <c r="U6" s="691"/>
      <c r="V6" s="691"/>
      <c r="W6" s="691"/>
      <c r="X6" s="691"/>
      <c r="Y6" s="691"/>
      <c r="Z6" s="691"/>
      <c r="AA6" s="691"/>
      <c r="AB6" s="691"/>
      <c r="AC6" s="691"/>
      <c r="AD6" s="691"/>
    </row>
    <row r="7" spans="2:30" s="1" customFormat="1" x14ac:dyDescent="0.15"/>
    <row r="8" spans="2:30" s="1" customFormat="1" ht="21" customHeight="1" x14ac:dyDescent="0.15">
      <c r="B8" s="929" t="s">
        <v>239</v>
      </c>
      <c r="C8" s="929"/>
      <c r="D8" s="929"/>
      <c r="E8" s="929"/>
      <c r="F8" s="889"/>
      <c r="G8" s="930"/>
      <c r="H8" s="931"/>
      <c r="I8" s="931"/>
      <c r="J8" s="931"/>
      <c r="K8" s="931"/>
      <c r="L8" s="931"/>
      <c r="M8" s="931"/>
      <c r="N8" s="931"/>
      <c r="O8" s="931"/>
      <c r="P8" s="931"/>
      <c r="Q8" s="931"/>
      <c r="R8" s="931"/>
      <c r="S8" s="931"/>
      <c r="T8" s="931"/>
      <c r="U8" s="931"/>
      <c r="V8" s="931"/>
      <c r="W8" s="931"/>
      <c r="X8" s="931"/>
      <c r="Y8" s="931"/>
      <c r="Z8" s="931"/>
      <c r="AA8" s="931"/>
      <c r="AB8" s="931"/>
      <c r="AC8" s="931"/>
      <c r="AD8" s="932"/>
    </row>
    <row r="9" spans="2:30" ht="21" customHeight="1" x14ac:dyDescent="0.15">
      <c r="B9" s="889" t="s">
        <v>240</v>
      </c>
      <c r="C9" s="890"/>
      <c r="D9" s="890"/>
      <c r="E9" s="890"/>
      <c r="F9" s="891"/>
      <c r="G9" s="98" t="s">
        <v>8</v>
      </c>
      <c r="H9" s="207" t="s">
        <v>153</v>
      </c>
      <c r="I9" s="207"/>
      <c r="J9" s="207"/>
      <c r="K9" s="207"/>
      <c r="L9" s="99" t="s">
        <v>8</v>
      </c>
      <c r="M9" s="207" t="s">
        <v>154</v>
      </c>
      <c r="N9" s="207"/>
      <c r="O9" s="207"/>
      <c r="P9" s="207"/>
      <c r="Q9" s="99" t="s">
        <v>8</v>
      </c>
      <c r="R9" s="207" t="s">
        <v>155</v>
      </c>
      <c r="S9" s="205"/>
      <c r="T9" s="205"/>
      <c r="U9" s="205"/>
      <c r="V9" s="205"/>
      <c r="W9" s="205"/>
      <c r="X9" s="205"/>
      <c r="Y9" s="205"/>
      <c r="Z9" s="205"/>
      <c r="AA9" s="205"/>
      <c r="AB9" s="205"/>
      <c r="AC9" s="205"/>
      <c r="AD9" s="107"/>
    </row>
    <row r="10" spans="2:30" ht="21" customHeight="1" x14ac:dyDescent="0.15">
      <c r="B10" s="805" t="s">
        <v>241</v>
      </c>
      <c r="C10" s="806"/>
      <c r="D10" s="806"/>
      <c r="E10" s="806"/>
      <c r="F10" s="808"/>
      <c r="G10" s="108" t="s">
        <v>8</v>
      </c>
      <c r="H10" s="7" t="s">
        <v>242</v>
      </c>
      <c r="I10" s="22"/>
      <c r="J10" s="22"/>
      <c r="K10" s="22"/>
      <c r="L10" s="22"/>
      <c r="M10" s="22"/>
      <c r="N10" s="22"/>
      <c r="O10" s="22"/>
      <c r="P10" s="22"/>
      <c r="Q10" s="22"/>
      <c r="R10" s="104" t="s">
        <v>8</v>
      </c>
      <c r="S10" s="7" t="s">
        <v>243</v>
      </c>
      <c r="T10" s="109"/>
      <c r="U10" s="109"/>
      <c r="V10" s="109"/>
      <c r="W10" s="109"/>
      <c r="X10" s="109"/>
      <c r="Y10" s="109"/>
      <c r="Z10" s="109"/>
      <c r="AA10" s="109"/>
      <c r="AB10" s="109"/>
      <c r="AC10" s="109"/>
      <c r="AD10" s="110"/>
    </row>
    <row r="11" spans="2:30" ht="21" customHeight="1" x14ac:dyDescent="0.15">
      <c r="B11" s="811"/>
      <c r="C11" s="812"/>
      <c r="D11" s="812"/>
      <c r="E11" s="812"/>
      <c r="F11" s="813"/>
      <c r="G11" s="101" t="s">
        <v>8</v>
      </c>
      <c r="H11" s="8" t="s">
        <v>244</v>
      </c>
      <c r="I11" s="208"/>
      <c r="J11" s="208"/>
      <c r="K11" s="208"/>
      <c r="L11" s="208"/>
      <c r="M11" s="208"/>
      <c r="N11" s="208"/>
      <c r="O11" s="208"/>
      <c r="P11" s="208"/>
      <c r="Q11" s="208"/>
      <c r="R11" s="208"/>
      <c r="S11" s="111"/>
      <c r="T11" s="111"/>
      <c r="U11" s="111"/>
      <c r="V11" s="111"/>
      <c r="W11" s="111"/>
      <c r="X11" s="111"/>
      <c r="Y11" s="111"/>
      <c r="Z11" s="111"/>
      <c r="AA11" s="111"/>
      <c r="AB11" s="111"/>
      <c r="AC11" s="111"/>
      <c r="AD11" s="112"/>
    </row>
    <row r="12" spans="2:30" ht="21" customHeight="1" x14ac:dyDescent="0.15">
      <c r="B12" s="805" t="s">
        <v>245</v>
      </c>
      <c r="C12" s="806"/>
      <c r="D12" s="806"/>
      <c r="E12" s="806"/>
      <c r="F12" s="808"/>
      <c r="G12" s="108" t="s">
        <v>8</v>
      </c>
      <c r="H12" s="7" t="s">
        <v>246</v>
      </c>
      <c r="I12" s="22"/>
      <c r="J12" s="22"/>
      <c r="K12" s="22"/>
      <c r="L12" s="22"/>
      <c r="M12" s="22"/>
      <c r="N12" s="22"/>
      <c r="O12" s="22"/>
      <c r="P12" s="22"/>
      <c r="Q12" s="22"/>
      <c r="R12" s="22"/>
      <c r="S12" s="104" t="s">
        <v>8</v>
      </c>
      <c r="T12" s="7" t="s">
        <v>247</v>
      </c>
      <c r="U12" s="109"/>
      <c r="V12" s="109"/>
      <c r="W12" s="109"/>
      <c r="X12" s="109"/>
      <c r="Y12" s="109"/>
      <c r="Z12" s="109"/>
      <c r="AA12" s="109"/>
      <c r="AB12" s="109"/>
      <c r="AC12" s="109"/>
      <c r="AD12" s="110"/>
    </row>
    <row r="13" spans="2:30" ht="21" customHeight="1" x14ac:dyDescent="0.15">
      <c r="B13" s="811"/>
      <c r="C13" s="812"/>
      <c r="D13" s="812"/>
      <c r="E13" s="812"/>
      <c r="F13" s="813"/>
      <c r="G13" s="101" t="s">
        <v>8</v>
      </c>
      <c r="H13" s="8" t="s">
        <v>248</v>
      </c>
      <c r="I13" s="208"/>
      <c r="J13" s="208"/>
      <c r="K13" s="208"/>
      <c r="L13" s="208"/>
      <c r="M13" s="208"/>
      <c r="N13" s="208"/>
      <c r="O13" s="208"/>
      <c r="P13" s="208"/>
      <c r="Q13" s="208"/>
      <c r="R13" s="208"/>
      <c r="S13" s="111"/>
      <c r="T13" s="111"/>
      <c r="U13" s="111"/>
      <c r="V13" s="111"/>
      <c r="W13" s="111"/>
      <c r="X13" s="111"/>
      <c r="Y13" s="111"/>
      <c r="Z13" s="111"/>
      <c r="AA13" s="111"/>
      <c r="AB13" s="111"/>
      <c r="AC13" s="111"/>
      <c r="AD13" s="112"/>
    </row>
    <row r="14" spans="2:30" s="1" customFormat="1" ht="6" customHeight="1" x14ac:dyDescent="0.15"/>
    <row r="15" spans="2:30" s="1" customFormat="1" x14ac:dyDescent="0.15">
      <c r="B15" s="705" t="s">
        <v>249</v>
      </c>
      <c r="C15" s="706"/>
      <c r="D15" s="706"/>
      <c r="E15" s="706"/>
      <c r="F15" s="717"/>
      <c r="G15" s="933"/>
      <c r="H15" s="934"/>
      <c r="I15" s="934"/>
      <c r="J15" s="934"/>
      <c r="K15" s="934"/>
      <c r="L15" s="934"/>
      <c r="M15" s="934"/>
      <c r="N15" s="934"/>
      <c r="O15" s="934"/>
      <c r="P15" s="934"/>
      <c r="Q15" s="934"/>
      <c r="R15" s="934"/>
      <c r="S15" s="934"/>
      <c r="T15" s="934"/>
      <c r="U15" s="934"/>
      <c r="V15" s="934"/>
      <c r="W15" s="934"/>
      <c r="X15" s="934"/>
      <c r="Y15" s="935"/>
      <c r="Z15" s="41"/>
      <c r="AA15" s="103" t="s">
        <v>156</v>
      </c>
      <c r="AB15" s="103" t="s">
        <v>157</v>
      </c>
      <c r="AC15" s="103" t="s">
        <v>158</v>
      </c>
      <c r="AD15" s="23"/>
    </row>
    <row r="16" spans="2:30" s="1" customFormat="1" ht="27" customHeight="1" x14ac:dyDescent="0.15">
      <c r="B16" s="718"/>
      <c r="C16" s="719"/>
      <c r="D16" s="719"/>
      <c r="E16" s="719"/>
      <c r="F16" s="720"/>
      <c r="G16" s="936" t="s">
        <v>250</v>
      </c>
      <c r="H16" s="937"/>
      <c r="I16" s="937"/>
      <c r="J16" s="937"/>
      <c r="K16" s="937"/>
      <c r="L16" s="937"/>
      <c r="M16" s="937"/>
      <c r="N16" s="937"/>
      <c r="O16" s="937"/>
      <c r="P16" s="937"/>
      <c r="Q16" s="937"/>
      <c r="R16" s="937"/>
      <c r="S16" s="937"/>
      <c r="T16" s="937"/>
      <c r="U16" s="937"/>
      <c r="V16" s="937"/>
      <c r="W16" s="937"/>
      <c r="X16" s="937"/>
      <c r="Y16" s="938"/>
      <c r="Z16" s="93"/>
      <c r="AA16" s="100" t="s">
        <v>8</v>
      </c>
      <c r="AB16" s="100" t="s">
        <v>157</v>
      </c>
      <c r="AC16" s="100" t="s">
        <v>8</v>
      </c>
      <c r="AD16" s="89"/>
    </row>
    <row r="17" spans="2:30" s="1" customFormat="1" ht="27" customHeight="1" x14ac:dyDescent="0.15">
      <c r="B17" s="718"/>
      <c r="C17" s="719"/>
      <c r="D17" s="719"/>
      <c r="E17" s="719"/>
      <c r="F17" s="720"/>
      <c r="G17" s="939" t="s">
        <v>251</v>
      </c>
      <c r="H17" s="940"/>
      <c r="I17" s="940"/>
      <c r="J17" s="940"/>
      <c r="K17" s="940"/>
      <c r="L17" s="940"/>
      <c r="M17" s="940"/>
      <c r="N17" s="940"/>
      <c r="O17" s="940"/>
      <c r="P17" s="940"/>
      <c r="Q17" s="940"/>
      <c r="R17" s="940"/>
      <c r="S17" s="940"/>
      <c r="T17" s="940"/>
      <c r="U17" s="940"/>
      <c r="V17" s="940"/>
      <c r="W17" s="940"/>
      <c r="X17" s="940"/>
      <c r="Y17" s="941"/>
      <c r="Z17" s="93"/>
      <c r="AA17" s="100" t="s">
        <v>8</v>
      </c>
      <c r="AB17" s="100" t="s">
        <v>157</v>
      </c>
      <c r="AC17" s="100" t="s">
        <v>8</v>
      </c>
      <c r="AD17" s="89"/>
    </row>
    <row r="18" spans="2:30" s="1" customFormat="1" ht="27" customHeight="1" x14ac:dyDescent="0.15">
      <c r="B18" s="721"/>
      <c r="C18" s="722"/>
      <c r="D18" s="722"/>
      <c r="E18" s="722"/>
      <c r="F18" s="723"/>
      <c r="G18" s="942" t="s">
        <v>252</v>
      </c>
      <c r="H18" s="943"/>
      <c r="I18" s="943"/>
      <c r="J18" s="943"/>
      <c r="K18" s="943"/>
      <c r="L18" s="943"/>
      <c r="M18" s="943"/>
      <c r="N18" s="943"/>
      <c r="O18" s="943"/>
      <c r="P18" s="943"/>
      <c r="Q18" s="943"/>
      <c r="R18" s="943"/>
      <c r="S18" s="943"/>
      <c r="T18" s="943"/>
      <c r="U18" s="943"/>
      <c r="V18" s="943"/>
      <c r="W18" s="943"/>
      <c r="X18" s="943"/>
      <c r="Y18" s="944"/>
      <c r="Z18" s="91"/>
      <c r="AA18" s="102" t="s">
        <v>8</v>
      </c>
      <c r="AB18" s="102" t="s">
        <v>157</v>
      </c>
      <c r="AC18" s="102" t="s">
        <v>8</v>
      </c>
      <c r="AD18" s="92"/>
    </row>
    <row r="19" spans="2:30" s="1" customFormat="1" ht="6" customHeight="1" x14ac:dyDescent="0.15">
      <c r="B19" s="21"/>
      <c r="C19" s="21"/>
      <c r="D19" s="21"/>
      <c r="E19" s="21"/>
      <c r="F19" s="21"/>
      <c r="G19" s="212"/>
      <c r="H19" s="212"/>
      <c r="I19" s="212"/>
      <c r="J19" s="212"/>
      <c r="K19" s="212"/>
      <c r="L19" s="212"/>
      <c r="M19" s="212"/>
      <c r="N19" s="212"/>
      <c r="O19" s="212"/>
      <c r="P19" s="212"/>
      <c r="Q19" s="212"/>
      <c r="R19" s="212"/>
      <c r="S19" s="212"/>
      <c r="T19" s="212"/>
      <c r="U19" s="212"/>
      <c r="V19" s="212"/>
      <c r="W19" s="212"/>
      <c r="X19" s="212"/>
      <c r="Y19" s="212"/>
      <c r="Z19" s="192"/>
      <c r="AA19" s="192"/>
      <c r="AB19" s="192"/>
      <c r="AC19" s="192"/>
      <c r="AD19" s="192"/>
    </row>
    <row r="20" spans="2:30" s="1" customFormat="1" x14ac:dyDescent="0.15">
      <c r="B20" s="1" t="s">
        <v>253</v>
      </c>
      <c r="C20" s="21"/>
      <c r="D20" s="21"/>
      <c r="E20" s="21"/>
      <c r="F20" s="21"/>
      <c r="G20" s="212"/>
      <c r="H20" s="212"/>
      <c r="I20" s="212"/>
      <c r="J20" s="212"/>
      <c r="K20" s="212"/>
      <c r="L20" s="212"/>
      <c r="M20" s="212"/>
      <c r="N20" s="212"/>
      <c r="O20" s="212"/>
      <c r="P20" s="212"/>
      <c r="Q20" s="212"/>
      <c r="R20" s="212"/>
      <c r="S20" s="212"/>
      <c r="T20" s="212"/>
      <c r="U20" s="212"/>
      <c r="V20" s="212"/>
      <c r="W20" s="212"/>
      <c r="X20" s="212"/>
      <c r="Y20" s="212"/>
      <c r="Z20" s="192"/>
      <c r="AA20" s="192"/>
      <c r="AB20" s="192"/>
      <c r="AC20" s="192"/>
      <c r="AD20" s="192"/>
    </row>
    <row r="21" spans="2:30" s="1" customFormat="1" x14ac:dyDescent="0.15">
      <c r="B21" s="1" t="s">
        <v>254</v>
      </c>
      <c r="AC21" s="2"/>
      <c r="AD21" s="2"/>
    </row>
    <row r="22" spans="2:30" s="1" customFormat="1" ht="3.75" customHeight="1" x14ac:dyDescent="0.15"/>
    <row r="23" spans="2:30" s="1" customFormat="1" ht="2.25" customHeight="1" x14ac:dyDescent="0.15">
      <c r="B23" s="727" t="s">
        <v>255</v>
      </c>
      <c r="C23" s="724"/>
      <c r="D23" s="724"/>
      <c r="E23" s="724"/>
      <c r="F23" s="728"/>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x14ac:dyDescent="0.15">
      <c r="B24" s="904"/>
      <c r="C24" s="945"/>
      <c r="D24" s="945"/>
      <c r="E24" s="945"/>
      <c r="F24" s="946"/>
      <c r="G24" s="198"/>
      <c r="H24" s="1" t="s">
        <v>256</v>
      </c>
      <c r="Z24" s="198"/>
      <c r="AA24" s="94" t="s">
        <v>156</v>
      </c>
      <c r="AB24" s="94" t="s">
        <v>157</v>
      </c>
      <c r="AC24" s="94" t="s">
        <v>158</v>
      </c>
      <c r="AD24" s="113"/>
    </row>
    <row r="25" spans="2:30" s="1" customFormat="1" ht="15.75" customHeight="1" x14ac:dyDescent="0.15">
      <c r="B25" s="904"/>
      <c r="C25" s="945"/>
      <c r="D25" s="945"/>
      <c r="E25" s="945"/>
      <c r="F25" s="946"/>
      <c r="G25" s="198"/>
      <c r="I25" s="195" t="s">
        <v>222</v>
      </c>
      <c r="J25" s="202" t="s">
        <v>257</v>
      </c>
      <c r="K25" s="10"/>
      <c r="L25" s="10"/>
      <c r="M25" s="10"/>
      <c r="N25" s="10"/>
      <c r="O25" s="10"/>
      <c r="P25" s="10"/>
      <c r="Q25" s="10"/>
      <c r="R25" s="10"/>
      <c r="S25" s="10"/>
      <c r="T25" s="10"/>
      <c r="U25" s="696"/>
      <c r="V25" s="697"/>
      <c r="W25" s="11" t="s">
        <v>223</v>
      </c>
      <c r="Z25" s="114"/>
      <c r="AC25" s="2"/>
      <c r="AD25" s="89"/>
    </row>
    <row r="26" spans="2:30" s="1" customFormat="1" ht="15.75" customHeight="1" x14ac:dyDescent="0.15">
      <c r="B26" s="904"/>
      <c r="C26" s="945"/>
      <c r="D26" s="945"/>
      <c r="E26" s="945"/>
      <c r="F26" s="946"/>
      <c r="G26" s="198"/>
      <c r="I26" s="209" t="s">
        <v>224</v>
      </c>
      <c r="J26" s="202" t="s">
        <v>258</v>
      </c>
      <c r="K26" s="10"/>
      <c r="L26" s="10"/>
      <c r="M26" s="10"/>
      <c r="N26" s="10"/>
      <c r="O26" s="10"/>
      <c r="P26" s="10"/>
      <c r="Q26" s="10"/>
      <c r="R26" s="10"/>
      <c r="S26" s="10"/>
      <c r="T26" s="10"/>
      <c r="U26" s="696"/>
      <c r="V26" s="697"/>
      <c r="W26" s="11" t="s">
        <v>223</v>
      </c>
      <c r="Y26" s="115"/>
      <c r="Z26" s="93"/>
      <c r="AA26" s="100" t="s">
        <v>8</v>
      </c>
      <c r="AB26" s="100" t="s">
        <v>157</v>
      </c>
      <c r="AC26" s="100" t="s">
        <v>8</v>
      </c>
      <c r="AD26" s="89"/>
    </row>
    <row r="27" spans="2:30" s="1" customFormat="1" x14ac:dyDescent="0.15">
      <c r="B27" s="904"/>
      <c r="C27" s="945"/>
      <c r="D27" s="945"/>
      <c r="E27" s="945"/>
      <c r="F27" s="946"/>
      <c r="G27" s="198"/>
      <c r="H27" s="1" t="s">
        <v>259</v>
      </c>
      <c r="U27" s="12"/>
      <c r="V27" s="12"/>
      <c r="Z27" s="198"/>
      <c r="AC27" s="2"/>
      <c r="AD27" s="89"/>
    </row>
    <row r="28" spans="2:30" s="1" customFormat="1" x14ac:dyDescent="0.15">
      <c r="B28" s="904"/>
      <c r="C28" s="945"/>
      <c r="D28" s="945"/>
      <c r="E28" s="945"/>
      <c r="F28" s="946"/>
      <c r="G28" s="198"/>
      <c r="H28" s="1" t="s">
        <v>260</v>
      </c>
      <c r="T28" s="116"/>
      <c r="U28" s="115"/>
      <c r="V28" s="12"/>
      <c r="Z28" s="198"/>
      <c r="AC28" s="2"/>
      <c r="AD28" s="89"/>
    </row>
    <row r="29" spans="2:30" s="1" customFormat="1" ht="29.25" customHeight="1" x14ac:dyDescent="0.15">
      <c r="B29" s="904"/>
      <c r="C29" s="945"/>
      <c r="D29" s="945"/>
      <c r="E29" s="945"/>
      <c r="F29" s="946"/>
      <c r="G29" s="198"/>
      <c r="I29" s="195" t="s">
        <v>227</v>
      </c>
      <c r="J29" s="949" t="s">
        <v>261</v>
      </c>
      <c r="K29" s="949"/>
      <c r="L29" s="949"/>
      <c r="M29" s="949"/>
      <c r="N29" s="949"/>
      <c r="O29" s="949"/>
      <c r="P29" s="949"/>
      <c r="Q29" s="949"/>
      <c r="R29" s="949"/>
      <c r="S29" s="949"/>
      <c r="T29" s="949"/>
      <c r="U29" s="696"/>
      <c r="V29" s="697"/>
      <c r="W29" s="11" t="s">
        <v>223</v>
      </c>
      <c r="Y29" s="115"/>
      <c r="Z29" s="93"/>
      <c r="AA29" s="100" t="s">
        <v>8</v>
      </c>
      <c r="AB29" s="100" t="s">
        <v>157</v>
      </c>
      <c r="AC29" s="100" t="s">
        <v>8</v>
      </c>
      <c r="AD29" s="89"/>
    </row>
    <row r="30" spans="2:30" s="1" customFormat="1" ht="2.25" customHeight="1" x14ac:dyDescent="0.15">
      <c r="B30" s="905"/>
      <c r="C30" s="947"/>
      <c r="D30" s="947"/>
      <c r="E30" s="947"/>
      <c r="F30" s="948"/>
      <c r="G30" s="199"/>
      <c r="H30" s="8"/>
      <c r="I30" s="8"/>
      <c r="J30" s="8"/>
      <c r="K30" s="8"/>
      <c r="L30" s="8"/>
      <c r="M30" s="8"/>
      <c r="N30" s="8"/>
      <c r="O30" s="8"/>
      <c r="P30" s="8"/>
      <c r="Q30" s="8"/>
      <c r="R30" s="8"/>
      <c r="S30" s="8"/>
      <c r="T30" s="117"/>
      <c r="U30" s="118"/>
      <c r="V30" s="136"/>
      <c r="W30" s="8"/>
      <c r="X30" s="8"/>
      <c r="Y30" s="8"/>
      <c r="Z30" s="199"/>
      <c r="AA30" s="8"/>
      <c r="AB30" s="8"/>
      <c r="AC30" s="208"/>
      <c r="AD30" s="211"/>
    </row>
    <row r="31" spans="2:30" s="1" customFormat="1" ht="6" customHeight="1" x14ac:dyDescent="0.15">
      <c r="B31" s="196"/>
      <c r="C31" s="196"/>
      <c r="D31" s="196"/>
      <c r="E31" s="196"/>
      <c r="F31" s="196"/>
      <c r="T31" s="116"/>
      <c r="U31" s="115"/>
      <c r="V31" s="12"/>
    </row>
    <row r="32" spans="2:30" s="1" customFormat="1" x14ac:dyDescent="0.15">
      <c r="B32" s="1" t="s">
        <v>262</v>
      </c>
      <c r="C32" s="196"/>
      <c r="D32" s="196"/>
      <c r="E32" s="196"/>
      <c r="F32" s="196"/>
      <c r="T32" s="116"/>
      <c r="U32" s="115"/>
      <c r="V32" s="12"/>
    </row>
    <row r="33" spans="2:31" s="1" customFormat="1" ht="4.5" customHeight="1" x14ac:dyDescent="0.15">
      <c r="B33" s="196"/>
      <c r="C33" s="196"/>
      <c r="D33" s="196"/>
      <c r="E33" s="196"/>
      <c r="F33" s="196"/>
      <c r="T33" s="116"/>
      <c r="U33" s="115"/>
      <c r="V33" s="12"/>
    </row>
    <row r="34" spans="2:31" s="1" customFormat="1" ht="2.25" customHeight="1" x14ac:dyDescent="0.15">
      <c r="B34" s="727" t="s">
        <v>255</v>
      </c>
      <c r="C34" s="724"/>
      <c r="D34" s="724"/>
      <c r="E34" s="724"/>
      <c r="F34" s="728"/>
      <c r="G34" s="6"/>
      <c r="H34" s="7"/>
      <c r="I34" s="7"/>
      <c r="J34" s="7"/>
      <c r="K34" s="7"/>
      <c r="L34" s="7"/>
      <c r="M34" s="7"/>
      <c r="N34" s="7"/>
      <c r="O34" s="7"/>
      <c r="P34" s="7"/>
      <c r="Q34" s="7"/>
      <c r="R34" s="7"/>
      <c r="S34" s="7"/>
      <c r="T34" s="7"/>
      <c r="U34" s="183"/>
      <c r="V34" s="183"/>
      <c r="W34" s="7"/>
      <c r="X34" s="7"/>
      <c r="Y34" s="7"/>
      <c r="Z34" s="6"/>
      <c r="AA34" s="7"/>
      <c r="AB34" s="7"/>
      <c r="AC34" s="22"/>
      <c r="AD34" s="23"/>
    </row>
    <row r="35" spans="2:31" s="1" customFormat="1" ht="13.5" customHeight="1" x14ac:dyDescent="0.15">
      <c r="B35" s="904"/>
      <c r="C35" s="945"/>
      <c r="D35" s="945"/>
      <c r="E35" s="945"/>
      <c r="F35" s="946"/>
      <c r="G35" s="198"/>
      <c r="H35" s="1" t="s">
        <v>263</v>
      </c>
      <c r="U35" s="12"/>
      <c r="V35" s="12"/>
      <c r="Z35" s="198"/>
      <c r="AA35" s="94" t="s">
        <v>156</v>
      </c>
      <c r="AB35" s="94" t="s">
        <v>157</v>
      </c>
      <c r="AC35" s="94" t="s">
        <v>158</v>
      </c>
      <c r="AD35" s="113"/>
    </row>
    <row r="36" spans="2:31" s="1" customFormat="1" ht="15.75" customHeight="1" x14ac:dyDescent="0.15">
      <c r="B36" s="904"/>
      <c r="C36" s="945"/>
      <c r="D36" s="945"/>
      <c r="E36" s="945"/>
      <c r="F36" s="946"/>
      <c r="G36" s="198"/>
      <c r="I36" s="195" t="s">
        <v>222</v>
      </c>
      <c r="J36" s="203" t="s">
        <v>257</v>
      </c>
      <c r="K36" s="10"/>
      <c r="L36" s="10"/>
      <c r="M36" s="10"/>
      <c r="N36" s="10"/>
      <c r="O36" s="10"/>
      <c r="P36" s="10"/>
      <c r="Q36" s="10"/>
      <c r="R36" s="10"/>
      <c r="S36" s="10"/>
      <c r="T36" s="10"/>
      <c r="U36" s="696"/>
      <c r="V36" s="697"/>
      <c r="W36" s="11" t="s">
        <v>223</v>
      </c>
      <c r="Z36" s="114"/>
      <c r="AC36" s="2"/>
      <c r="AD36" s="89"/>
    </row>
    <row r="37" spans="2:31" s="1" customFormat="1" ht="15.75" customHeight="1" x14ac:dyDescent="0.15">
      <c r="B37" s="904"/>
      <c r="C37" s="945"/>
      <c r="D37" s="945"/>
      <c r="E37" s="945"/>
      <c r="F37" s="946"/>
      <c r="G37" s="198"/>
      <c r="I37" s="209" t="s">
        <v>224</v>
      </c>
      <c r="J37" s="119" t="s">
        <v>258</v>
      </c>
      <c r="K37" s="8"/>
      <c r="L37" s="8"/>
      <c r="M37" s="8"/>
      <c r="N37" s="8"/>
      <c r="O37" s="8"/>
      <c r="P37" s="8"/>
      <c r="Q37" s="8"/>
      <c r="R37" s="8"/>
      <c r="S37" s="8"/>
      <c r="T37" s="8"/>
      <c r="U37" s="696"/>
      <c r="V37" s="697"/>
      <c r="W37" s="11" t="s">
        <v>223</v>
      </c>
      <c r="Y37" s="115"/>
      <c r="Z37" s="93"/>
      <c r="AA37" s="100" t="s">
        <v>8</v>
      </c>
      <c r="AB37" s="100" t="s">
        <v>157</v>
      </c>
      <c r="AC37" s="100" t="s">
        <v>8</v>
      </c>
      <c r="AD37" s="89"/>
    </row>
    <row r="38" spans="2:31" s="1" customFormat="1" ht="13.5" customHeight="1" x14ac:dyDescent="0.15">
      <c r="B38" s="905"/>
      <c r="C38" s="947"/>
      <c r="D38" s="947"/>
      <c r="E38" s="947"/>
      <c r="F38" s="948"/>
      <c r="G38" s="198"/>
      <c r="H38" s="1" t="s">
        <v>259</v>
      </c>
      <c r="U38" s="12"/>
      <c r="V38" s="12"/>
      <c r="Z38" s="198"/>
      <c r="AC38" s="2"/>
      <c r="AD38" s="89"/>
    </row>
    <row r="39" spans="2:31" s="1" customFormat="1" ht="13.5" customHeight="1" x14ac:dyDescent="0.15">
      <c r="B39" s="904"/>
      <c r="C39" s="724"/>
      <c r="D39" s="945"/>
      <c r="E39" s="945"/>
      <c r="F39" s="946"/>
      <c r="G39" s="198"/>
      <c r="H39" s="1" t="s">
        <v>264</v>
      </c>
      <c r="T39" s="116"/>
      <c r="U39" s="115"/>
      <c r="V39" s="12"/>
      <c r="Z39" s="198"/>
      <c r="AC39" s="2"/>
      <c r="AD39" s="89"/>
      <c r="AE39" s="198"/>
    </row>
    <row r="40" spans="2:31" s="1" customFormat="1" ht="30" customHeight="1" x14ac:dyDescent="0.15">
      <c r="B40" s="904"/>
      <c r="C40" s="945"/>
      <c r="D40" s="945"/>
      <c r="E40" s="945"/>
      <c r="F40" s="946"/>
      <c r="G40" s="198"/>
      <c r="I40" s="195" t="s">
        <v>227</v>
      </c>
      <c r="J40" s="949" t="s">
        <v>265</v>
      </c>
      <c r="K40" s="949"/>
      <c r="L40" s="949"/>
      <c r="M40" s="949"/>
      <c r="N40" s="949"/>
      <c r="O40" s="949"/>
      <c r="P40" s="949"/>
      <c r="Q40" s="949"/>
      <c r="R40" s="949"/>
      <c r="S40" s="949"/>
      <c r="T40" s="949"/>
      <c r="U40" s="696"/>
      <c r="V40" s="697"/>
      <c r="W40" s="11" t="s">
        <v>223</v>
      </c>
      <c r="Y40" s="115"/>
      <c r="Z40" s="93"/>
      <c r="AA40" s="100" t="s">
        <v>8</v>
      </c>
      <c r="AB40" s="100" t="s">
        <v>157</v>
      </c>
      <c r="AC40" s="100" t="s">
        <v>8</v>
      </c>
      <c r="AD40" s="89"/>
    </row>
    <row r="41" spans="2:31" s="1" customFormat="1" ht="2.25" customHeight="1" x14ac:dyDescent="0.15">
      <c r="B41" s="905"/>
      <c r="C41" s="947"/>
      <c r="D41" s="947"/>
      <c r="E41" s="947"/>
      <c r="F41" s="948"/>
      <c r="G41" s="199"/>
      <c r="H41" s="8"/>
      <c r="I41" s="8"/>
      <c r="J41" s="8"/>
      <c r="K41" s="8"/>
      <c r="L41" s="8"/>
      <c r="M41" s="8"/>
      <c r="N41" s="8"/>
      <c r="O41" s="8"/>
      <c r="P41" s="8"/>
      <c r="Q41" s="8"/>
      <c r="R41" s="8"/>
      <c r="S41" s="8"/>
      <c r="T41" s="117"/>
      <c r="U41" s="118"/>
      <c r="V41" s="136"/>
      <c r="W41" s="8"/>
      <c r="X41" s="8"/>
      <c r="Y41" s="8"/>
      <c r="Z41" s="199"/>
      <c r="AA41" s="8"/>
      <c r="AB41" s="8"/>
      <c r="AC41" s="208"/>
      <c r="AD41" s="211"/>
    </row>
    <row r="42" spans="2:31" s="1" customFormat="1" ht="6" customHeight="1" x14ac:dyDescent="0.15">
      <c r="B42" s="196"/>
      <c r="C42" s="196"/>
      <c r="D42" s="196"/>
      <c r="E42" s="196"/>
      <c r="F42" s="196"/>
      <c r="T42" s="116"/>
      <c r="U42" s="115"/>
      <c r="V42" s="12"/>
    </row>
    <row r="43" spans="2:31" s="1" customFormat="1" ht="13.5" customHeight="1" x14ac:dyDescent="0.15">
      <c r="B43" s="1" t="s">
        <v>266</v>
      </c>
      <c r="C43" s="196"/>
      <c r="D43" s="196"/>
      <c r="E43" s="196"/>
      <c r="F43" s="196"/>
      <c r="T43" s="116"/>
      <c r="U43" s="115"/>
      <c r="V43" s="12"/>
    </row>
    <row r="44" spans="2:31" s="1" customFormat="1" ht="13.5" customHeight="1" x14ac:dyDescent="0.15">
      <c r="B44" s="120" t="s">
        <v>267</v>
      </c>
      <c r="D44" s="196"/>
      <c r="E44" s="196"/>
      <c r="F44" s="196"/>
      <c r="T44" s="116"/>
      <c r="U44" s="115"/>
      <c r="V44" s="12"/>
    </row>
    <row r="45" spans="2:31" s="1" customFormat="1" ht="3" customHeight="1" x14ac:dyDescent="0.15">
      <c r="C45" s="196"/>
      <c r="D45" s="196"/>
      <c r="E45" s="196"/>
      <c r="F45" s="196"/>
      <c r="T45" s="116"/>
      <c r="U45" s="115"/>
      <c r="V45" s="12"/>
    </row>
    <row r="46" spans="2:31" s="1" customFormat="1" ht="3" customHeight="1" x14ac:dyDescent="0.15">
      <c r="B46" s="727" t="s">
        <v>255</v>
      </c>
      <c r="C46" s="724"/>
      <c r="D46" s="724"/>
      <c r="E46" s="724"/>
      <c r="F46" s="728"/>
      <c r="G46" s="6"/>
      <c r="H46" s="7"/>
      <c r="I46" s="7"/>
      <c r="J46" s="7"/>
      <c r="K46" s="7"/>
      <c r="L46" s="7"/>
      <c r="M46" s="7"/>
      <c r="N46" s="7"/>
      <c r="O46" s="7"/>
      <c r="P46" s="7"/>
      <c r="Q46" s="7"/>
      <c r="R46" s="7"/>
      <c r="S46" s="7"/>
      <c r="T46" s="7"/>
      <c r="U46" s="183"/>
      <c r="V46" s="183"/>
      <c r="W46" s="7"/>
      <c r="X46" s="7"/>
      <c r="Y46" s="7"/>
      <c r="Z46" s="6"/>
      <c r="AA46" s="7"/>
      <c r="AB46" s="7"/>
      <c r="AC46" s="22"/>
      <c r="AD46" s="23"/>
    </row>
    <row r="47" spans="2:31" s="1" customFormat="1" ht="13.5" customHeight="1" x14ac:dyDescent="0.15">
      <c r="B47" s="904"/>
      <c r="C47" s="945"/>
      <c r="D47" s="945"/>
      <c r="E47" s="945"/>
      <c r="F47" s="946"/>
      <c r="G47" s="198"/>
      <c r="H47" s="1" t="s">
        <v>268</v>
      </c>
      <c r="U47" s="12"/>
      <c r="V47" s="12"/>
      <c r="Z47" s="198"/>
      <c r="AA47" s="94" t="s">
        <v>156</v>
      </c>
      <c r="AB47" s="94" t="s">
        <v>157</v>
      </c>
      <c r="AC47" s="94" t="s">
        <v>158</v>
      </c>
      <c r="AD47" s="113"/>
    </row>
    <row r="48" spans="2:31" s="1" customFormat="1" ht="15.75" customHeight="1" x14ac:dyDescent="0.15">
      <c r="B48" s="904"/>
      <c r="C48" s="945"/>
      <c r="D48" s="945"/>
      <c r="E48" s="945"/>
      <c r="F48" s="946"/>
      <c r="G48" s="198"/>
      <c r="I48" s="195" t="s">
        <v>222</v>
      </c>
      <c r="J48" s="203" t="s">
        <v>257</v>
      </c>
      <c r="K48" s="10"/>
      <c r="L48" s="10"/>
      <c r="M48" s="10"/>
      <c r="N48" s="10"/>
      <c r="O48" s="10"/>
      <c r="P48" s="10"/>
      <c r="Q48" s="10"/>
      <c r="R48" s="10"/>
      <c r="S48" s="10"/>
      <c r="T48" s="10"/>
      <c r="U48" s="696"/>
      <c r="V48" s="697"/>
      <c r="W48" s="11" t="s">
        <v>223</v>
      </c>
      <c r="Z48" s="114"/>
      <c r="AC48" s="2"/>
      <c r="AD48" s="89"/>
    </row>
    <row r="49" spans="2:30" s="1" customFormat="1" ht="15.75" customHeight="1" x14ac:dyDescent="0.15">
      <c r="B49" s="904"/>
      <c r="C49" s="945"/>
      <c r="D49" s="945"/>
      <c r="E49" s="945"/>
      <c r="F49" s="946"/>
      <c r="G49" s="198"/>
      <c r="I49" s="209" t="s">
        <v>224</v>
      </c>
      <c r="J49" s="119" t="s">
        <v>258</v>
      </c>
      <c r="K49" s="8"/>
      <c r="L49" s="8"/>
      <c r="M49" s="8"/>
      <c r="N49" s="8"/>
      <c r="O49" s="8"/>
      <c r="P49" s="8"/>
      <c r="Q49" s="8"/>
      <c r="R49" s="8"/>
      <c r="S49" s="8"/>
      <c r="T49" s="8"/>
      <c r="U49" s="696"/>
      <c r="V49" s="697"/>
      <c r="W49" s="11" t="s">
        <v>223</v>
      </c>
      <c r="Y49" s="115"/>
      <c r="Z49" s="93"/>
      <c r="AA49" s="100" t="s">
        <v>8</v>
      </c>
      <c r="AB49" s="100" t="s">
        <v>157</v>
      </c>
      <c r="AC49" s="100" t="s">
        <v>8</v>
      </c>
      <c r="AD49" s="89"/>
    </row>
    <row r="50" spans="2:30" s="1" customFormat="1" ht="13.5" customHeight="1" x14ac:dyDescent="0.15">
      <c r="B50" s="904"/>
      <c r="C50" s="945"/>
      <c r="D50" s="945"/>
      <c r="E50" s="945"/>
      <c r="F50" s="946"/>
      <c r="G50" s="198"/>
      <c r="H50" s="1" t="s">
        <v>259</v>
      </c>
      <c r="U50" s="12"/>
      <c r="V50" s="12"/>
      <c r="Z50" s="198"/>
      <c r="AC50" s="2"/>
      <c r="AD50" s="89"/>
    </row>
    <row r="51" spans="2:30" s="1" customFormat="1" ht="13.5" customHeight="1" x14ac:dyDescent="0.15">
      <c r="B51" s="904"/>
      <c r="C51" s="945"/>
      <c r="D51" s="945"/>
      <c r="E51" s="945"/>
      <c r="F51" s="946"/>
      <c r="G51" s="198"/>
      <c r="H51" s="1" t="s">
        <v>269</v>
      </c>
      <c r="T51" s="116"/>
      <c r="U51" s="115"/>
      <c r="V51" s="12"/>
      <c r="Z51" s="198"/>
      <c r="AC51" s="2"/>
      <c r="AD51" s="89"/>
    </row>
    <row r="52" spans="2:30" s="1" customFormat="1" ht="30" customHeight="1" x14ac:dyDescent="0.15">
      <c r="B52" s="904"/>
      <c r="C52" s="945"/>
      <c r="D52" s="945"/>
      <c r="E52" s="945"/>
      <c r="F52" s="946"/>
      <c r="G52" s="198"/>
      <c r="I52" s="195" t="s">
        <v>227</v>
      </c>
      <c r="J52" s="949" t="s">
        <v>265</v>
      </c>
      <c r="K52" s="949"/>
      <c r="L52" s="949"/>
      <c r="M52" s="949"/>
      <c r="N52" s="949"/>
      <c r="O52" s="949"/>
      <c r="P52" s="949"/>
      <c r="Q52" s="949"/>
      <c r="R52" s="949"/>
      <c r="S52" s="949"/>
      <c r="T52" s="949"/>
      <c r="U52" s="696"/>
      <c r="V52" s="697"/>
      <c r="W52" s="11" t="s">
        <v>223</v>
      </c>
      <c r="Y52" s="115"/>
      <c r="Z52" s="93"/>
      <c r="AA52" s="100" t="s">
        <v>8</v>
      </c>
      <c r="AB52" s="100" t="s">
        <v>157</v>
      </c>
      <c r="AC52" s="100" t="s">
        <v>8</v>
      </c>
      <c r="AD52" s="89"/>
    </row>
    <row r="53" spans="2:30" s="1" customFormat="1" ht="3" customHeight="1" x14ac:dyDescent="0.15">
      <c r="B53" s="905"/>
      <c r="C53" s="947"/>
      <c r="D53" s="947"/>
      <c r="E53" s="947"/>
      <c r="F53" s="948"/>
      <c r="G53" s="199"/>
      <c r="H53" s="8"/>
      <c r="I53" s="8"/>
      <c r="J53" s="8"/>
      <c r="K53" s="8"/>
      <c r="L53" s="8"/>
      <c r="M53" s="8"/>
      <c r="N53" s="8"/>
      <c r="O53" s="8"/>
      <c r="P53" s="8"/>
      <c r="Q53" s="8"/>
      <c r="R53" s="8"/>
      <c r="S53" s="8"/>
      <c r="T53" s="117"/>
      <c r="U53" s="118"/>
      <c r="V53" s="136"/>
      <c r="W53" s="8"/>
      <c r="X53" s="8"/>
      <c r="Y53" s="8"/>
      <c r="Z53" s="199"/>
      <c r="AA53" s="8"/>
      <c r="AB53" s="8"/>
      <c r="AC53" s="208"/>
      <c r="AD53" s="211"/>
    </row>
    <row r="54" spans="2:30" s="1" customFormat="1" ht="3" customHeight="1" x14ac:dyDescent="0.15">
      <c r="B54" s="727" t="s">
        <v>270</v>
      </c>
      <c r="C54" s="724"/>
      <c r="D54" s="724"/>
      <c r="E54" s="724"/>
      <c r="F54" s="728"/>
      <c r="G54" s="6"/>
      <c r="H54" s="7"/>
      <c r="I54" s="7"/>
      <c r="J54" s="7"/>
      <c r="K54" s="7"/>
      <c r="L54" s="7"/>
      <c r="M54" s="7"/>
      <c r="N54" s="7"/>
      <c r="O54" s="7"/>
      <c r="P54" s="7"/>
      <c r="Q54" s="7"/>
      <c r="R54" s="7"/>
      <c r="S54" s="7"/>
      <c r="T54" s="7"/>
      <c r="U54" s="183"/>
      <c r="V54" s="183"/>
      <c r="W54" s="7"/>
      <c r="X54" s="7"/>
      <c r="Y54" s="7"/>
      <c r="Z54" s="6"/>
      <c r="AA54" s="7"/>
      <c r="AB54" s="7"/>
      <c r="AC54" s="22"/>
      <c r="AD54" s="23"/>
    </row>
    <row r="55" spans="2:30" s="1" customFormat="1" x14ac:dyDescent="0.15">
      <c r="B55" s="904"/>
      <c r="C55" s="945"/>
      <c r="D55" s="945"/>
      <c r="E55" s="945"/>
      <c r="F55" s="946"/>
      <c r="G55" s="198"/>
      <c r="H55" s="1" t="s">
        <v>256</v>
      </c>
      <c r="U55" s="12"/>
      <c r="V55" s="12"/>
      <c r="Z55" s="198"/>
      <c r="AA55" s="94" t="s">
        <v>156</v>
      </c>
      <c r="AB55" s="94" t="s">
        <v>157</v>
      </c>
      <c r="AC55" s="94" t="s">
        <v>158</v>
      </c>
      <c r="AD55" s="113"/>
    </row>
    <row r="56" spans="2:30" s="1" customFormat="1" ht="15.75" customHeight="1" x14ac:dyDescent="0.15">
      <c r="B56" s="904"/>
      <c r="C56" s="945"/>
      <c r="D56" s="945"/>
      <c r="E56" s="945"/>
      <c r="F56" s="946"/>
      <c r="G56" s="198"/>
      <c r="I56" s="195" t="s">
        <v>222</v>
      </c>
      <c r="J56" s="950" t="s">
        <v>271</v>
      </c>
      <c r="K56" s="951"/>
      <c r="L56" s="951"/>
      <c r="M56" s="951"/>
      <c r="N56" s="951"/>
      <c r="O56" s="951"/>
      <c r="P56" s="951"/>
      <c r="Q56" s="951"/>
      <c r="R56" s="951"/>
      <c r="S56" s="951"/>
      <c r="T56" s="951"/>
      <c r="U56" s="696"/>
      <c r="V56" s="697"/>
      <c r="W56" s="11" t="s">
        <v>223</v>
      </c>
      <c r="Z56" s="198"/>
      <c r="AC56" s="2"/>
      <c r="AD56" s="89"/>
    </row>
    <row r="57" spans="2:30" s="1" customFormat="1" ht="15.75" customHeight="1" x14ac:dyDescent="0.15">
      <c r="B57" s="904"/>
      <c r="C57" s="945"/>
      <c r="D57" s="945"/>
      <c r="E57" s="945"/>
      <c r="F57" s="946"/>
      <c r="G57" s="198"/>
      <c r="I57" s="209" t="s">
        <v>224</v>
      </c>
      <c r="J57" s="952" t="s">
        <v>272</v>
      </c>
      <c r="K57" s="949"/>
      <c r="L57" s="949"/>
      <c r="M57" s="949"/>
      <c r="N57" s="949"/>
      <c r="O57" s="949"/>
      <c r="P57" s="949"/>
      <c r="Q57" s="949"/>
      <c r="R57" s="949"/>
      <c r="S57" s="949"/>
      <c r="T57" s="949"/>
      <c r="U57" s="767"/>
      <c r="V57" s="768"/>
      <c r="W57" s="137" t="s">
        <v>223</v>
      </c>
      <c r="Y57" s="115"/>
      <c r="Z57" s="93"/>
      <c r="AA57" s="100" t="s">
        <v>8</v>
      </c>
      <c r="AB57" s="100" t="s">
        <v>157</v>
      </c>
      <c r="AC57" s="100" t="s">
        <v>8</v>
      </c>
      <c r="AD57" s="89"/>
    </row>
    <row r="58" spans="2:30" s="1" customFormat="1" ht="3" customHeight="1" x14ac:dyDescent="0.15">
      <c r="B58" s="905"/>
      <c r="C58" s="947"/>
      <c r="D58" s="947"/>
      <c r="E58" s="947"/>
      <c r="F58" s="948"/>
      <c r="G58" s="199"/>
      <c r="H58" s="8"/>
      <c r="I58" s="8"/>
      <c r="J58" s="8"/>
      <c r="K58" s="8"/>
      <c r="L58" s="8"/>
      <c r="M58" s="8"/>
      <c r="N58" s="8"/>
      <c r="O58" s="8"/>
      <c r="P58" s="8"/>
      <c r="Q58" s="8"/>
      <c r="R58" s="8"/>
      <c r="S58" s="8"/>
      <c r="T58" s="117"/>
      <c r="U58" s="118"/>
      <c r="V58" s="136"/>
      <c r="W58" s="8"/>
      <c r="X58" s="8"/>
      <c r="Y58" s="8"/>
      <c r="Z58" s="199"/>
      <c r="AA58" s="8"/>
      <c r="AB58" s="8"/>
      <c r="AC58" s="208"/>
      <c r="AD58" s="211"/>
    </row>
    <row r="59" spans="2:30" s="1" customFormat="1" ht="3" customHeight="1" x14ac:dyDescent="0.15">
      <c r="B59" s="727" t="s">
        <v>273</v>
      </c>
      <c r="C59" s="724"/>
      <c r="D59" s="724"/>
      <c r="E59" s="724"/>
      <c r="F59" s="728"/>
      <c r="G59" s="6"/>
      <c r="H59" s="7"/>
      <c r="I59" s="7"/>
      <c r="J59" s="7"/>
      <c r="K59" s="7"/>
      <c r="L59" s="7"/>
      <c r="M59" s="7"/>
      <c r="N59" s="7"/>
      <c r="O59" s="7"/>
      <c r="P59" s="7"/>
      <c r="Q59" s="7"/>
      <c r="R59" s="7"/>
      <c r="S59" s="7"/>
      <c r="T59" s="7"/>
      <c r="U59" s="183"/>
      <c r="V59" s="183"/>
      <c r="W59" s="7"/>
      <c r="X59" s="7"/>
      <c r="Y59" s="7"/>
      <c r="Z59" s="6"/>
      <c r="AA59" s="7"/>
      <c r="AB59" s="7"/>
      <c r="AC59" s="22"/>
      <c r="AD59" s="23"/>
    </row>
    <row r="60" spans="2:30" s="1" customFormat="1" ht="13.5" customHeight="1" x14ac:dyDescent="0.15">
      <c r="B60" s="904"/>
      <c r="C60" s="945"/>
      <c r="D60" s="945"/>
      <c r="E60" s="945"/>
      <c r="F60" s="946"/>
      <c r="G60" s="198"/>
      <c r="H60" s="1" t="s">
        <v>268</v>
      </c>
      <c r="U60" s="12"/>
      <c r="V60" s="12"/>
      <c r="Z60" s="198"/>
      <c r="AA60" s="94" t="s">
        <v>156</v>
      </c>
      <c r="AB60" s="94" t="s">
        <v>157</v>
      </c>
      <c r="AC60" s="94" t="s">
        <v>158</v>
      </c>
      <c r="AD60" s="113"/>
    </row>
    <row r="61" spans="2:30" s="1" customFormat="1" ht="15.75" customHeight="1" x14ac:dyDescent="0.15">
      <c r="B61" s="904"/>
      <c r="C61" s="945"/>
      <c r="D61" s="945"/>
      <c r="E61" s="945"/>
      <c r="F61" s="946"/>
      <c r="G61" s="198"/>
      <c r="I61" s="195" t="s">
        <v>222</v>
      </c>
      <c r="J61" s="950" t="s">
        <v>271</v>
      </c>
      <c r="K61" s="951"/>
      <c r="L61" s="951"/>
      <c r="M61" s="951"/>
      <c r="N61" s="951"/>
      <c r="O61" s="951"/>
      <c r="P61" s="951"/>
      <c r="Q61" s="951"/>
      <c r="R61" s="951"/>
      <c r="S61" s="951"/>
      <c r="T61" s="951"/>
      <c r="U61" s="696"/>
      <c r="V61" s="697"/>
      <c r="W61" s="11" t="s">
        <v>223</v>
      </c>
      <c r="Z61" s="198"/>
      <c r="AC61" s="2"/>
      <c r="AD61" s="89"/>
    </row>
    <row r="62" spans="2:30" s="1" customFormat="1" ht="30" customHeight="1" x14ac:dyDescent="0.15">
      <c r="B62" s="904"/>
      <c r="C62" s="945"/>
      <c r="D62" s="945"/>
      <c r="E62" s="945"/>
      <c r="F62" s="946"/>
      <c r="G62" s="198"/>
      <c r="I62" s="209" t="s">
        <v>224</v>
      </c>
      <c r="J62" s="952" t="s">
        <v>274</v>
      </c>
      <c r="K62" s="949"/>
      <c r="L62" s="949"/>
      <c r="M62" s="949"/>
      <c r="N62" s="949"/>
      <c r="O62" s="949"/>
      <c r="P62" s="949"/>
      <c r="Q62" s="949"/>
      <c r="R62" s="949"/>
      <c r="S62" s="949"/>
      <c r="T62" s="949"/>
      <c r="U62" s="696"/>
      <c r="V62" s="697"/>
      <c r="W62" s="137" t="s">
        <v>223</v>
      </c>
      <c r="Y62" s="115" t="str">
        <f>IFERROR(U62/U61,"")</f>
        <v/>
      </c>
      <c r="Z62" s="93"/>
      <c r="AA62" s="100" t="s">
        <v>8</v>
      </c>
      <c r="AB62" s="100" t="s">
        <v>157</v>
      </c>
      <c r="AC62" s="100" t="s">
        <v>8</v>
      </c>
      <c r="AD62" s="89"/>
    </row>
    <row r="63" spans="2:30" s="1" customFormat="1" ht="3" customHeight="1" x14ac:dyDescent="0.15">
      <c r="B63" s="905"/>
      <c r="C63" s="947"/>
      <c r="D63" s="947"/>
      <c r="E63" s="947"/>
      <c r="F63" s="948"/>
      <c r="G63" s="199"/>
      <c r="H63" s="8"/>
      <c r="I63" s="8"/>
      <c r="J63" s="8"/>
      <c r="K63" s="8"/>
      <c r="L63" s="8"/>
      <c r="M63" s="8"/>
      <c r="N63" s="8"/>
      <c r="O63" s="8"/>
      <c r="P63" s="8"/>
      <c r="Q63" s="8"/>
      <c r="R63" s="8"/>
      <c r="S63" s="8"/>
      <c r="T63" s="117"/>
      <c r="U63" s="117"/>
      <c r="V63" s="8"/>
      <c r="W63" s="8"/>
      <c r="X63" s="8"/>
      <c r="Y63" s="8"/>
      <c r="Z63" s="199"/>
      <c r="AA63" s="8"/>
      <c r="AB63" s="8"/>
      <c r="AC63" s="208"/>
      <c r="AD63" s="211"/>
    </row>
    <row r="64" spans="2:30" s="1" customFormat="1" ht="6" customHeight="1" x14ac:dyDescent="0.15">
      <c r="B64" s="196"/>
      <c r="C64" s="196"/>
      <c r="D64" s="196"/>
      <c r="E64" s="196"/>
      <c r="F64" s="196"/>
      <c r="T64" s="116"/>
      <c r="U64" s="116"/>
    </row>
    <row r="65" spans="2:30" s="1" customFormat="1" x14ac:dyDescent="0.15">
      <c r="B65" s="953" t="s">
        <v>275</v>
      </c>
      <c r="C65" s="953"/>
      <c r="D65" s="121" t="s">
        <v>276</v>
      </c>
      <c r="E65" s="201"/>
      <c r="F65" s="201"/>
      <c r="G65" s="201"/>
      <c r="H65" s="201"/>
      <c r="I65" s="201"/>
      <c r="J65" s="201"/>
      <c r="K65" s="201"/>
      <c r="L65" s="201"/>
      <c r="M65" s="201"/>
      <c r="N65" s="201"/>
      <c r="O65" s="201"/>
      <c r="P65" s="201"/>
      <c r="Q65" s="201"/>
      <c r="R65" s="201"/>
      <c r="S65" s="201"/>
      <c r="T65" s="201"/>
      <c r="U65" s="201"/>
      <c r="V65" s="201"/>
      <c r="W65" s="201"/>
      <c r="X65" s="201"/>
      <c r="Y65" s="201"/>
      <c r="Z65" s="201"/>
      <c r="AA65" s="201"/>
      <c r="AB65" s="201"/>
      <c r="AC65" s="201"/>
      <c r="AD65" s="201"/>
    </row>
    <row r="66" spans="2:30" s="1" customFormat="1" ht="13.5" customHeight="1" x14ac:dyDescent="0.15">
      <c r="B66" s="953" t="s">
        <v>277</v>
      </c>
      <c r="C66" s="953"/>
      <c r="D66" s="122" t="s">
        <v>278</v>
      </c>
      <c r="E66" s="204"/>
      <c r="F66" s="204"/>
      <c r="G66" s="204"/>
      <c r="H66" s="204"/>
      <c r="I66" s="204"/>
      <c r="J66" s="204"/>
      <c r="K66" s="204"/>
      <c r="L66" s="204"/>
      <c r="M66" s="204"/>
      <c r="N66" s="204"/>
      <c r="O66" s="204"/>
      <c r="P66" s="204"/>
      <c r="Q66" s="204"/>
      <c r="R66" s="204"/>
      <c r="S66" s="204"/>
      <c r="T66" s="204"/>
      <c r="U66" s="204"/>
      <c r="V66" s="204"/>
      <c r="W66" s="204"/>
      <c r="X66" s="204"/>
      <c r="Y66" s="204"/>
      <c r="Z66" s="204"/>
      <c r="AA66" s="204"/>
      <c r="AB66" s="204"/>
      <c r="AC66" s="204"/>
      <c r="AD66" s="204"/>
    </row>
    <row r="67" spans="2:30" s="1" customFormat="1" ht="27" customHeight="1" x14ac:dyDescent="0.15">
      <c r="B67" s="953" t="s">
        <v>279</v>
      </c>
      <c r="C67" s="953"/>
      <c r="D67" s="954" t="s">
        <v>280</v>
      </c>
      <c r="E67" s="954"/>
      <c r="F67" s="954"/>
      <c r="G67" s="954"/>
      <c r="H67" s="954"/>
      <c r="I67" s="954"/>
      <c r="J67" s="954"/>
      <c r="K67" s="954"/>
      <c r="L67" s="954"/>
      <c r="M67" s="954"/>
      <c r="N67" s="954"/>
      <c r="O67" s="954"/>
      <c r="P67" s="954"/>
      <c r="Q67" s="954"/>
      <c r="R67" s="954"/>
      <c r="S67" s="954"/>
      <c r="T67" s="954"/>
      <c r="U67" s="954"/>
      <c r="V67" s="954"/>
      <c r="W67" s="954"/>
      <c r="X67" s="954"/>
      <c r="Y67" s="954"/>
      <c r="Z67" s="954"/>
      <c r="AA67" s="954"/>
      <c r="AB67" s="954"/>
      <c r="AC67" s="954"/>
      <c r="AD67" s="954"/>
    </row>
    <row r="68" spans="2:30" s="1" customFormat="1" x14ac:dyDescent="0.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15"/>
    <row r="70" spans="2:30" x14ac:dyDescent="0.1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15">
      <c r="B72" s="90"/>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15">
      <c r="B73" s="90"/>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15">
      <c r="B74" s="90"/>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15">
      <c r="B75" s="90"/>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15">
      <c r="B76" s="90"/>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15">
      <c r="B77" s="90"/>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xr:uid="{00000000-0002-0000-0900-000000000000}">
      <formula1>"□,■"</formula1>
    </dataValidation>
  </dataValidations>
  <printOptions horizontalCentered="1"/>
  <pageMargins left="0.70866141732283472" right="0.70866141732283472" top="0.74803149606299213" bottom="0.74803149606299213" header="0.31496062992125984" footer="0.31496062992125984"/>
  <pageSetup paperSize="9" scale="87" orientation="portrait" r:id="rId1"/>
  <rowBreaks count="1" manualBreakCount="1">
    <brk id="6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42"/>
  <sheetViews>
    <sheetView view="pageBreakPreview" zoomScaleNormal="100" workbookViewId="0">
      <selection activeCell="P16" sqref="P16"/>
    </sheetView>
  </sheetViews>
  <sheetFormatPr defaultColWidth="3" defaultRowHeight="13.5" x14ac:dyDescent="0.15"/>
  <cols>
    <col min="1" max="24" width="4.5" style="486" customWidth="1"/>
    <col min="25" max="16384" width="3" style="486"/>
  </cols>
  <sheetData>
    <row r="1" spans="1:21" ht="16.5" customHeight="1" x14ac:dyDescent="0.15">
      <c r="U1" s="540"/>
    </row>
    <row r="2" spans="1:21" ht="16.5" customHeight="1" x14ac:dyDescent="0.15">
      <c r="U2" s="541"/>
    </row>
    <row r="3" spans="1:21" ht="16.5" customHeight="1" x14ac:dyDescent="0.15">
      <c r="U3" s="541"/>
    </row>
    <row r="4" spans="1:21" ht="16.5" customHeight="1" x14ac:dyDescent="0.15">
      <c r="A4" s="973" t="s">
        <v>886</v>
      </c>
      <c r="B4" s="973"/>
      <c r="C4" s="973"/>
      <c r="D4" s="973"/>
      <c r="E4" s="973"/>
      <c r="F4" s="973"/>
      <c r="G4" s="973"/>
      <c r="H4" s="973"/>
      <c r="I4" s="973"/>
      <c r="J4" s="973"/>
      <c r="K4" s="973"/>
      <c r="L4" s="973"/>
      <c r="M4" s="973"/>
      <c r="N4" s="973"/>
      <c r="O4" s="973"/>
      <c r="P4" s="973"/>
      <c r="Q4" s="973"/>
      <c r="R4" s="973"/>
      <c r="S4" s="973"/>
      <c r="T4" s="973"/>
      <c r="U4" s="973"/>
    </row>
    <row r="5" spans="1:21" ht="16.5" customHeight="1" x14ac:dyDescent="0.15">
      <c r="A5" s="973" t="s">
        <v>887</v>
      </c>
      <c r="B5" s="973"/>
      <c r="C5" s="973"/>
      <c r="D5" s="973"/>
      <c r="E5" s="973"/>
      <c r="F5" s="973"/>
      <c r="G5" s="973"/>
      <c r="H5" s="973"/>
      <c r="I5" s="973"/>
      <c r="J5" s="973"/>
      <c r="K5" s="973"/>
      <c r="L5" s="973"/>
      <c r="M5" s="973"/>
      <c r="N5" s="973"/>
      <c r="O5" s="973"/>
      <c r="P5" s="973"/>
      <c r="Q5" s="973"/>
      <c r="R5" s="973"/>
      <c r="S5" s="973"/>
      <c r="T5" s="973"/>
      <c r="U5" s="973"/>
    </row>
    <row r="6" spans="1:21" ht="16.5" customHeight="1" x14ac:dyDescent="0.15">
      <c r="A6" s="542"/>
      <c r="B6" s="542"/>
      <c r="C6" s="542"/>
      <c r="D6" s="542"/>
      <c r="E6" s="542"/>
      <c r="F6" s="542"/>
      <c r="G6" s="542"/>
      <c r="H6" s="542"/>
      <c r="I6" s="542"/>
      <c r="J6" s="542"/>
      <c r="K6" s="542"/>
      <c r="L6" s="542"/>
      <c r="M6" s="542"/>
      <c r="N6" s="542"/>
      <c r="O6" s="542"/>
      <c r="P6" s="542"/>
      <c r="Q6" s="542"/>
      <c r="R6" s="542"/>
      <c r="S6" s="542"/>
      <c r="T6" s="542"/>
      <c r="U6" s="542"/>
    </row>
    <row r="7" spans="1:21" s="416" customFormat="1" ht="22.5" customHeight="1" x14ac:dyDescent="0.15">
      <c r="A7" s="974" t="s">
        <v>732</v>
      </c>
      <c r="B7" s="974"/>
      <c r="C7" s="974"/>
      <c r="D7" s="975"/>
      <c r="E7" s="975"/>
      <c r="F7" s="975"/>
      <c r="G7" s="975"/>
      <c r="H7" s="975"/>
      <c r="I7" s="975"/>
      <c r="J7" s="975"/>
      <c r="L7" s="974" t="s">
        <v>233</v>
      </c>
      <c r="M7" s="974"/>
      <c r="N7" s="974"/>
      <c r="O7" s="974"/>
      <c r="P7" s="974"/>
      <c r="Q7" s="974"/>
      <c r="R7" s="974"/>
      <c r="S7" s="974"/>
      <c r="T7" s="974"/>
      <c r="U7" s="974"/>
    </row>
    <row r="8" spans="1:21" ht="16.5" customHeight="1" x14ac:dyDescent="0.15">
      <c r="A8" s="542"/>
      <c r="B8" s="542"/>
      <c r="C8" s="542"/>
      <c r="D8" s="542"/>
      <c r="E8" s="542"/>
      <c r="F8" s="542"/>
      <c r="G8" s="542"/>
      <c r="H8" s="542"/>
      <c r="I8" s="542"/>
      <c r="J8" s="542"/>
      <c r="K8" s="542"/>
      <c r="L8" s="542"/>
      <c r="M8" s="542"/>
      <c r="N8" s="542"/>
      <c r="O8" s="542"/>
      <c r="P8" s="542"/>
      <c r="Q8" s="542"/>
      <c r="R8" s="542"/>
      <c r="S8" s="542"/>
      <c r="T8" s="542"/>
      <c r="U8" s="542"/>
    </row>
    <row r="9" spans="1:21" ht="16.5" customHeight="1" x14ac:dyDescent="0.15">
      <c r="A9" s="543" t="s">
        <v>888</v>
      </c>
      <c r="B9" s="543"/>
      <c r="C9" s="543"/>
      <c r="D9" s="543"/>
      <c r="E9" s="543"/>
      <c r="F9" s="543"/>
      <c r="G9" s="543"/>
      <c r="H9" s="543"/>
      <c r="I9" s="543"/>
      <c r="J9" s="543"/>
      <c r="K9" s="543"/>
      <c r="L9" s="543"/>
      <c r="M9" s="543"/>
      <c r="N9" s="543"/>
      <c r="O9" s="543"/>
      <c r="P9" s="543"/>
      <c r="Q9" s="543"/>
      <c r="R9" s="543"/>
      <c r="S9" s="543"/>
      <c r="T9" s="543"/>
      <c r="U9" s="543"/>
    </row>
    <row r="10" spans="1:21" ht="16.5" customHeight="1" x14ac:dyDescent="0.15">
      <c r="A10" s="543"/>
      <c r="B10" s="543"/>
      <c r="C10" s="543"/>
      <c r="D10" s="543"/>
      <c r="E10" s="543"/>
      <c r="F10" s="543"/>
      <c r="G10" s="543"/>
      <c r="H10" s="543"/>
      <c r="I10" s="543"/>
      <c r="J10" s="543"/>
      <c r="K10" s="543"/>
      <c r="T10" s="543"/>
      <c r="U10" s="543"/>
    </row>
    <row r="11" spans="1:21" ht="16.5" customHeight="1" x14ac:dyDescent="0.15">
      <c r="A11" s="543" t="s">
        <v>889</v>
      </c>
      <c r="B11" s="543"/>
      <c r="C11" s="543"/>
      <c r="D11" s="543"/>
      <c r="E11" s="543"/>
      <c r="F11" s="542"/>
      <c r="G11" s="542"/>
      <c r="H11" s="542"/>
      <c r="I11" s="542"/>
      <c r="J11" s="543"/>
      <c r="K11" s="543"/>
      <c r="L11" s="543"/>
      <c r="U11" s="544"/>
    </row>
    <row r="12" spans="1:21" ht="22.5" customHeight="1" thickBot="1" x14ac:dyDescent="0.2">
      <c r="B12" s="966" t="s">
        <v>890</v>
      </c>
      <c r="C12" s="967"/>
      <c r="D12" s="968"/>
      <c r="E12" s="966" t="s">
        <v>891</v>
      </c>
      <c r="F12" s="967"/>
      <c r="G12" s="967"/>
      <c r="H12" s="968"/>
    </row>
    <row r="13" spans="1:21" ht="22.5" customHeight="1" thickTop="1" x14ac:dyDescent="0.15">
      <c r="B13" s="969" t="s">
        <v>448</v>
      </c>
      <c r="C13" s="970"/>
      <c r="D13" s="545" t="s">
        <v>892</v>
      </c>
      <c r="E13" s="971"/>
      <c r="F13" s="972"/>
      <c r="G13" s="972"/>
      <c r="H13" s="546" t="s">
        <v>893</v>
      </c>
      <c r="I13" s="544"/>
      <c r="J13" s="544"/>
      <c r="K13" s="544"/>
      <c r="L13" s="544"/>
    </row>
    <row r="14" spans="1:21" ht="22.5" customHeight="1" x14ac:dyDescent="0.15">
      <c r="B14" s="957" t="s">
        <v>449</v>
      </c>
      <c r="C14" s="958"/>
      <c r="D14" s="547" t="s">
        <v>892</v>
      </c>
      <c r="E14" s="959"/>
      <c r="F14" s="960"/>
      <c r="G14" s="960"/>
      <c r="H14" s="548" t="s">
        <v>893</v>
      </c>
      <c r="I14" s="544"/>
      <c r="J14" s="544"/>
      <c r="K14" s="544"/>
      <c r="L14" s="544"/>
    </row>
    <row r="15" spans="1:21" ht="22.5" customHeight="1" x14ac:dyDescent="0.15">
      <c r="B15" s="957" t="s">
        <v>450</v>
      </c>
      <c r="C15" s="958"/>
      <c r="D15" s="547" t="s">
        <v>892</v>
      </c>
      <c r="E15" s="959"/>
      <c r="F15" s="960"/>
      <c r="G15" s="960"/>
      <c r="H15" s="548" t="s">
        <v>893</v>
      </c>
      <c r="I15" s="544"/>
      <c r="J15" s="544"/>
      <c r="K15" s="544"/>
      <c r="L15" s="544"/>
    </row>
    <row r="16" spans="1:21" ht="22.5" customHeight="1" x14ac:dyDescent="0.15">
      <c r="B16" s="957" t="s">
        <v>894</v>
      </c>
      <c r="C16" s="958"/>
      <c r="D16" s="547" t="s">
        <v>892</v>
      </c>
      <c r="E16" s="959"/>
      <c r="F16" s="960"/>
      <c r="G16" s="960"/>
      <c r="H16" s="548" t="s">
        <v>893</v>
      </c>
      <c r="I16" s="544"/>
      <c r="J16" s="544"/>
      <c r="K16" s="544"/>
      <c r="L16" s="544"/>
    </row>
    <row r="17" spans="1:21" ht="22.5" customHeight="1" x14ac:dyDescent="0.15">
      <c r="B17" s="957" t="s">
        <v>895</v>
      </c>
      <c r="C17" s="958"/>
      <c r="D17" s="547" t="s">
        <v>892</v>
      </c>
      <c r="E17" s="959"/>
      <c r="F17" s="960"/>
      <c r="G17" s="960"/>
      <c r="H17" s="548" t="s">
        <v>893</v>
      </c>
      <c r="I17" s="544"/>
      <c r="J17" s="544"/>
      <c r="K17" s="544"/>
      <c r="L17" s="544"/>
    </row>
    <row r="18" spans="1:21" ht="22.5" customHeight="1" x14ac:dyDescent="0.15">
      <c r="B18" s="957" t="s">
        <v>896</v>
      </c>
      <c r="C18" s="958"/>
      <c r="D18" s="547" t="s">
        <v>892</v>
      </c>
      <c r="E18" s="959"/>
      <c r="F18" s="960"/>
      <c r="G18" s="960"/>
      <c r="H18" s="548" t="s">
        <v>893</v>
      </c>
      <c r="I18" s="544"/>
      <c r="J18" s="544"/>
      <c r="K18" s="544"/>
      <c r="L18" s="544"/>
    </row>
    <row r="19" spans="1:21" ht="22.5" customHeight="1" x14ac:dyDescent="0.15">
      <c r="B19" s="957" t="s">
        <v>897</v>
      </c>
      <c r="C19" s="958"/>
      <c r="D19" s="547" t="s">
        <v>892</v>
      </c>
      <c r="E19" s="959"/>
      <c r="F19" s="960"/>
      <c r="G19" s="960"/>
      <c r="H19" s="548" t="s">
        <v>893</v>
      </c>
      <c r="I19" s="544"/>
      <c r="J19" s="544"/>
      <c r="K19" s="544"/>
      <c r="L19" s="544"/>
    </row>
    <row r="20" spans="1:21" ht="22.5" customHeight="1" x14ac:dyDescent="0.15">
      <c r="B20" s="957" t="s">
        <v>898</v>
      </c>
      <c r="C20" s="958"/>
      <c r="D20" s="547" t="s">
        <v>892</v>
      </c>
      <c r="E20" s="959"/>
      <c r="F20" s="960"/>
      <c r="G20" s="960"/>
      <c r="H20" s="548" t="s">
        <v>893</v>
      </c>
      <c r="I20" s="544"/>
      <c r="J20" s="544"/>
      <c r="K20" s="544"/>
      <c r="L20" s="544"/>
    </row>
    <row r="21" spans="1:21" ht="22.5" customHeight="1" thickBot="1" x14ac:dyDescent="0.2">
      <c r="B21" s="957" t="s">
        <v>899</v>
      </c>
      <c r="C21" s="958"/>
      <c r="D21" s="547" t="s">
        <v>892</v>
      </c>
      <c r="E21" s="959"/>
      <c r="F21" s="960"/>
      <c r="G21" s="960"/>
      <c r="H21" s="548" t="s">
        <v>893</v>
      </c>
      <c r="I21" s="544"/>
      <c r="J21" s="544"/>
      <c r="K21" s="544"/>
      <c r="L21" s="544"/>
    </row>
    <row r="22" spans="1:21" ht="22.5" customHeight="1" thickBot="1" x14ac:dyDescent="0.2">
      <c r="B22" s="957" t="s">
        <v>900</v>
      </c>
      <c r="C22" s="958"/>
      <c r="D22" s="547" t="s">
        <v>892</v>
      </c>
      <c r="E22" s="959"/>
      <c r="F22" s="960"/>
      <c r="G22" s="960"/>
      <c r="H22" s="548" t="s">
        <v>893</v>
      </c>
      <c r="I22" s="961" t="s">
        <v>901</v>
      </c>
      <c r="J22" s="962"/>
      <c r="K22" s="962"/>
      <c r="L22" s="963"/>
      <c r="N22" s="486" t="s">
        <v>902</v>
      </c>
    </row>
    <row r="23" spans="1:21" ht="22.5" customHeight="1" thickTop="1" thickBot="1" x14ac:dyDescent="0.2">
      <c r="B23" s="957" t="s">
        <v>447</v>
      </c>
      <c r="C23" s="958"/>
      <c r="D23" s="547" t="s">
        <v>892</v>
      </c>
      <c r="E23" s="959"/>
      <c r="F23" s="960"/>
      <c r="G23" s="960"/>
      <c r="H23" s="548" t="s">
        <v>893</v>
      </c>
      <c r="I23" s="964"/>
      <c r="J23" s="965"/>
      <c r="K23" s="965"/>
      <c r="L23" s="549" t="s">
        <v>893</v>
      </c>
      <c r="M23" s="488" t="s">
        <v>903</v>
      </c>
      <c r="N23" s="486" t="s">
        <v>904</v>
      </c>
    </row>
    <row r="24" spans="1:21" s="551" customFormat="1" ht="16.5" customHeight="1" x14ac:dyDescent="0.15">
      <c r="A24" s="550"/>
      <c r="B24" s="550"/>
      <c r="C24" s="550"/>
      <c r="D24" s="550"/>
      <c r="E24" s="550"/>
      <c r="F24" s="550"/>
      <c r="G24" s="550"/>
      <c r="H24" s="550"/>
      <c r="I24" s="550"/>
      <c r="J24" s="550"/>
      <c r="K24" s="550"/>
      <c r="L24" s="550"/>
      <c r="U24" s="550"/>
    </row>
    <row r="25" spans="1:21" s="552" customFormat="1" ht="13.5" customHeight="1" x14ac:dyDescent="0.15">
      <c r="A25" s="552" t="s">
        <v>905</v>
      </c>
    </row>
    <row r="26" spans="1:21" s="552" customFormat="1" ht="13.5" customHeight="1" x14ac:dyDescent="0.15">
      <c r="A26" s="552">
        <v>1</v>
      </c>
      <c r="B26" s="552" t="s">
        <v>906</v>
      </c>
    </row>
    <row r="27" spans="1:21" s="552" customFormat="1" ht="13.5" customHeight="1" x14ac:dyDescent="0.15">
      <c r="A27" s="552">
        <v>2</v>
      </c>
      <c r="B27" s="552" t="s">
        <v>907</v>
      </c>
    </row>
    <row r="28" spans="1:21" s="551" customFormat="1" ht="16.5" customHeight="1" x14ac:dyDescent="0.15">
      <c r="A28" s="550"/>
      <c r="B28" s="550"/>
      <c r="C28" s="550"/>
      <c r="D28" s="550"/>
      <c r="E28" s="550"/>
      <c r="F28" s="550"/>
      <c r="G28" s="550"/>
      <c r="H28" s="550"/>
      <c r="I28" s="550"/>
      <c r="J28" s="550"/>
      <c r="K28" s="550"/>
      <c r="L28" s="550"/>
      <c r="U28" s="550"/>
    </row>
    <row r="29" spans="1:21" ht="16.5" customHeight="1" x14ac:dyDescent="0.15"/>
    <row r="30" spans="1:21" ht="16.5" customHeight="1" x14ac:dyDescent="0.15">
      <c r="A30" s="543" t="s">
        <v>908</v>
      </c>
      <c r="B30" s="543"/>
      <c r="C30" s="543"/>
      <c r="D30" s="543"/>
      <c r="E30" s="543"/>
      <c r="F30" s="543"/>
      <c r="G30" s="543"/>
      <c r="H30" s="543"/>
      <c r="I30" s="543"/>
      <c r="J30" s="543"/>
      <c r="K30" s="543"/>
      <c r="L30" s="543"/>
    </row>
    <row r="31" spans="1:21" ht="22.5" customHeight="1" thickBot="1" x14ac:dyDescent="0.2">
      <c r="B31" s="956" t="s">
        <v>890</v>
      </c>
      <c r="C31" s="956"/>
      <c r="D31" s="956"/>
      <c r="E31" s="956" t="s">
        <v>909</v>
      </c>
      <c r="F31" s="956"/>
      <c r="G31" s="956"/>
      <c r="H31" s="956"/>
    </row>
    <row r="32" spans="1:21" ht="22.5" customHeight="1" thickTop="1" thickBot="1" x14ac:dyDescent="0.2">
      <c r="B32" s="957"/>
      <c r="C32" s="958"/>
      <c r="D32" s="547" t="s">
        <v>892</v>
      </c>
      <c r="E32" s="959"/>
      <c r="F32" s="960"/>
      <c r="G32" s="960"/>
      <c r="H32" s="548" t="s">
        <v>893</v>
      </c>
      <c r="I32" s="544"/>
      <c r="J32" s="544"/>
      <c r="K32" s="544"/>
      <c r="L32" s="544"/>
    </row>
    <row r="33" spans="1:21" ht="22.5" customHeight="1" thickBot="1" x14ac:dyDescent="0.2">
      <c r="B33" s="957"/>
      <c r="C33" s="958"/>
      <c r="D33" s="547" t="s">
        <v>892</v>
      </c>
      <c r="E33" s="959"/>
      <c r="F33" s="960"/>
      <c r="G33" s="960"/>
      <c r="H33" s="548" t="s">
        <v>893</v>
      </c>
      <c r="I33" s="961" t="s">
        <v>910</v>
      </c>
      <c r="J33" s="962"/>
      <c r="K33" s="962"/>
      <c r="L33" s="963"/>
      <c r="N33" s="486" t="s">
        <v>902</v>
      </c>
    </row>
    <row r="34" spans="1:21" ht="22.5" customHeight="1" thickTop="1" thickBot="1" x14ac:dyDescent="0.2">
      <c r="B34" s="957"/>
      <c r="C34" s="958"/>
      <c r="D34" s="547" t="s">
        <v>892</v>
      </c>
      <c r="E34" s="959"/>
      <c r="F34" s="960"/>
      <c r="G34" s="960"/>
      <c r="H34" s="548" t="s">
        <v>893</v>
      </c>
      <c r="I34" s="964"/>
      <c r="J34" s="965"/>
      <c r="K34" s="965"/>
      <c r="L34" s="549" t="s">
        <v>893</v>
      </c>
      <c r="M34" s="488" t="s">
        <v>903</v>
      </c>
      <c r="N34" s="486" t="s">
        <v>911</v>
      </c>
    </row>
    <row r="35" spans="1:21" s="551" customFormat="1" ht="16.5" customHeight="1" x14ac:dyDescent="0.15">
      <c r="A35" s="550"/>
      <c r="B35" s="550"/>
      <c r="C35" s="550"/>
      <c r="D35" s="550"/>
      <c r="E35" s="550"/>
      <c r="F35" s="550"/>
      <c r="G35" s="550"/>
      <c r="H35" s="550"/>
      <c r="I35" s="550"/>
      <c r="J35" s="550"/>
      <c r="K35" s="550"/>
    </row>
    <row r="36" spans="1:21" s="552" customFormat="1" ht="13.5" customHeight="1" x14ac:dyDescent="0.15">
      <c r="A36" s="552" t="s">
        <v>905</v>
      </c>
    </row>
    <row r="37" spans="1:21" s="552" customFormat="1" ht="13.5" customHeight="1" x14ac:dyDescent="0.15">
      <c r="A37" s="552">
        <v>1</v>
      </c>
      <c r="B37" s="955" t="s">
        <v>912</v>
      </c>
      <c r="C37" s="955"/>
      <c r="D37" s="955"/>
      <c r="E37" s="955"/>
      <c r="F37" s="955"/>
      <c r="G37" s="955"/>
      <c r="H37" s="955"/>
      <c r="I37" s="955"/>
      <c r="J37" s="955"/>
      <c r="K37" s="955"/>
      <c r="L37" s="955"/>
      <c r="M37" s="955"/>
      <c r="N37" s="955"/>
      <c r="O37" s="955"/>
      <c r="P37" s="955"/>
      <c r="Q37" s="955"/>
      <c r="R37" s="955"/>
      <c r="S37" s="955"/>
      <c r="T37" s="955"/>
      <c r="U37" s="955"/>
    </row>
    <row r="38" spans="1:21" s="552" customFormat="1" ht="13.5" customHeight="1" x14ac:dyDescent="0.15">
      <c r="B38" s="955"/>
      <c r="C38" s="955"/>
      <c r="D38" s="955"/>
      <c r="E38" s="955"/>
      <c r="F38" s="955"/>
      <c r="G38" s="955"/>
      <c r="H38" s="955"/>
      <c r="I38" s="955"/>
      <c r="J38" s="955"/>
      <c r="K38" s="955"/>
      <c r="L38" s="955"/>
      <c r="M38" s="955"/>
      <c r="N38" s="955"/>
      <c r="O38" s="955"/>
      <c r="P38" s="955"/>
      <c r="Q38" s="955"/>
      <c r="R38" s="955"/>
      <c r="S38" s="955"/>
      <c r="T38" s="955"/>
      <c r="U38" s="955"/>
    </row>
    <row r="39" spans="1:21" s="552" customFormat="1" ht="13.5" customHeight="1" x14ac:dyDescent="0.15">
      <c r="A39" s="552">
        <v>2</v>
      </c>
      <c r="B39" s="955" t="s">
        <v>913</v>
      </c>
      <c r="C39" s="955"/>
      <c r="D39" s="955"/>
      <c r="E39" s="955"/>
      <c r="F39" s="955"/>
      <c r="G39" s="955"/>
      <c r="H39" s="955"/>
      <c r="I39" s="955"/>
      <c r="J39" s="955"/>
      <c r="K39" s="955"/>
      <c r="L39" s="955"/>
      <c r="M39" s="955"/>
      <c r="N39" s="955"/>
      <c r="O39" s="955"/>
      <c r="P39" s="955"/>
      <c r="Q39" s="955"/>
      <c r="R39" s="955"/>
      <c r="S39" s="955"/>
      <c r="T39" s="955"/>
      <c r="U39" s="955"/>
    </row>
    <row r="40" spans="1:21" s="552" customFormat="1" ht="13.5" customHeight="1" x14ac:dyDescent="0.15">
      <c r="B40" s="955"/>
      <c r="C40" s="955"/>
      <c r="D40" s="955"/>
      <c r="E40" s="955"/>
      <c r="F40" s="955"/>
      <c r="G40" s="955"/>
      <c r="H40" s="955"/>
      <c r="I40" s="955"/>
      <c r="J40" s="955"/>
      <c r="K40" s="955"/>
      <c r="L40" s="955"/>
      <c r="M40" s="955"/>
      <c r="N40" s="955"/>
      <c r="O40" s="955"/>
      <c r="P40" s="955"/>
      <c r="Q40" s="955"/>
      <c r="R40" s="955"/>
      <c r="S40" s="955"/>
      <c r="T40" s="955"/>
      <c r="U40" s="955"/>
    </row>
    <row r="41" spans="1:21" s="552" customFormat="1" ht="13.5" customHeight="1" x14ac:dyDescent="0.15">
      <c r="B41" s="955"/>
      <c r="C41" s="955"/>
      <c r="D41" s="955"/>
      <c r="E41" s="955"/>
      <c r="F41" s="955"/>
      <c r="G41" s="955"/>
      <c r="H41" s="955"/>
      <c r="I41" s="955"/>
      <c r="J41" s="955"/>
      <c r="K41" s="955"/>
      <c r="L41" s="955"/>
      <c r="M41" s="955"/>
      <c r="N41" s="955"/>
      <c r="O41" s="955"/>
      <c r="P41" s="955"/>
      <c r="Q41" s="955"/>
      <c r="R41" s="955"/>
      <c r="S41" s="955"/>
      <c r="T41" s="955"/>
      <c r="U41" s="955"/>
    </row>
    <row r="42" spans="1:21" s="551" customFormat="1" ht="22.5" customHeight="1" x14ac:dyDescent="0.15"/>
  </sheetData>
  <mergeCells count="44">
    <mergeCell ref="A4:U4"/>
    <mergeCell ref="A5:U5"/>
    <mergeCell ref="A7:C7"/>
    <mergeCell ref="D7:J7"/>
    <mergeCell ref="L7:N7"/>
    <mergeCell ref="O7:U7"/>
    <mergeCell ref="B12:D12"/>
    <mergeCell ref="E12:H12"/>
    <mergeCell ref="B13:C13"/>
    <mergeCell ref="E13:G13"/>
    <mergeCell ref="B14:C14"/>
    <mergeCell ref="E14:G14"/>
    <mergeCell ref="B15:C15"/>
    <mergeCell ref="E15:G15"/>
    <mergeCell ref="B16:C16"/>
    <mergeCell ref="E16:G16"/>
    <mergeCell ref="B17:C17"/>
    <mergeCell ref="E17:G17"/>
    <mergeCell ref="B23:C23"/>
    <mergeCell ref="E23:G23"/>
    <mergeCell ref="I23:K23"/>
    <mergeCell ref="B18:C18"/>
    <mergeCell ref="E18:G18"/>
    <mergeCell ref="B19:C19"/>
    <mergeCell ref="E19:G19"/>
    <mergeCell ref="B20:C20"/>
    <mergeCell ref="E20:G20"/>
    <mergeCell ref="B21:C21"/>
    <mergeCell ref="E21:G21"/>
    <mergeCell ref="B22:C22"/>
    <mergeCell ref="E22:G22"/>
    <mergeCell ref="I22:L22"/>
    <mergeCell ref="B39:U41"/>
    <mergeCell ref="B31:D31"/>
    <mergeCell ref="E31:H31"/>
    <mergeCell ref="B32:C32"/>
    <mergeCell ref="E32:G32"/>
    <mergeCell ref="B33:C33"/>
    <mergeCell ref="E33:G33"/>
    <mergeCell ref="I33:L33"/>
    <mergeCell ref="B34:C34"/>
    <mergeCell ref="E34:G34"/>
    <mergeCell ref="I34:K34"/>
    <mergeCell ref="B37:U38"/>
  </mergeCells>
  <phoneticPr fontId="2"/>
  <pageMargins left="0.70866141732283472" right="0.70866141732283472" top="0.55118110236220474" bottom="0.47244094488188981" header="0.31496062992125984" footer="0.31496062992125984"/>
  <pageSetup paperSize="9" scale="93" orientation="portrait" r:id="rId1"/>
  <headerFooter alignWithMargins="0">
    <oddHeader>&amp;R&amp;A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77"/>
  <sheetViews>
    <sheetView view="pageBreakPreview" zoomScaleNormal="100" zoomScaleSheetLayoutView="100" workbookViewId="0"/>
  </sheetViews>
  <sheetFormatPr defaultColWidth="9.375" defaultRowHeight="13.5" x14ac:dyDescent="0.15"/>
  <cols>
    <col min="1" max="1" width="5.75" style="416" customWidth="1"/>
    <col min="2" max="3" width="5.625" style="416" customWidth="1"/>
    <col min="4" max="5" width="6" style="416" customWidth="1"/>
    <col min="6" max="6" width="5.625" style="416" customWidth="1"/>
    <col min="7" max="8" width="6" style="416" customWidth="1"/>
    <col min="9" max="9" width="5.625" style="416" customWidth="1"/>
    <col min="10" max="11" width="6" style="416" customWidth="1"/>
    <col min="12" max="12" width="5.625" style="416" customWidth="1"/>
    <col min="13" max="14" width="8.75" style="416" customWidth="1"/>
    <col min="15" max="15" width="1.625" style="416" customWidth="1"/>
    <col min="16" max="16384" width="9.375" style="416"/>
  </cols>
  <sheetData>
    <row r="1" spans="1:15" ht="15.4" customHeight="1" x14ac:dyDescent="0.15">
      <c r="N1" s="429"/>
    </row>
    <row r="2" spans="1:15" ht="7.5" customHeight="1" x14ac:dyDescent="0.15"/>
    <row r="3" spans="1:15" ht="15.4" customHeight="1" x14ac:dyDescent="0.15">
      <c r="A3" s="978" t="s">
        <v>760</v>
      </c>
      <c r="B3" s="978"/>
      <c r="C3" s="978"/>
      <c r="D3" s="978"/>
      <c r="E3" s="978"/>
      <c r="F3" s="978"/>
      <c r="G3" s="978"/>
      <c r="H3" s="978"/>
      <c r="I3" s="978"/>
      <c r="J3" s="978"/>
      <c r="K3" s="978"/>
      <c r="L3" s="978"/>
      <c r="M3" s="978"/>
      <c r="N3" s="978"/>
    </row>
    <row r="4" spans="1:15" ht="15.4" customHeight="1" x14ac:dyDescent="0.15">
      <c r="A4" s="978" t="s">
        <v>759</v>
      </c>
      <c r="B4" s="978"/>
      <c r="C4" s="978"/>
      <c r="D4" s="978"/>
      <c r="E4" s="978"/>
      <c r="F4" s="978"/>
      <c r="G4" s="978"/>
      <c r="H4" s="978"/>
      <c r="I4" s="978"/>
      <c r="J4" s="978"/>
      <c r="K4" s="978"/>
      <c r="L4" s="978"/>
      <c r="M4" s="978"/>
      <c r="N4" s="978"/>
    </row>
    <row r="5" spans="1:15" ht="7.5" customHeight="1" x14ac:dyDescent="0.15">
      <c r="O5" s="420"/>
    </row>
    <row r="6" spans="1:15" ht="22.5" customHeight="1" x14ac:dyDescent="0.15">
      <c r="A6" s="974" t="s">
        <v>732</v>
      </c>
      <c r="B6" s="974"/>
      <c r="C6" s="976"/>
      <c r="D6" s="976"/>
      <c r="E6" s="976"/>
      <c r="F6" s="976"/>
      <c r="G6" s="976"/>
      <c r="H6" s="420"/>
      <c r="I6" s="985" t="s">
        <v>233</v>
      </c>
      <c r="J6" s="986"/>
      <c r="K6" s="985"/>
      <c r="L6" s="990"/>
      <c r="M6" s="990"/>
      <c r="N6" s="986"/>
      <c r="O6" s="420"/>
    </row>
    <row r="7" spans="1:15" ht="7.5" customHeight="1" x14ac:dyDescent="0.15">
      <c r="A7" s="420"/>
      <c r="B7" s="420"/>
      <c r="C7" s="420"/>
      <c r="D7" s="420"/>
      <c r="E7" s="420"/>
      <c r="F7" s="420"/>
      <c r="G7" s="420"/>
      <c r="H7" s="420"/>
      <c r="I7" s="420"/>
      <c r="J7" s="420"/>
      <c r="K7" s="420"/>
      <c r="L7" s="420"/>
      <c r="M7" s="420"/>
      <c r="N7" s="420"/>
      <c r="O7" s="420"/>
    </row>
    <row r="8" spans="1:15" s="419" customFormat="1" x14ac:dyDescent="0.15"/>
    <row r="9" spans="1:15" ht="15.4" customHeight="1" thickBot="1" x14ac:dyDescent="0.2">
      <c r="A9" s="979" t="s">
        <v>758</v>
      </c>
      <c r="B9" s="979"/>
      <c r="C9" s="979"/>
      <c r="D9" s="979"/>
      <c r="E9" s="979"/>
      <c r="F9" s="979"/>
      <c r="G9" s="979"/>
      <c r="H9" s="979"/>
      <c r="I9" s="979"/>
      <c r="J9" s="979"/>
      <c r="K9" s="979"/>
      <c r="L9" s="979"/>
      <c r="M9" s="979"/>
      <c r="N9" s="979"/>
    </row>
    <row r="10" spans="1:15" ht="22.5" customHeight="1" thickBot="1" x14ac:dyDescent="0.2">
      <c r="A10" s="987" t="s">
        <v>753</v>
      </c>
      <c r="B10" s="988"/>
      <c r="C10" s="989"/>
      <c r="D10" s="980"/>
      <c r="E10" s="981"/>
      <c r="F10" s="428" t="s">
        <v>283</v>
      </c>
      <c r="G10" s="982"/>
      <c r="H10" s="981"/>
      <c r="I10" s="428" t="s">
        <v>283</v>
      </c>
      <c r="J10" s="982"/>
      <c r="K10" s="981"/>
      <c r="L10" s="427" t="s">
        <v>283</v>
      </c>
      <c r="M10" s="983" t="s">
        <v>757</v>
      </c>
      <c r="N10" s="984"/>
    </row>
    <row r="11" spans="1:15" ht="22.5" customHeight="1" thickTop="1" thickBot="1" x14ac:dyDescent="0.2">
      <c r="A11" s="997" t="s">
        <v>756</v>
      </c>
      <c r="B11" s="998"/>
      <c r="C11" s="999"/>
      <c r="D11" s="997"/>
      <c r="E11" s="998"/>
      <c r="F11" s="998"/>
      <c r="G11" s="998"/>
      <c r="H11" s="998"/>
      <c r="I11" s="998"/>
      <c r="J11" s="998"/>
      <c r="K11" s="998"/>
      <c r="L11" s="999"/>
      <c r="M11" s="1005"/>
      <c r="N11" s="1006"/>
    </row>
    <row r="13" spans="1:15" ht="15.4" customHeight="1" x14ac:dyDescent="0.15">
      <c r="A13" s="1000" t="s">
        <v>755</v>
      </c>
      <c r="B13" s="1000"/>
      <c r="C13" s="1000"/>
      <c r="D13" s="1000"/>
      <c r="E13" s="1000"/>
      <c r="F13" s="1000"/>
      <c r="G13" s="1000"/>
      <c r="H13" s="1000"/>
      <c r="I13" s="1000"/>
      <c r="J13" s="1000"/>
      <c r="K13" s="1000"/>
      <c r="L13" s="1000"/>
      <c r="M13" s="1000"/>
      <c r="N13" s="1000"/>
    </row>
    <row r="14" spans="1:15" ht="15.4" customHeight="1" x14ac:dyDescent="0.15">
      <c r="A14" s="979" t="s">
        <v>754</v>
      </c>
      <c r="B14" s="979"/>
      <c r="C14" s="979"/>
      <c r="D14" s="979"/>
      <c r="E14" s="979"/>
      <c r="F14" s="979"/>
      <c r="G14" s="979"/>
      <c r="H14" s="979"/>
      <c r="I14" s="979"/>
      <c r="J14" s="979"/>
      <c r="K14" s="979"/>
      <c r="L14" s="979"/>
      <c r="M14" s="979"/>
      <c r="N14" s="979"/>
    </row>
    <row r="15" spans="1:15" ht="15.4" customHeight="1" thickBot="1" x14ac:dyDescent="0.2">
      <c r="A15" s="426" t="s">
        <v>753</v>
      </c>
      <c r="B15" s="1001" t="s">
        <v>752</v>
      </c>
      <c r="C15" s="1002"/>
      <c r="D15" s="1002"/>
      <c r="E15" s="1003"/>
      <c r="F15" s="1002" t="s">
        <v>751</v>
      </c>
      <c r="G15" s="1002"/>
      <c r="H15" s="1003"/>
      <c r="I15" s="1007" t="s">
        <v>750</v>
      </c>
      <c r="J15" s="1007"/>
      <c r="K15" s="1007"/>
      <c r="L15" s="1007" t="s">
        <v>749</v>
      </c>
      <c r="M15" s="1007"/>
      <c r="N15" s="1007"/>
    </row>
    <row r="16" spans="1:15" ht="14.25" customHeight="1" thickTop="1" x14ac:dyDescent="0.15">
      <c r="A16" s="425"/>
      <c r="B16" s="991"/>
      <c r="C16" s="992"/>
      <c r="D16" s="992"/>
      <c r="E16" s="993"/>
      <c r="F16" s="994"/>
      <c r="G16" s="994"/>
      <c r="H16" s="995"/>
      <c r="I16" s="996"/>
      <c r="J16" s="996"/>
      <c r="K16" s="996"/>
      <c r="L16" s="996"/>
      <c r="M16" s="996"/>
      <c r="N16" s="1004"/>
    </row>
    <row r="17" spans="1:19" ht="14.25" customHeight="1" x14ac:dyDescent="0.15">
      <c r="A17" s="423"/>
      <c r="B17" s="974"/>
      <c r="C17" s="974"/>
      <c r="D17" s="974"/>
      <c r="E17" s="974"/>
      <c r="F17" s="976"/>
      <c r="G17" s="976"/>
      <c r="H17" s="976"/>
      <c r="I17" s="976"/>
      <c r="J17" s="976"/>
      <c r="K17" s="976"/>
      <c r="L17" s="976"/>
      <c r="M17" s="976"/>
      <c r="N17" s="977"/>
    </row>
    <row r="18" spans="1:19" ht="14.25" customHeight="1" x14ac:dyDescent="0.15">
      <c r="A18" s="423"/>
      <c r="B18" s="974"/>
      <c r="C18" s="974"/>
      <c r="D18" s="974"/>
      <c r="E18" s="974"/>
      <c r="F18" s="976"/>
      <c r="G18" s="976"/>
      <c r="H18" s="976"/>
      <c r="I18" s="976"/>
      <c r="J18" s="976"/>
      <c r="K18" s="976"/>
      <c r="L18" s="976"/>
      <c r="M18" s="976"/>
      <c r="N18" s="977"/>
    </row>
    <row r="19" spans="1:19" ht="14.25" customHeight="1" x14ac:dyDescent="0.15">
      <c r="A19" s="423"/>
      <c r="B19" s="974"/>
      <c r="C19" s="974"/>
      <c r="D19" s="974"/>
      <c r="E19" s="974"/>
      <c r="F19" s="976"/>
      <c r="G19" s="976"/>
      <c r="H19" s="976"/>
      <c r="I19" s="976"/>
      <c r="J19" s="976"/>
      <c r="K19" s="976"/>
      <c r="L19" s="976"/>
      <c r="M19" s="976"/>
      <c r="N19" s="977"/>
    </row>
    <row r="20" spans="1:19" ht="14.25" customHeight="1" x14ac:dyDescent="0.15">
      <c r="A20" s="1015"/>
      <c r="B20" s="985"/>
      <c r="C20" s="990"/>
      <c r="D20" s="990"/>
      <c r="E20" s="986"/>
      <c r="F20" s="1012"/>
      <c r="G20" s="1013"/>
      <c r="H20" s="1014"/>
      <c r="I20" s="1012"/>
      <c r="J20" s="1013"/>
      <c r="K20" s="1014"/>
      <c r="L20" s="1012"/>
      <c r="M20" s="1013"/>
      <c r="N20" s="1016"/>
    </row>
    <row r="21" spans="1:19" ht="14.25" customHeight="1" x14ac:dyDescent="0.15">
      <c r="A21" s="1015"/>
      <c r="B21" s="974"/>
      <c r="C21" s="974"/>
      <c r="D21" s="974"/>
      <c r="E21" s="974"/>
      <c r="F21" s="976"/>
      <c r="G21" s="976"/>
      <c r="H21" s="976"/>
      <c r="I21" s="976"/>
      <c r="J21" s="976"/>
      <c r="K21" s="976"/>
      <c r="L21" s="976"/>
      <c r="M21" s="976"/>
      <c r="N21" s="977"/>
    </row>
    <row r="22" spans="1:19" ht="14.25" customHeight="1" x14ac:dyDescent="0.15">
      <c r="A22" s="424" t="s">
        <v>283</v>
      </c>
      <c r="B22" s="974"/>
      <c r="C22" s="974"/>
      <c r="D22" s="974"/>
      <c r="E22" s="974"/>
      <c r="F22" s="976"/>
      <c r="G22" s="976"/>
      <c r="H22" s="976"/>
      <c r="I22" s="976"/>
      <c r="J22" s="976"/>
      <c r="K22" s="976"/>
      <c r="L22" s="976"/>
      <c r="M22" s="976"/>
      <c r="N22" s="977"/>
    </row>
    <row r="23" spans="1:19" ht="14.25" customHeight="1" x14ac:dyDescent="0.15">
      <c r="A23" s="423"/>
      <c r="B23" s="985"/>
      <c r="C23" s="990"/>
      <c r="D23" s="990"/>
      <c r="E23" s="986"/>
      <c r="F23" s="1012"/>
      <c r="G23" s="1013"/>
      <c r="H23" s="1014"/>
      <c r="I23" s="1012"/>
      <c r="J23" s="1013"/>
      <c r="K23" s="1014"/>
      <c r="L23" s="1012"/>
      <c r="M23" s="1013"/>
      <c r="N23" s="1016"/>
    </row>
    <row r="24" spans="1:19" ht="14.25" customHeight="1" x14ac:dyDescent="0.15">
      <c r="A24" s="423"/>
      <c r="B24" s="974"/>
      <c r="C24" s="974"/>
      <c r="D24" s="974"/>
      <c r="E24" s="974"/>
      <c r="F24" s="976"/>
      <c r="G24" s="976"/>
      <c r="H24" s="976"/>
      <c r="I24" s="976"/>
      <c r="J24" s="976"/>
      <c r="K24" s="976"/>
      <c r="L24" s="976"/>
      <c r="M24" s="976"/>
      <c r="N24" s="977"/>
    </row>
    <row r="25" spans="1:19" ht="15.4" customHeight="1" thickBot="1" x14ac:dyDescent="0.2">
      <c r="A25" s="422"/>
      <c r="B25" s="1017"/>
      <c r="C25" s="1018"/>
      <c r="D25" s="1018"/>
      <c r="E25" s="1018"/>
      <c r="F25" s="1018"/>
      <c r="G25" s="1018"/>
      <c r="H25" s="1019"/>
      <c r="I25" s="1008"/>
      <c r="J25" s="1009"/>
      <c r="K25" s="1010" t="s">
        <v>748</v>
      </c>
      <c r="L25" s="1010"/>
      <c r="M25" s="1010"/>
      <c r="N25" s="1011"/>
    </row>
    <row r="26" spans="1:19" ht="14.25" customHeight="1" thickTop="1" x14ac:dyDescent="0.15">
      <c r="A26" s="425"/>
      <c r="B26" s="991"/>
      <c r="C26" s="992"/>
      <c r="D26" s="992"/>
      <c r="E26" s="993"/>
      <c r="F26" s="994"/>
      <c r="G26" s="994"/>
      <c r="H26" s="995"/>
      <c r="I26" s="996"/>
      <c r="J26" s="996"/>
      <c r="K26" s="996"/>
      <c r="L26" s="996"/>
      <c r="M26" s="996"/>
      <c r="N26" s="1004"/>
    </row>
    <row r="27" spans="1:19" ht="14.25" customHeight="1" x14ac:dyDescent="0.15">
      <c r="A27" s="423"/>
      <c r="B27" s="974"/>
      <c r="C27" s="974"/>
      <c r="D27" s="974"/>
      <c r="E27" s="974"/>
      <c r="F27" s="976"/>
      <c r="G27" s="976"/>
      <c r="H27" s="976"/>
      <c r="I27" s="976"/>
      <c r="J27" s="976"/>
      <c r="K27" s="976"/>
      <c r="L27" s="976"/>
      <c r="M27" s="976"/>
      <c r="N27" s="977"/>
    </row>
    <row r="28" spans="1:19" ht="14.25" customHeight="1" x14ac:dyDescent="0.15">
      <c r="A28" s="423"/>
      <c r="B28" s="985"/>
      <c r="C28" s="990"/>
      <c r="D28" s="990"/>
      <c r="E28" s="986"/>
      <c r="F28" s="1012"/>
      <c r="G28" s="1013"/>
      <c r="H28" s="1014"/>
      <c r="I28" s="1012"/>
      <c r="J28" s="1013"/>
      <c r="K28" s="1014"/>
      <c r="L28" s="1012"/>
      <c r="M28" s="1013"/>
      <c r="N28" s="1016"/>
      <c r="S28" s="419"/>
    </row>
    <row r="29" spans="1:19" ht="14.25" customHeight="1" x14ac:dyDescent="0.15">
      <c r="A29" s="1015"/>
      <c r="B29" s="974"/>
      <c r="C29" s="974"/>
      <c r="D29" s="974"/>
      <c r="E29" s="974"/>
      <c r="F29" s="976"/>
      <c r="G29" s="976"/>
      <c r="H29" s="976"/>
      <c r="I29" s="976"/>
      <c r="J29" s="976"/>
      <c r="K29" s="976"/>
      <c r="L29" s="976"/>
      <c r="M29" s="976"/>
      <c r="N29" s="977"/>
    </row>
    <row r="30" spans="1:19" ht="14.25" customHeight="1" x14ac:dyDescent="0.15">
      <c r="A30" s="1015"/>
      <c r="B30" s="974"/>
      <c r="C30" s="974"/>
      <c r="D30" s="974"/>
      <c r="E30" s="974"/>
      <c r="F30" s="976"/>
      <c r="G30" s="976"/>
      <c r="H30" s="976"/>
      <c r="I30" s="976"/>
      <c r="J30" s="976"/>
      <c r="K30" s="976"/>
      <c r="L30" s="976"/>
      <c r="M30" s="976"/>
      <c r="N30" s="977"/>
    </row>
    <row r="31" spans="1:19" ht="14.25" customHeight="1" x14ac:dyDescent="0.15">
      <c r="A31" s="1015"/>
      <c r="B31" s="974"/>
      <c r="C31" s="974"/>
      <c r="D31" s="974"/>
      <c r="E31" s="974"/>
      <c r="F31" s="976"/>
      <c r="G31" s="976"/>
      <c r="H31" s="976"/>
      <c r="I31" s="976"/>
      <c r="J31" s="976"/>
      <c r="K31" s="976"/>
      <c r="L31" s="976"/>
      <c r="M31" s="976"/>
      <c r="N31" s="977"/>
    </row>
    <row r="32" spans="1:19" ht="14.25" customHeight="1" x14ac:dyDescent="0.15">
      <c r="A32" s="424" t="s">
        <v>283</v>
      </c>
      <c r="B32" s="974"/>
      <c r="C32" s="974"/>
      <c r="D32" s="974"/>
      <c r="E32" s="974"/>
      <c r="F32" s="976"/>
      <c r="G32" s="976"/>
      <c r="H32" s="976"/>
      <c r="I32" s="976"/>
      <c r="J32" s="976"/>
      <c r="K32" s="976"/>
      <c r="L32" s="976"/>
      <c r="M32" s="976"/>
      <c r="N32" s="977"/>
    </row>
    <row r="33" spans="1:14" ht="14.25" customHeight="1" x14ac:dyDescent="0.15">
      <c r="A33" s="423"/>
      <c r="B33" s="974"/>
      <c r="C33" s="974"/>
      <c r="D33" s="974"/>
      <c r="E33" s="974"/>
      <c r="F33" s="976"/>
      <c r="G33" s="976"/>
      <c r="H33" s="976"/>
      <c r="I33" s="976"/>
      <c r="J33" s="976"/>
      <c r="K33" s="976"/>
      <c r="L33" s="976"/>
      <c r="M33" s="976"/>
      <c r="N33" s="977"/>
    </row>
    <row r="34" spans="1:14" ht="14.25" customHeight="1" x14ac:dyDescent="0.15">
      <c r="A34" s="423"/>
      <c r="B34" s="974"/>
      <c r="C34" s="974"/>
      <c r="D34" s="974"/>
      <c r="E34" s="974"/>
      <c r="F34" s="976"/>
      <c r="G34" s="976"/>
      <c r="H34" s="976"/>
      <c r="I34" s="976"/>
      <c r="J34" s="976"/>
      <c r="K34" s="976"/>
      <c r="L34" s="976"/>
      <c r="M34" s="976"/>
      <c r="N34" s="977"/>
    </row>
    <row r="35" spans="1:14" ht="15.4" customHeight="1" thickBot="1" x14ac:dyDescent="0.2">
      <c r="A35" s="422"/>
      <c r="B35" s="1017"/>
      <c r="C35" s="1018"/>
      <c r="D35" s="1018"/>
      <c r="E35" s="1018"/>
      <c r="F35" s="1018"/>
      <c r="G35" s="1018"/>
      <c r="H35" s="1019"/>
      <c r="I35" s="1008"/>
      <c r="J35" s="1009"/>
      <c r="K35" s="1010" t="s">
        <v>748</v>
      </c>
      <c r="L35" s="1010"/>
      <c r="M35" s="1010"/>
      <c r="N35" s="1011"/>
    </row>
    <row r="36" spans="1:14" ht="14.25" customHeight="1" thickTop="1" x14ac:dyDescent="0.15">
      <c r="A36" s="425"/>
      <c r="B36" s="991"/>
      <c r="C36" s="992"/>
      <c r="D36" s="992"/>
      <c r="E36" s="993"/>
      <c r="F36" s="994"/>
      <c r="G36" s="994"/>
      <c r="H36" s="995"/>
      <c r="I36" s="996"/>
      <c r="J36" s="996"/>
      <c r="K36" s="996"/>
      <c r="L36" s="996"/>
      <c r="M36" s="996"/>
      <c r="N36" s="1004"/>
    </row>
    <row r="37" spans="1:14" ht="14.25" customHeight="1" x14ac:dyDescent="0.15">
      <c r="A37" s="423"/>
      <c r="B37" s="974"/>
      <c r="C37" s="974"/>
      <c r="D37" s="974"/>
      <c r="E37" s="974"/>
      <c r="F37" s="976"/>
      <c r="G37" s="976"/>
      <c r="H37" s="976"/>
      <c r="I37" s="976"/>
      <c r="J37" s="976"/>
      <c r="K37" s="976"/>
      <c r="L37" s="976"/>
      <c r="M37" s="976"/>
      <c r="N37" s="977"/>
    </row>
    <row r="38" spans="1:14" ht="14.25" customHeight="1" x14ac:dyDescent="0.15">
      <c r="A38" s="423"/>
      <c r="B38" s="985"/>
      <c r="C38" s="990"/>
      <c r="D38" s="990"/>
      <c r="E38" s="986"/>
      <c r="F38" s="1012"/>
      <c r="G38" s="1013"/>
      <c r="H38" s="1014"/>
      <c r="I38" s="1012"/>
      <c r="J38" s="1013"/>
      <c r="K38" s="1014"/>
      <c r="L38" s="1012"/>
      <c r="M38" s="1013"/>
      <c r="N38" s="1016"/>
    </row>
    <row r="39" spans="1:14" ht="14.25" customHeight="1" x14ac:dyDescent="0.15">
      <c r="A39" s="1015"/>
      <c r="B39" s="974"/>
      <c r="C39" s="974"/>
      <c r="D39" s="974"/>
      <c r="E39" s="974"/>
      <c r="F39" s="976"/>
      <c r="G39" s="976"/>
      <c r="H39" s="976"/>
      <c r="I39" s="976"/>
      <c r="J39" s="976"/>
      <c r="K39" s="976"/>
      <c r="L39" s="976"/>
      <c r="M39" s="976"/>
      <c r="N39" s="977"/>
    </row>
    <row r="40" spans="1:14" ht="14.25" customHeight="1" x14ac:dyDescent="0.15">
      <c r="A40" s="1015"/>
      <c r="B40" s="974"/>
      <c r="C40" s="974"/>
      <c r="D40" s="974"/>
      <c r="E40" s="974"/>
      <c r="F40" s="976"/>
      <c r="G40" s="976"/>
      <c r="H40" s="976"/>
      <c r="I40" s="976"/>
      <c r="J40" s="976"/>
      <c r="K40" s="976"/>
      <c r="L40" s="976"/>
      <c r="M40" s="976"/>
      <c r="N40" s="977"/>
    </row>
    <row r="41" spans="1:14" ht="14.25" customHeight="1" x14ac:dyDescent="0.15">
      <c r="A41" s="1015"/>
      <c r="B41" s="974"/>
      <c r="C41" s="974"/>
      <c r="D41" s="974"/>
      <c r="E41" s="974"/>
      <c r="F41" s="976"/>
      <c r="G41" s="976"/>
      <c r="H41" s="976"/>
      <c r="I41" s="976"/>
      <c r="J41" s="976"/>
      <c r="K41" s="976"/>
      <c r="L41" s="976"/>
      <c r="M41" s="976"/>
      <c r="N41" s="977"/>
    </row>
    <row r="42" spans="1:14" ht="14.25" customHeight="1" x14ac:dyDescent="0.15">
      <c r="A42" s="424" t="s">
        <v>283</v>
      </c>
      <c r="B42" s="974"/>
      <c r="C42" s="974"/>
      <c r="D42" s="974"/>
      <c r="E42" s="974"/>
      <c r="F42" s="976"/>
      <c r="G42" s="976"/>
      <c r="H42" s="976"/>
      <c r="I42" s="976"/>
      <c r="J42" s="976"/>
      <c r="K42" s="976"/>
      <c r="L42" s="976"/>
      <c r="M42" s="976"/>
      <c r="N42" s="977"/>
    </row>
    <row r="43" spans="1:14" ht="14.25" customHeight="1" x14ac:dyDescent="0.15">
      <c r="A43" s="423"/>
      <c r="B43" s="974"/>
      <c r="C43" s="974"/>
      <c r="D43" s="974"/>
      <c r="E43" s="974"/>
      <c r="F43" s="976"/>
      <c r="G43" s="976"/>
      <c r="H43" s="976"/>
      <c r="I43" s="976"/>
      <c r="J43" s="976"/>
      <c r="K43" s="976"/>
      <c r="L43" s="976"/>
      <c r="M43" s="976"/>
      <c r="N43" s="977"/>
    </row>
    <row r="44" spans="1:14" ht="14.25" customHeight="1" x14ac:dyDescent="0.15">
      <c r="A44" s="423"/>
      <c r="B44" s="974"/>
      <c r="C44" s="974"/>
      <c r="D44" s="974"/>
      <c r="E44" s="974"/>
      <c r="F44" s="976"/>
      <c r="G44" s="976"/>
      <c r="H44" s="976"/>
      <c r="I44" s="976"/>
      <c r="J44" s="976"/>
      <c r="K44" s="976"/>
      <c r="L44" s="976"/>
      <c r="M44" s="976"/>
      <c r="N44" s="977"/>
    </row>
    <row r="45" spans="1:14" ht="15.4" customHeight="1" thickBot="1" x14ac:dyDescent="0.2">
      <c r="A45" s="422"/>
      <c r="B45" s="1017"/>
      <c r="C45" s="1018"/>
      <c r="D45" s="1018"/>
      <c r="E45" s="1018"/>
      <c r="F45" s="1018"/>
      <c r="G45" s="1018"/>
      <c r="H45" s="1019"/>
      <c r="I45" s="1008"/>
      <c r="J45" s="1009"/>
      <c r="K45" s="1010" t="s">
        <v>748</v>
      </c>
      <c r="L45" s="1010"/>
      <c r="M45" s="1010"/>
      <c r="N45" s="1011"/>
    </row>
    <row r="46" spans="1:14" ht="15.4" customHeight="1" thickTop="1" x14ac:dyDescent="0.15">
      <c r="I46" s="1031" t="s">
        <v>747</v>
      </c>
      <c r="J46" s="1032"/>
      <c r="K46" s="1032"/>
      <c r="L46" s="1032"/>
      <c r="M46" s="1032"/>
      <c r="N46" s="1033"/>
    </row>
    <row r="47" spans="1:14" ht="15.4" customHeight="1" x14ac:dyDescent="0.15">
      <c r="I47" s="1034"/>
      <c r="J47" s="1035"/>
      <c r="K47" s="1035"/>
      <c r="L47" s="1035"/>
      <c r="M47" s="1035"/>
      <c r="N47" s="1036"/>
    </row>
    <row r="48" spans="1:14" s="417" customFormat="1" ht="12" customHeight="1" x14ac:dyDescent="0.15">
      <c r="A48" s="418" t="s">
        <v>717</v>
      </c>
      <c r="B48" s="1029" t="s">
        <v>746</v>
      </c>
      <c r="C48" s="1029"/>
      <c r="D48" s="1029"/>
      <c r="E48" s="1029"/>
      <c r="F48" s="1029"/>
      <c r="G48" s="1029"/>
      <c r="H48" s="1029"/>
      <c r="I48" s="1029"/>
      <c r="J48" s="1029"/>
      <c r="K48" s="1029"/>
      <c r="L48" s="1029"/>
      <c r="M48" s="1029"/>
      <c r="N48" s="1029"/>
    </row>
    <row r="49" spans="1:14" s="417" customFormat="1" ht="12" customHeight="1" x14ac:dyDescent="0.15">
      <c r="A49" s="418" t="s">
        <v>717</v>
      </c>
      <c r="B49" s="1028" t="s">
        <v>745</v>
      </c>
      <c r="C49" s="1028"/>
      <c r="D49" s="1028"/>
      <c r="E49" s="1028"/>
      <c r="F49" s="1028"/>
      <c r="G49" s="1028"/>
      <c r="H49" s="1028"/>
      <c r="I49" s="1028"/>
      <c r="J49" s="1028"/>
      <c r="K49" s="1028"/>
      <c r="L49" s="1028"/>
      <c r="M49" s="1028"/>
      <c r="N49" s="1028"/>
    </row>
    <row r="50" spans="1:14" s="417" customFormat="1" ht="12" customHeight="1" x14ac:dyDescent="0.15">
      <c r="A50" s="418" t="s">
        <v>717</v>
      </c>
      <c r="B50" s="1028" t="s">
        <v>744</v>
      </c>
      <c r="C50" s="1028"/>
      <c r="D50" s="1028"/>
      <c r="E50" s="1028"/>
      <c r="F50" s="1028"/>
      <c r="G50" s="1028"/>
      <c r="H50" s="1028"/>
      <c r="I50" s="1028"/>
      <c r="J50" s="1028"/>
      <c r="K50" s="1028"/>
      <c r="L50" s="1028"/>
      <c r="M50" s="1028"/>
      <c r="N50" s="1028"/>
    </row>
    <row r="52" spans="1:14" ht="15.4" customHeight="1" thickBot="1" x14ac:dyDescent="0.2">
      <c r="A52" s="416" t="s">
        <v>743</v>
      </c>
    </row>
    <row r="53" spans="1:14" ht="13.5" customHeight="1" x14ac:dyDescent="0.15">
      <c r="A53" s="1020" t="s">
        <v>740</v>
      </c>
      <c r="B53" s="1021"/>
      <c r="C53" s="1021"/>
      <c r="D53" s="1022"/>
    </row>
    <row r="54" spans="1:14" ht="13.5" customHeight="1" thickBot="1" x14ac:dyDescent="0.2">
      <c r="A54" s="1005"/>
      <c r="B54" s="1023"/>
      <c r="C54" s="1023"/>
      <c r="D54" s="1006"/>
    </row>
    <row r="55" spans="1:14" ht="13.5" customHeight="1" x14ac:dyDescent="0.15">
      <c r="A55" s="1027"/>
      <c r="B55" s="978"/>
      <c r="C55" s="978"/>
      <c r="D55" s="1026" t="s">
        <v>130</v>
      </c>
      <c r="E55" s="1020" t="s">
        <v>739</v>
      </c>
      <c r="F55" s="1021"/>
      <c r="G55" s="1022"/>
      <c r="H55" s="1027" t="s">
        <v>738</v>
      </c>
      <c r="I55" s="1024" t="s">
        <v>742</v>
      </c>
      <c r="J55" s="1025"/>
      <c r="K55" s="1025"/>
      <c r="L55" s="1025"/>
      <c r="M55" s="1025"/>
      <c r="N55" s="1025"/>
    </row>
    <row r="56" spans="1:14" ht="13.5" customHeight="1" thickBot="1" x14ac:dyDescent="0.2">
      <c r="A56" s="1005"/>
      <c r="B56" s="1023"/>
      <c r="C56" s="1023"/>
      <c r="D56" s="1006"/>
      <c r="E56" s="1005"/>
      <c r="F56" s="1023"/>
      <c r="G56" s="1006"/>
      <c r="H56" s="1027"/>
      <c r="I56" s="1025"/>
      <c r="J56" s="1025"/>
      <c r="K56" s="1025"/>
      <c r="L56" s="1025"/>
      <c r="M56" s="1025"/>
      <c r="N56" s="1025"/>
    </row>
    <row r="57" spans="1:14" s="421" customFormat="1" ht="7.5" customHeight="1" x14ac:dyDescent="0.15"/>
    <row r="58" spans="1:14" ht="15.4" customHeight="1" thickBot="1" x14ac:dyDescent="0.2">
      <c r="A58" s="416" t="s">
        <v>741</v>
      </c>
    </row>
    <row r="59" spans="1:14" ht="13.5" customHeight="1" x14ac:dyDescent="0.15">
      <c r="A59" s="1020" t="s">
        <v>740</v>
      </c>
      <c r="B59" s="1021"/>
      <c r="C59" s="1021"/>
      <c r="D59" s="1022"/>
    </row>
    <row r="60" spans="1:14" ht="13.5" customHeight="1" thickBot="1" x14ac:dyDescent="0.2">
      <c r="A60" s="1005"/>
      <c r="B60" s="1023"/>
      <c r="C60" s="1023"/>
      <c r="D60" s="1006"/>
    </row>
    <row r="61" spans="1:14" ht="13.5" customHeight="1" x14ac:dyDescent="0.15">
      <c r="A61" s="1027"/>
      <c r="B61" s="978"/>
      <c r="C61" s="978"/>
      <c r="D61" s="1026" t="s">
        <v>130</v>
      </c>
      <c r="E61" s="1020" t="s">
        <v>739</v>
      </c>
      <c r="F61" s="1021"/>
      <c r="G61" s="1022"/>
      <c r="H61" s="1027" t="s">
        <v>738</v>
      </c>
      <c r="I61" s="1025" t="s">
        <v>737</v>
      </c>
      <c r="J61" s="1025"/>
      <c r="K61" s="1025"/>
      <c r="L61" s="1025"/>
      <c r="M61" s="1025"/>
      <c r="N61" s="1025"/>
    </row>
    <row r="62" spans="1:14" ht="13.5" customHeight="1" thickBot="1" x14ac:dyDescent="0.2">
      <c r="A62" s="1005"/>
      <c r="B62" s="1023"/>
      <c r="C62" s="1023"/>
      <c r="D62" s="1006"/>
      <c r="E62" s="1005"/>
      <c r="F62" s="1023"/>
      <c r="G62" s="1006"/>
      <c r="H62" s="1027"/>
      <c r="I62" s="1025"/>
      <c r="J62" s="1025"/>
      <c r="K62" s="1025"/>
      <c r="L62" s="1025"/>
      <c r="M62" s="1025"/>
      <c r="N62" s="1025"/>
    </row>
    <row r="63" spans="1:14" ht="12" customHeight="1" x14ac:dyDescent="0.15">
      <c r="A63" s="420"/>
      <c r="B63" s="420"/>
      <c r="C63" s="420"/>
      <c r="D63" s="420"/>
      <c r="E63" s="420"/>
      <c r="F63" s="420"/>
      <c r="G63" s="420"/>
      <c r="H63" s="420"/>
      <c r="I63" s="419"/>
      <c r="J63" s="419"/>
      <c r="K63" s="419"/>
    </row>
    <row r="64" spans="1:14" s="417" customFormat="1" ht="12" customHeight="1" x14ac:dyDescent="0.15">
      <c r="A64" s="417" t="s">
        <v>736</v>
      </c>
    </row>
    <row r="65" spans="1:14" s="417" customFormat="1" ht="12" customHeight="1" x14ac:dyDescent="0.15">
      <c r="A65" s="418">
        <v>1</v>
      </c>
      <c r="B65" s="1030" t="s">
        <v>735</v>
      </c>
      <c r="C65" s="1030"/>
      <c r="D65" s="1030"/>
      <c r="E65" s="1030"/>
      <c r="F65" s="1030"/>
      <c r="G65" s="1030"/>
      <c r="H65" s="1030"/>
      <c r="I65" s="1030"/>
      <c r="J65" s="1030"/>
      <c r="K65" s="1030"/>
      <c r="L65" s="1030"/>
      <c r="M65" s="1030"/>
      <c r="N65" s="1030"/>
    </row>
    <row r="66" spans="1:14" s="417" customFormat="1" ht="12" customHeight="1" x14ac:dyDescent="0.15">
      <c r="A66" s="418"/>
      <c r="B66" s="1030"/>
      <c r="C66" s="1030"/>
      <c r="D66" s="1030"/>
      <c r="E66" s="1030"/>
      <c r="F66" s="1030"/>
      <c r="G66" s="1030"/>
      <c r="H66" s="1030"/>
      <c r="I66" s="1030"/>
      <c r="J66" s="1030"/>
      <c r="K66" s="1030"/>
      <c r="L66" s="1030"/>
      <c r="M66" s="1030"/>
      <c r="N66" s="1030"/>
    </row>
    <row r="67" spans="1:14" s="417" customFormat="1" ht="12" customHeight="1" x14ac:dyDescent="0.15">
      <c r="A67" s="418">
        <v>2</v>
      </c>
      <c r="B67" s="1030" t="s">
        <v>734</v>
      </c>
      <c r="C67" s="1030"/>
      <c r="D67" s="1030"/>
      <c r="E67" s="1030"/>
      <c r="F67" s="1030"/>
      <c r="G67" s="1030"/>
      <c r="H67" s="1030"/>
      <c r="I67" s="1030"/>
      <c r="J67" s="1030"/>
      <c r="K67" s="1030"/>
      <c r="L67" s="1030"/>
      <c r="M67" s="1030"/>
      <c r="N67" s="1030"/>
    </row>
    <row r="68" spans="1:14" s="417" customFormat="1" ht="12" customHeight="1" x14ac:dyDescent="0.15">
      <c r="A68" s="418"/>
      <c r="B68" s="1030"/>
      <c r="C68" s="1030"/>
      <c r="D68" s="1030"/>
      <c r="E68" s="1030"/>
      <c r="F68" s="1030"/>
      <c r="G68" s="1030"/>
      <c r="H68" s="1030"/>
      <c r="I68" s="1030"/>
      <c r="J68" s="1030"/>
      <c r="K68" s="1030"/>
      <c r="L68" s="1030"/>
      <c r="M68" s="1030"/>
      <c r="N68" s="1030"/>
    </row>
    <row r="69" spans="1:14" s="417" customFormat="1" ht="12" customHeight="1" x14ac:dyDescent="0.15">
      <c r="B69" s="1030"/>
      <c r="C69" s="1030"/>
      <c r="D69" s="1030"/>
      <c r="E69" s="1030"/>
      <c r="F69" s="1030"/>
      <c r="G69" s="1030"/>
      <c r="H69" s="1030"/>
      <c r="I69" s="1030"/>
      <c r="J69" s="1030"/>
      <c r="K69" s="1030"/>
      <c r="L69" s="1030"/>
      <c r="M69" s="1030"/>
      <c r="N69" s="1030"/>
    </row>
    <row r="70" spans="1:14" ht="15.4" customHeight="1" x14ac:dyDescent="0.15"/>
    <row r="71" spans="1:14" ht="15.4" customHeight="1" x14ac:dyDescent="0.15"/>
    <row r="72" spans="1:14" ht="15.4" customHeight="1" x14ac:dyDescent="0.15"/>
    <row r="73" spans="1:14" ht="15.4" customHeight="1" x14ac:dyDescent="0.15"/>
    <row r="74" spans="1:14" ht="15.4" customHeight="1" x14ac:dyDescent="0.15"/>
    <row r="75" spans="1:14" ht="15.4" customHeight="1" x14ac:dyDescent="0.15"/>
    <row r="76" spans="1:14" ht="15.4" customHeight="1" x14ac:dyDescent="0.15"/>
    <row r="77" spans="1:14" ht="15.4" customHeight="1" x14ac:dyDescent="0.15"/>
  </sheetData>
  <mergeCells count="161">
    <mergeCell ref="L44:N44"/>
    <mergeCell ref="L42:N42"/>
    <mergeCell ref="B43:E43"/>
    <mergeCell ref="F43:H43"/>
    <mergeCell ref="B42:E42"/>
    <mergeCell ref="F42:H42"/>
    <mergeCell ref="B41:E41"/>
    <mergeCell ref="F41:H41"/>
    <mergeCell ref="B49:N49"/>
    <mergeCell ref="B65:N66"/>
    <mergeCell ref="B67:N69"/>
    <mergeCell ref="A59:D60"/>
    <mergeCell ref="A61:C62"/>
    <mergeCell ref="D61:D62"/>
    <mergeCell ref="E61:G62"/>
    <mergeCell ref="H61:H62"/>
    <mergeCell ref="I61:N62"/>
    <mergeCell ref="A20:A21"/>
    <mergeCell ref="L20:N20"/>
    <mergeCell ref="I20:K20"/>
    <mergeCell ref="F20:H20"/>
    <mergeCell ref="B20:E20"/>
    <mergeCell ref="I21:K21"/>
    <mergeCell ref="I45:J45"/>
    <mergeCell ref="K45:N45"/>
    <mergeCell ref="I46:N47"/>
    <mergeCell ref="I33:K33"/>
    <mergeCell ref="I36:K36"/>
    <mergeCell ref="I35:J35"/>
    <mergeCell ref="K35:N35"/>
    <mergeCell ref="L34:N34"/>
    <mergeCell ref="L33:N33"/>
    <mergeCell ref="F33:H33"/>
    <mergeCell ref="A39:A41"/>
    <mergeCell ref="L38:N38"/>
    <mergeCell ref="I40:K40"/>
    <mergeCell ref="A53:D54"/>
    <mergeCell ref="I55:N56"/>
    <mergeCell ref="D55:D56"/>
    <mergeCell ref="E55:G56"/>
    <mergeCell ref="H55:H56"/>
    <mergeCell ref="A55:C56"/>
    <mergeCell ref="B39:E39"/>
    <mergeCell ref="F40:H40"/>
    <mergeCell ref="F39:H39"/>
    <mergeCell ref="B38:E38"/>
    <mergeCell ref="B50:N50"/>
    <mergeCell ref="B45:H45"/>
    <mergeCell ref="B40:E40"/>
    <mergeCell ref="I43:K43"/>
    <mergeCell ref="B44:E44"/>
    <mergeCell ref="F44:H44"/>
    <mergeCell ref="I44:K44"/>
    <mergeCell ref="I41:K41"/>
    <mergeCell ref="L43:N43"/>
    <mergeCell ref="B48:N48"/>
    <mergeCell ref="I42:K42"/>
    <mergeCell ref="F38:H38"/>
    <mergeCell ref="I38:K38"/>
    <mergeCell ref="L40:N40"/>
    <mergeCell ref="I39:K39"/>
    <mergeCell ref="L39:N39"/>
    <mergeCell ref="L41:N41"/>
    <mergeCell ref="B34:E34"/>
    <mergeCell ref="F34:H34"/>
    <mergeCell ref="B36:E36"/>
    <mergeCell ref="F36:H36"/>
    <mergeCell ref="B35:H35"/>
    <mergeCell ref="I34:K34"/>
    <mergeCell ref="L37:N37"/>
    <mergeCell ref="B37:E37"/>
    <mergeCell ref="F37:H37"/>
    <mergeCell ref="I37:K37"/>
    <mergeCell ref="L36:N36"/>
    <mergeCell ref="A29:A31"/>
    <mergeCell ref="L23:N23"/>
    <mergeCell ref="L24:N24"/>
    <mergeCell ref="F23:H23"/>
    <mergeCell ref="I23:K23"/>
    <mergeCell ref="F24:H24"/>
    <mergeCell ref="I24:K24"/>
    <mergeCell ref="L26:N26"/>
    <mergeCell ref="B24:E24"/>
    <mergeCell ref="F26:H26"/>
    <mergeCell ref="I26:K26"/>
    <mergeCell ref="B28:E28"/>
    <mergeCell ref="L28:N28"/>
    <mergeCell ref="B25:H25"/>
    <mergeCell ref="L31:N31"/>
    <mergeCell ref="B23:E23"/>
    <mergeCell ref="L27:N27"/>
    <mergeCell ref="B27:E27"/>
    <mergeCell ref="F27:H27"/>
    <mergeCell ref="B26:E26"/>
    <mergeCell ref="L29:N29"/>
    <mergeCell ref="I31:K31"/>
    <mergeCell ref="F30:H30"/>
    <mergeCell ref="I27:K27"/>
    <mergeCell ref="I25:J25"/>
    <mergeCell ref="K25:N25"/>
    <mergeCell ref="F32:H32"/>
    <mergeCell ref="B32:E32"/>
    <mergeCell ref="F28:H28"/>
    <mergeCell ref="I28:K28"/>
    <mergeCell ref="F29:H29"/>
    <mergeCell ref="B31:E31"/>
    <mergeCell ref="F31:H31"/>
    <mergeCell ref="I30:K30"/>
    <mergeCell ref="L32:N32"/>
    <mergeCell ref="L30:N30"/>
    <mergeCell ref="I29:K29"/>
    <mergeCell ref="B29:E29"/>
    <mergeCell ref="B30:E30"/>
    <mergeCell ref="B33:E33"/>
    <mergeCell ref="I32:K32"/>
    <mergeCell ref="L16:N16"/>
    <mergeCell ref="F15:H15"/>
    <mergeCell ref="G11:I11"/>
    <mergeCell ref="J11:L11"/>
    <mergeCell ref="M11:N11"/>
    <mergeCell ref="L15:N15"/>
    <mergeCell ref="I15:K15"/>
    <mergeCell ref="L17:N17"/>
    <mergeCell ref="F22:H22"/>
    <mergeCell ref="B21:E21"/>
    <mergeCell ref="F21:H21"/>
    <mergeCell ref="L18:N18"/>
    <mergeCell ref="B19:E19"/>
    <mergeCell ref="L19:N19"/>
    <mergeCell ref="B17:E17"/>
    <mergeCell ref="F17:H17"/>
    <mergeCell ref="B22:E22"/>
    <mergeCell ref="B18:E18"/>
    <mergeCell ref="F18:H18"/>
    <mergeCell ref="I18:K18"/>
    <mergeCell ref="F19:H19"/>
    <mergeCell ref="I17:K17"/>
    <mergeCell ref="I19:K19"/>
    <mergeCell ref="L22:N22"/>
    <mergeCell ref="L21:N21"/>
    <mergeCell ref="I22:K22"/>
    <mergeCell ref="A3:N3"/>
    <mergeCell ref="A9:N9"/>
    <mergeCell ref="D10:E10"/>
    <mergeCell ref="G10:H10"/>
    <mergeCell ref="J10:K10"/>
    <mergeCell ref="M10:N10"/>
    <mergeCell ref="I6:J6"/>
    <mergeCell ref="A6:B6"/>
    <mergeCell ref="C6:G6"/>
    <mergeCell ref="A10:C10"/>
    <mergeCell ref="A4:N4"/>
    <mergeCell ref="K6:N6"/>
    <mergeCell ref="B16:E16"/>
    <mergeCell ref="F16:H16"/>
    <mergeCell ref="I16:K16"/>
    <mergeCell ref="A11:C11"/>
    <mergeCell ref="D11:F11"/>
    <mergeCell ref="A13:N13"/>
    <mergeCell ref="A14:N14"/>
    <mergeCell ref="B15:E15"/>
  </mergeCells>
  <phoneticPr fontId="2"/>
  <printOptions horizontalCentered="1" verticalCentered="1"/>
  <pageMargins left="0.39370078740157483" right="0.39370078740157483" top="0.59055118110236227" bottom="0.39370078740157483" header="0.27559055118110237" footer="0.43307086614173229"/>
  <pageSetup paperSize="9" scale="87" orientation="portrait" blackAndWhite="1" r:id="rId1"/>
  <headerFooter alignWithMargins="0">
    <oddHeader>&amp;R&amp;A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131"/>
  <sheetViews>
    <sheetView view="pageBreakPreview" zoomScaleNormal="100" zoomScaleSheetLayoutView="100" workbookViewId="0">
      <selection activeCell="K5" sqref="K5:N5"/>
    </sheetView>
  </sheetViews>
  <sheetFormatPr defaultColWidth="9.375" defaultRowHeight="13.5" x14ac:dyDescent="0.15"/>
  <cols>
    <col min="1" max="1" width="5.75" style="416" customWidth="1"/>
    <col min="2" max="2" width="6.5" style="416" customWidth="1"/>
    <col min="3" max="13" width="6" style="416" customWidth="1"/>
    <col min="14" max="14" width="15.875" style="416" customWidth="1"/>
    <col min="15" max="15" width="1.625" style="416" customWidth="1"/>
    <col min="16" max="16384" width="9.375" style="416"/>
  </cols>
  <sheetData>
    <row r="1" spans="1:15" ht="15.4" customHeight="1" x14ac:dyDescent="0.15">
      <c r="N1" s="429"/>
    </row>
    <row r="2" spans="1:15" ht="7.5" customHeight="1" x14ac:dyDescent="0.15"/>
    <row r="3" spans="1:15" x14ac:dyDescent="0.15">
      <c r="A3" s="978" t="s">
        <v>799</v>
      </c>
      <c r="B3" s="978"/>
      <c r="C3" s="978"/>
      <c r="D3" s="978"/>
      <c r="E3" s="978"/>
      <c r="F3" s="978"/>
      <c r="G3" s="978"/>
      <c r="H3" s="978"/>
      <c r="I3" s="978"/>
      <c r="J3" s="978"/>
      <c r="K3" s="978"/>
      <c r="L3" s="978"/>
      <c r="M3" s="978"/>
      <c r="N3" s="978"/>
    </row>
    <row r="4" spans="1:15" ht="7.5" customHeight="1" x14ac:dyDescent="0.15">
      <c r="O4" s="420"/>
    </row>
    <row r="5" spans="1:15" ht="22.5" customHeight="1" x14ac:dyDescent="0.15">
      <c r="A5" s="974" t="s">
        <v>732</v>
      </c>
      <c r="B5" s="974"/>
      <c r="C5" s="976"/>
      <c r="D5" s="976"/>
      <c r="E5" s="976"/>
      <c r="F5" s="976"/>
      <c r="G5" s="976"/>
      <c r="H5" s="420"/>
      <c r="I5" s="985" t="s">
        <v>233</v>
      </c>
      <c r="J5" s="986"/>
      <c r="K5" s="985"/>
      <c r="L5" s="990"/>
      <c r="M5" s="990"/>
      <c r="N5" s="986"/>
      <c r="O5" s="420"/>
    </row>
    <row r="6" spans="1:15" ht="7.5" customHeight="1" x14ac:dyDescent="0.15">
      <c r="A6" s="420"/>
      <c r="B6" s="420"/>
      <c r="C6" s="420"/>
      <c r="D6" s="420"/>
      <c r="E6" s="420"/>
      <c r="F6" s="420"/>
      <c r="G6" s="420"/>
      <c r="H6" s="420"/>
      <c r="I6" s="420"/>
      <c r="J6" s="420"/>
      <c r="K6" s="420"/>
      <c r="L6" s="420"/>
      <c r="M6" s="420"/>
      <c r="N6" s="420"/>
      <c r="O6" s="420"/>
    </row>
    <row r="7" spans="1:15" x14ac:dyDescent="0.15">
      <c r="A7" s="420"/>
      <c r="B7" s="420"/>
      <c r="C7" s="420"/>
      <c r="D7" s="420"/>
      <c r="E7" s="420"/>
      <c r="F7" s="420"/>
      <c r="G7" s="420"/>
      <c r="H7" s="420"/>
      <c r="I7" s="420"/>
      <c r="J7" s="420"/>
      <c r="K7" s="420"/>
      <c r="L7" s="420"/>
      <c r="M7" s="420"/>
      <c r="N7" s="420"/>
      <c r="O7" s="420"/>
    </row>
    <row r="8" spans="1:15" ht="16.5" customHeight="1" thickBot="1" x14ac:dyDescent="0.2">
      <c r="A8" s="979" t="s">
        <v>798</v>
      </c>
      <c r="B8" s="979"/>
      <c r="C8" s="979"/>
      <c r="D8" s="979"/>
      <c r="E8" s="979"/>
      <c r="F8" s="979"/>
      <c r="G8" s="979"/>
      <c r="H8" s="979"/>
      <c r="I8" s="979"/>
      <c r="J8" s="979"/>
      <c r="K8" s="979"/>
      <c r="L8" s="979"/>
      <c r="M8" s="979"/>
      <c r="N8" s="979"/>
    </row>
    <row r="9" spans="1:15" s="434" customFormat="1" ht="18" customHeight="1" x14ac:dyDescent="0.15">
      <c r="A9" s="1055" t="s">
        <v>753</v>
      </c>
      <c r="B9" s="1055"/>
      <c r="C9" s="439" t="s">
        <v>785</v>
      </c>
      <c r="D9" s="439" t="s">
        <v>797</v>
      </c>
      <c r="E9" s="439" t="s">
        <v>796</v>
      </c>
      <c r="F9" s="439" t="s">
        <v>795</v>
      </c>
      <c r="G9" s="439" t="s">
        <v>794</v>
      </c>
      <c r="H9" s="439" t="s">
        <v>793</v>
      </c>
      <c r="I9" s="439" t="s">
        <v>792</v>
      </c>
      <c r="J9" s="439" t="s">
        <v>791</v>
      </c>
      <c r="K9" s="439" t="s">
        <v>790</v>
      </c>
      <c r="L9" s="439" t="s">
        <v>789</v>
      </c>
      <c r="M9" s="441" t="s">
        <v>788</v>
      </c>
      <c r="N9" s="440" t="s">
        <v>787</v>
      </c>
    </row>
    <row r="10" spans="1:15" s="434" customFormat="1" ht="18" customHeight="1" thickBot="1" x14ac:dyDescent="0.2">
      <c r="A10" s="1055" t="s">
        <v>756</v>
      </c>
      <c r="B10" s="1055"/>
      <c r="C10" s="438"/>
      <c r="D10" s="438"/>
      <c r="E10" s="438"/>
      <c r="F10" s="438"/>
      <c r="G10" s="438"/>
      <c r="H10" s="438"/>
      <c r="I10" s="438"/>
      <c r="J10" s="438"/>
      <c r="K10" s="438"/>
      <c r="L10" s="438"/>
      <c r="M10" s="437"/>
      <c r="N10" s="436"/>
    </row>
    <row r="12" spans="1:15" ht="15.4" customHeight="1" x14ac:dyDescent="0.15">
      <c r="A12" s="1000" t="s">
        <v>755</v>
      </c>
      <c r="B12" s="1000"/>
      <c r="C12" s="1000"/>
      <c r="D12" s="1000"/>
      <c r="E12" s="1000"/>
      <c r="F12" s="1000"/>
      <c r="G12" s="1000"/>
      <c r="H12" s="1000"/>
      <c r="I12" s="1000"/>
      <c r="J12" s="1000"/>
      <c r="K12" s="1000"/>
      <c r="L12" s="1000"/>
      <c r="M12" s="1000"/>
      <c r="N12" s="1000"/>
    </row>
    <row r="13" spans="1:15" ht="15.4" customHeight="1" x14ac:dyDescent="0.15">
      <c r="A13" s="1000" t="s">
        <v>786</v>
      </c>
      <c r="B13" s="1000"/>
      <c r="C13" s="1000"/>
      <c r="D13" s="1000"/>
      <c r="E13" s="1000"/>
      <c r="F13" s="1000"/>
      <c r="G13" s="1000"/>
      <c r="H13" s="1000"/>
      <c r="I13" s="1000"/>
      <c r="J13" s="1000"/>
      <c r="K13" s="1000"/>
      <c r="L13" s="1000"/>
      <c r="M13" s="1000"/>
      <c r="N13" s="1000"/>
    </row>
    <row r="14" spans="1:15" s="434" customFormat="1" ht="15.4" customHeight="1" thickBot="1" x14ac:dyDescent="0.2">
      <c r="A14" s="435" t="s">
        <v>753</v>
      </c>
      <c r="B14" s="1001" t="s">
        <v>752</v>
      </c>
      <c r="C14" s="1002"/>
      <c r="D14" s="1002"/>
      <c r="E14" s="1003"/>
      <c r="F14" s="1002" t="s">
        <v>751</v>
      </c>
      <c r="G14" s="1002"/>
      <c r="H14" s="1003"/>
      <c r="I14" s="1052" t="s">
        <v>750</v>
      </c>
      <c r="J14" s="1052"/>
      <c r="K14" s="1052"/>
      <c r="L14" s="1052" t="s">
        <v>749</v>
      </c>
      <c r="M14" s="1052"/>
      <c r="N14" s="1052"/>
    </row>
    <row r="15" spans="1:15" s="434" customFormat="1" ht="14.25" customHeight="1" thickTop="1" x14ac:dyDescent="0.15">
      <c r="A15" s="1051" t="s">
        <v>785</v>
      </c>
      <c r="B15" s="991"/>
      <c r="C15" s="992"/>
      <c r="D15" s="992"/>
      <c r="E15" s="993"/>
      <c r="F15" s="994"/>
      <c r="G15" s="994"/>
      <c r="H15" s="995"/>
      <c r="I15" s="1050"/>
      <c r="J15" s="1050"/>
      <c r="K15" s="1050"/>
      <c r="L15" s="1050"/>
      <c r="M15" s="1050"/>
      <c r="N15" s="1050"/>
    </row>
    <row r="16" spans="1:15" s="434" customFormat="1" ht="14.25" customHeight="1" x14ac:dyDescent="0.15">
      <c r="A16" s="1039"/>
      <c r="B16" s="974"/>
      <c r="C16" s="974"/>
      <c r="D16" s="974"/>
      <c r="E16" s="974"/>
      <c r="F16" s="976"/>
      <c r="G16" s="976"/>
      <c r="H16" s="976"/>
      <c r="I16" s="1037"/>
      <c r="J16" s="1037"/>
      <c r="K16" s="1037"/>
      <c r="L16" s="1037"/>
      <c r="M16" s="1037"/>
      <c r="N16" s="1037"/>
    </row>
    <row r="17" spans="1:14" s="434" customFormat="1" ht="14.25" customHeight="1" x14ac:dyDescent="0.15">
      <c r="A17" s="1039"/>
      <c r="B17" s="974"/>
      <c r="C17" s="974"/>
      <c r="D17" s="974"/>
      <c r="E17" s="974"/>
      <c r="F17" s="976"/>
      <c r="G17" s="976"/>
      <c r="H17" s="976"/>
      <c r="I17" s="1037"/>
      <c r="J17" s="1037"/>
      <c r="K17" s="1037"/>
      <c r="L17" s="1037"/>
      <c r="M17" s="1037"/>
      <c r="N17" s="1037"/>
    </row>
    <row r="18" spans="1:14" s="434" customFormat="1" ht="14.25" customHeight="1" x14ac:dyDescent="0.15">
      <c r="A18" s="1039"/>
      <c r="B18" s="974"/>
      <c r="C18" s="974"/>
      <c r="D18" s="974"/>
      <c r="E18" s="974"/>
      <c r="F18" s="976"/>
      <c r="G18" s="976"/>
      <c r="H18" s="976"/>
      <c r="I18" s="1037"/>
      <c r="J18" s="1037"/>
      <c r="K18" s="1037"/>
      <c r="L18" s="1037"/>
      <c r="M18" s="1037"/>
      <c r="N18" s="1037"/>
    </row>
    <row r="19" spans="1:14" s="434" customFormat="1" ht="14.25" customHeight="1" x14ac:dyDescent="0.15">
      <c r="A19" s="1039"/>
      <c r="B19" s="974"/>
      <c r="C19" s="974"/>
      <c r="D19" s="974"/>
      <c r="E19" s="974"/>
      <c r="F19" s="976"/>
      <c r="G19" s="976"/>
      <c r="H19" s="976"/>
      <c r="I19" s="1037"/>
      <c r="J19" s="1037"/>
      <c r="K19" s="1037"/>
      <c r="L19" s="1037"/>
      <c r="M19" s="1037"/>
      <c r="N19" s="1037"/>
    </row>
    <row r="20" spans="1:14" s="434" customFormat="1" ht="14.25" customHeight="1" x14ac:dyDescent="0.15">
      <c r="A20" s="1039"/>
      <c r="B20" s="974"/>
      <c r="C20" s="974"/>
      <c r="D20" s="974"/>
      <c r="E20" s="974"/>
      <c r="F20" s="976"/>
      <c r="G20" s="976"/>
      <c r="H20" s="976"/>
      <c r="I20" s="1037"/>
      <c r="J20" s="1037"/>
      <c r="K20" s="1037"/>
      <c r="L20" s="1037"/>
      <c r="M20" s="1037"/>
      <c r="N20" s="1037"/>
    </row>
    <row r="21" spans="1:14" s="434" customFormat="1" ht="14.25" customHeight="1" x14ac:dyDescent="0.15">
      <c r="A21" s="1039"/>
      <c r="B21" s="1007"/>
      <c r="C21" s="1007"/>
      <c r="D21" s="1007"/>
      <c r="E21" s="1007"/>
      <c r="F21" s="1057"/>
      <c r="G21" s="1057"/>
      <c r="H21" s="1057"/>
      <c r="I21" s="1054"/>
      <c r="J21" s="1054"/>
      <c r="K21" s="1054"/>
      <c r="L21" s="1054"/>
      <c r="M21" s="1054"/>
      <c r="N21" s="1054"/>
    </row>
    <row r="22" spans="1:14" s="434" customFormat="1" ht="14.25" customHeight="1" x14ac:dyDescent="0.15">
      <c r="A22" s="1056"/>
      <c r="B22" s="974"/>
      <c r="C22" s="974"/>
      <c r="D22" s="974"/>
      <c r="E22" s="974"/>
      <c r="F22" s="976"/>
      <c r="G22" s="976"/>
      <c r="H22" s="976"/>
      <c r="I22" s="1037"/>
      <c r="J22" s="1037"/>
      <c r="K22" s="1037"/>
      <c r="L22" s="1037"/>
      <c r="M22" s="1037"/>
      <c r="N22" s="1037"/>
    </row>
    <row r="23" spans="1:14" s="434" customFormat="1" ht="14.25" customHeight="1" thickBot="1" x14ac:dyDescent="0.2">
      <c r="A23" s="1040"/>
      <c r="B23" s="1042"/>
      <c r="C23" s="1043"/>
      <c r="D23" s="1043"/>
      <c r="E23" s="1043"/>
      <c r="F23" s="1043"/>
      <c r="G23" s="1043"/>
      <c r="H23" s="1049"/>
      <c r="I23" s="1047" t="s">
        <v>784</v>
      </c>
      <c r="J23" s="1047"/>
      <c r="K23" s="1047"/>
      <c r="L23" s="1047"/>
      <c r="M23" s="1047"/>
      <c r="N23" s="1048"/>
    </row>
    <row r="24" spans="1:14" s="434" customFormat="1" ht="14.25" customHeight="1" thickTop="1" x14ac:dyDescent="0.15">
      <c r="A24" s="1051" t="s">
        <v>783</v>
      </c>
      <c r="B24" s="1058"/>
      <c r="C24" s="1059"/>
      <c r="D24" s="1059"/>
      <c r="E24" s="1060"/>
      <c r="F24" s="978"/>
      <c r="G24" s="978"/>
      <c r="H24" s="1053"/>
      <c r="I24" s="1041"/>
      <c r="J24" s="1041"/>
      <c r="K24" s="1041"/>
      <c r="L24" s="1041"/>
      <c r="M24" s="1041"/>
      <c r="N24" s="1041"/>
    </row>
    <row r="25" spans="1:14" s="434" customFormat="1" ht="14.25" customHeight="1" x14ac:dyDescent="0.15">
      <c r="A25" s="1038"/>
      <c r="B25" s="974"/>
      <c r="C25" s="974"/>
      <c r="D25" s="974"/>
      <c r="E25" s="974"/>
      <c r="F25" s="976"/>
      <c r="G25" s="976"/>
      <c r="H25" s="976"/>
      <c r="I25" s="1037"/>
      <c r="J25" s="1037"/>
      <c r="K25" s="1037"/>
      <c r="L25" s="1037"/>
      <c r="M25" s="1037"/>
      <c r="N25" s="1037"/>
    </row>
    <row r="26" spans="1:14" s="434" customFormat="1" ht="14.25" customHeight="1" x14ac:dyDescent="0.15">
      <c r="A26" s="1039"/>
      <c r="B26" s="974"/>
      <c r="C26" s="974"/>
      <c r="D26" s="974"/>
      <c r="E26" s="974"/>
      <c r="F26" s="976"/>
      <c r="G26" s="976"/>
      <c r="H26" s="976"/>
      <c r="I26" s="1037"/>
      <c r="J26" s="1037"/>
      <c r="K26" s="1037"/>
      <c r="L26" s="1037"/>
      <c r="M26" s="1037"/>
      <c r="N26" s="1037"/>
    </row>
    <row r="27" spans="1:14" s="434" customFormat="1" ht="14.25" customHeight="1" x14ac:dyDescent="0.15">
      <c r="A27" s="1039"/>
      <c r="B27" s="974"/>
      <c r="C27" s="974"/>
      <c r="D27" s="974"/>
      <c r="E27" s="974"/>
      <c r="F27" s="976"/>
      <c r="G27" s="976"/>
      <c r="H27" s="976"/>
      <c r="I27" s="1037"/>
      <c r="J27" s="1037"/>
      <c r="K27" s="1037"/>
      <c r="L27" s="1037"/>
      <c r="M27" s="1037"/>
      <c r="N27" s="1037"/>
    </row>
    <row r="28" spans="1:14" s="434" customFormat="1" ht="14.25" customHeight="1" x14ac:dyDescent="0.15">
      <c r="A28" s="1039"/>
      <c r="B28" s="974"/>
      <c r="C28" s="974"/>
      <c r="D28" s="974"/>
      <c r="E28" s="974"/>
      <c r="F28" s="976"/>
      <c r="G28" s="976"/>
      <c r="H28" s="976"/>
      <c r="I28" s="1037"/>
      <c r="J28" s="1037"/>
      <c r="K28" s="1037"/>
      <c r="L28" s="1037"/>
      <c r="M28" s="1037"/>
      <c r="N28" s="1037"/>
    </row>
    <row r="29" spans="1:14" s="434" customFormat="1" ht="14.25" customHeight="1" x14ac:dyDescent="0.15">
      <c r="A29" s="1039"/>
      <c r="B29" s="974"/>
      <c r="C29" s="974"/>
      <c r="D29" s="974"/>
      <c r="E29" s="974"/>
      <c r="F29" s="976"/>
      <c r="G29" s="976"/>
      <c r="H29" s="976"/>
      <c r="I29" s="1037"/>
      <c r="J29" s="1037"/>
      <c r="K29" s="1037"/>
      <c r="L29" s="1037"/>
      <c r="M29" s="1037"/>
      <c r="N29" s="1037"/>
    </row>
    <row r="30" spans="1:14" s="434" customFormat="1" ht="14.25" customHeight="1" x14ac:dyDescent="0.15">
      <c r="A30" s="1039"/>
      <c r="B30" s="974"/>
      <c r="C30" s="974"/>
      <c r="D30" s="974"/>
      <c r="E30" s="974"/>
      <c r="F30" s="976"/>
      <c r="G30" s="976"/>
      <c r="H30" s="976"/>
      <c r="I30" s="1037"/>
      <c r="J30" s="1037"/>
      <c r="K30" s="1037"/>
      <c r="L30" s="1037"/>
      <c r="M30" s="1037"/>
      <c r="N30" s="1037"/>
    </row>
    <row r="31" spans="1:14" s="434" customFormat="1" ht="14.25" customHeight="1" thickBot="1" x14ac:dyDescent="0.2">
      <c r="A31" s="1040"/>
      <c r="B31" s="1042"/>
      <c r="C31" s="1043"/>
      <c r="D31" s="1043"/>
      <c r="E31" s="1043"/>
      <c r="F31" s="1043"/>
      <c r="G31" s="1043"/>
      <c r="H31" s="1049"/>
      <c r="I31" s="1047" t="s">
        <v>782</v>
      </c>
      <c r="J31" s="1047"/>
      <c r="K31" s="1047"/>
      <c r="L31" s="1047"/>
      <c r="M31" s="1047"/>
      <c r="N31" s="1048"/>
    </row>
    <row r="32" spans="1:14" s="434" customFormat="1" ht="14.25" customHeight="1" thickTop="1" x14ac:dyDescent="0.15">
      <c r="A32" s="1051" t="s">
        <v>781</v>
      </c>
      <c r="B32" s="991"/>
      <c r="C32" s="992"/>
      <c r="D32" s="992"/>
      <c r="E32" s="993"/>
      <c r="F32" s="994"/>
      <c r="G32" s="994"/>
      <c r="H32" s="995"/>
      <c r="I32" s="1050"/>
      <c r="J32" s="1050"/>
      <c r="K32" s="1050"/>
      <c r="L32" s="1050"/>
      <c r="M32" s="1050"/>
      <c r="N32" s="1050"/>
    </row>
    <row r="33" spans="1:14" s="434" customFormat="1" ht="14.25" customHeight="1" x14ac:dyDescent="0.15">
      <c r="A33" s="1039"/>
      <c r="B33" s="974"/>
      <c r="C33" s="974"/>
      <c r="D33" s="974"/>
      <c r="E33" s="974"/>
      <c r="F33" s="976"/>
      <c r="G33" s="976"/>
      <c r="H33" s="976"/>
      <c r="I33" s="1037"/>
      <c r="J33" s="1037"/>
      <c r="K33" s="1037"/>
      <c r="L33" s="1037"/>
      <c r="M33" s="1037"/>
      <c r="N33" s="1037"/>
    </row>
    <row r="34" spans="1:14" s="434" customFormat="1" ht="14.25" customHeight="1" x14ac:dyDescent="0.15">
      <c r="A34" s="1039"/>
      <c r="B34" s="974"/>
      <c r="C34" s="974"/>
      <c r="D34" s="974"/>
      <c r="E34" s="974"/>
      <c r="F34" s="976"/>
      <c r="G34" s="976"/>
      <c r="H34" s="976"/>
      <c r="I34" s="1037"/>
      <c r="J34" s="1037"/>
      <c r="K34" s="1037"/>
      <c r="L34" s="1037"/>
      <c r="M34" s="1037"/>
      <c r="N34" s="1037"/>
    </row>
    <row r="35" spans="1:14" s="434" customFormat="1" ht="14.25" customHeight="1" x14ac:dyDescent="0.15">
      <c r="A35" s="1039"/>
      <c r="B35" s="974"/>
      <c r="C35" s="974"/>
      <c r="D35" s="974"/>
      <c r="E35" s="974"/>
      <c r="F35" s="976"/>
      <c r="G35" s="976"/>
      <c r="H35" s="976"/>
      <c r="I35" s="1037"/>
      <c r="J35" s="1037"/>
      <c r="K35" s="1037"/>
      <c r="L35" s="1037"/>
      <c r="M35" s="1037"/>
      <c r="N35" s="1037"/>
    </row>
    <row r="36" spans="1:14" s="434" customFormat="1" ht="14.25" customHeight="1" x14ac:dyDescent="0.15">
      <c r="A36" s="1039"/>
      <c r="B36" s="974"/>
      <c r="C36" s="974"/>
      <c r="D36" s="974"/>
      <c r="E36" s="974"/>
      <c r="F36" s="976"/>
      <c r="G36" s="976"/>
      <c r="H36" s="976"/>
      <c r="I36" s="1037"/>
      <c r="J36" s="1037"/>
      <c r="K36" s="1037"/>
      <c r="L36" s="1037"/>
      <c r="M36" s="1037"/>
      <c r="N36" s="1037"/>
    </row>
    <row r="37" spans="1:14" s="434" customFormat="1" ht="14.25" customHeight="1" x14ac:dyDescent="0.15">
      <c r="A37" s="1039"/>
      <c r="B37" s="974"/>
      <c r="C37" s="974"/>
      <c r="D37" s="974"/>
      <c r="E37" s="974"/>
      <c r="F37" s="976"/>
      <c r="G37" s="976"/>
      <c r="H37" s="976"/>
      <c r="I37" s="1037"/>
      <c r="J37" s="1037"/>
      <c r="K37" s="1037"/>
      <c r="L37" s="1037"/>
      <c r="M37" s="1037"/>
      <c r="N37" s="1037"/>
    </row>
    <row r="38" spans="1:14" s="434" customFormat="1" ht="14.25" customHeight="1" x14ac:dyDescent="0.15">
      <c r="A38" s="1039"/>
      <c r="B38" s="974"/>
      <c r="C38" s="974"/>
      <c r="D38" s="974"/>
      <c r="E38" s="974"/>
      <c r="F38" s="976"/>
      <c r="G38" s="976"/>
      <c r="H38" s="976"/>
      <c r="I38" s="1037"/>
      <c r="J38" s="1037"/>
      <c r="K38" s="1037"/>
      <c r="L38" s="1037"/>
      <c r="M38" s="1037"/>
      <c r="N38" s="1037"/>
    </row>
    <row r="39" spans="1:14" s="434" customFormat="1" ht="14.25" customHeight="1" thickBot="1" x14ac:dyDescent="0.2">
      <c r="A39" s="1040"/>
      <c r="B39" s="1042"/>
      <c r="C39" s="1043"/>
      <c r="D39" s="1043"/>
      <c r="E39" s="1043"/>
      <c r="F39" s="1043"/>
      <c r="G39" s="1043"/>
      <c r="H39" s="1049"/>
      <c r="I39" s="1047" t="s">
        <v>780</v>
      </c>
      <c r="J39" s="1047"/>
      <c r="K39" s="1047"/>
      <c r="L39" s="1047"/>
      <c r="M39" s="1047"/>
      <c r="N39" s="1048"/>
    </row>
    <row r="40" spans="1:14" s="434" customFormat="1" ht="14.25" customHeight="1" thickTop="1" x14ac:dyDescent="0.15">
      <c r="A40" s="1051" t="s">
        <v>779</v>
      </c>
      <c r="B40" s="991"/>
      <c r="C40" s="992"/>
      <c r="D40" s="992"/>
      <c r="E40" s="993"/>
      <c r="F40" s="994"/>
      <c r="G40" s="994"/>
      <c r="H40" s="995"/>
      <c r="I40" s="1050"/>
      <c r="J40" s="1050"/>
      <c r="K40" s="1050"/>
      <c r="L40" s="1050"/>
      <c r="M40" s="1050"/>
      <c r="N40" s="1050"/>
    </row>
    <row r="41" spans="1:14" s="434" customFormat="1" ht="14.25" customHeight="1" x14ac:dyDescent="0.15">
      <c r="A41" s="1039"/>
      <c r="B41" s="974"/>
      <c r="C41" s="974"/>
      <c r="D41" s="974"/>
      <c r="E41" s="974"/>
      <c r="F41" s="976"/>
      <c r="G41" s="976"/>
      <c r="H41" s="976"/>
      <c r="I41" s="1037"/>
      <c r="J41" s="1037"/>
      <c r="K41" s="1037"/>
      <c r="L41" s="1037"/>
      <c r="M41" s="1037"/>
      <c r="N41" s="1037"/>
    </row>
    <row r="42" spans="1:14" s="434" customFormat="1" ht="14.25" customHeight="1" x14ac:dyDescent="0.15">
      <c r="A42" s="1039"/>
      <c r="B42" s="974"/>
      <c r="C42" s="974"/>
      <c r="D42" s="974"/>
      <c r="E42" s="974"/>
      <c r="F42" s="976"/>
      <c r="G42" s="976"/>
      <c r="H42" s="976"/>
      <c r="I42" s="1037"/>
      <c r="J42" s="1037"/>
      <c r="K42" s="1037"/>
      <c r="L42" s="1037"/>
      <c r="M42" s="1037"/>
      <c r="N42" s="1037"/>
    </row>
    <row r="43" spans="1:14" s="434" customFormat="1" ht="14.25" customHeight="1" x14ac:dyDescent="0.15">
      <c r="A43" s="1039"/>
      <c r="B43" s="974"/>
      <c r="C43" s="974"/>
      <c r="D43" s="974"/>
      <c r="E43" s="974"/>
      <c r="F43" s="976"/>
      <c r="G43" s="976"/>
      <c r="H43" s="976"/>
      <c r="I43" s="1037"/>
      <c r="J43" s="1037"/>
      <c r="K43" s="1037"/>
      <c r="L43" s="1037"/>
      <c r="M43" s="1037"/>
      <c r="N43" s="1037"/>
    </row>
    <row r="44" spans="1:14" s="434" customFormat="1" ht="14.25" customHeight="1" x14ac:dyDescent="0.15">
      <c r="A44" s="1039"/>
      <c r="B44" s="974"/>
      <c r="C44" s="974"/>
      <c r="D44" s="974"/>
      <c r="E44" s="974"/>
      <c r="F44" s="976"/>
      <c r="G44" s="976"/>
      <c r="H44" s="976"/>
      <c r="I44" s="1037"/>
      <c r="J44" s="1037"/>
      <c r="K44" s="1037"/>
      <c r="L44" s="1037"/>
      <c r="M44" s="1037"/>
      <c r="N44" s="1037"/>
    </row>
    <row r="45" spans="1:14" s="434" customFormat="1" ht="14.25" customHeight="1" x14ac:dyDescent="0.15">
      <c r="A45" s="1039"/>
      <c r="B45" s="974"/>
      <c r="C45" s="974"/>
      <c r="D45" s="974"/>
      <c r="E45" s="974"/>
      <c r="F45" s="976"/>
      <c r="G45" s="976"/>
      <c r="H45" s="976"/>
      <c r="I45" s="1037"/>
      <c r="J45" s="1037"/>
      <c r="K45" s="1037"/>
      <c r="L45" s="1037"/>
      <c r="M45" s="1037"/>
      <c r="N45" s="1037"/>
    </row>
    <row r="46" spans="1:14" s="434" customFormat="1" ht="14.25" customHeight="1" x14ac:dyDescent="0.15">
      <c r="A46" s="1039"/>
      <c r="B46" s="974"/>
      <c r="C46" s="974"/>
      <c r="D46" s="974"/>
      <c r="E46" s="974"/>
      <c r="F46" s="976"/>
      <c r="G46" s="976"/>
      <c r="H46" s="976"/>
      <c r="I46" s="1037"/>
      <c r="J46" s="1037"/>
      <c r="K46" s="1037"/>
      <c r="L46" s="1037"/>
      <c r="M46" s="1037"/>
      <c r="N46" s="1037"/>
    </row>
    <row r="47" spans="1:14" s="434" customFormat="1" ht="14.25" customHeight="1" thickBot="1" x14ac:dyDescent="0.2">
      <c r="A47" s="1040"/>
      <c r="B47" s="1042"/>
      <c r="C47" s="1043"/>
      <c r="D47" s="1043"/>
      <c r="E47" s="1043"/>
      <c r="F47" s="1043"/>
      <c r="G47" s="1043"/>
      <c r="H47" s="1049"/>
      <c r="I47" s="1047" t="s">
        <v>778</v>
      </c>
      <c r="J47" s="1047"/>
      <c r="K47" s="1047"/>
      <c r="L47" s="1047"/>
      <c r="M47" s="1047"/>
      <c r="N47" s="1048"/>
    </row>
    <row r="48" spans="1:14" s="434" customFormat="1" ht="14.25" customHeight="1" thickTop="1" x14ac:dyDescent="0.15">
      <c r="A48" s="1051" t="s">
        <v>777</v>
      </c>
      <c r="B48" s="991"/>
      <c r="C48" s="992"/>
      <c r="D48" s="992"/>
      <c r="E48" s="993"/>
      <c r="F48" s="994"/>
      <c r="G48" s="994"/>
      <c r="H48" s="995"/>
      <c r="I48" s="1050"/>
      <c r="J48" s="1050"/>
      <c r="K48" s="1050"/>
      <c r="L48" s="1050"/>
      <c r="M48" s="1050"/>
      <c r="N48" s="1050"/>
    </row>
    <row r="49" spans="1:14" s="434" customFormat="1" ht="14.25" customHeight="1" x14ac:dyDescent="0.15">
      <c r="A49" s="1039"/>
      <c r="B49" s="974"/>
      <c r="C49" s="974"/>
      <c r="D49" s="974"/>
      <c r="E49" s="974"/>
      <c r="F49" s="976"/>
      <c r="G49" s="976"/>
      <c r="H49" s="976"/>
      <c r="I49" s="1037"/>
      <c r="J49" s="1037"/>
      <c r="K49" s="1037"/>
      <c r="L49" s="1037"/>
      <c r="M49" s="1037"/>
      <c r="N49" s="1037"/>
    </row>
    <row r="50" spans="1:14" s="434" customFormat="1" ht="14.25" customHeight="1" x14ac:dyDescent="0.15">
      <c r="A50" s="1039"/>
      <c r="B50" s="974"/>
      <c r="C50" s="974"/>
      <c r="D50" s="974"/>
      <c r="E50" s="974"/>
      <c r="F50" s="976"/>
      <c r="G50" s="976"/>
      <c r="H50" s="976"/>
      <c r="I50" s="1037"/>
      <c r="J50" s="1037"/>
      <c r="K50" s="1037"/>
      <c r="L50" s="1037"/>
      <c r="M50" s="1037"/>
      <c r="N50" s="1037"/>
    </row>
    <row r="51" spans="1:14" s="434" customFormat="1" ht="14.25" customHeight="1" x14ac:dyDescent="0.15">
      <c r="A51" s="1039"/>
      <c r="B51" s="974"/>
      <c r="C51" s="974"/>
      <c r="D51" s="974"/>
      <c r="E51" s="974"/>
      <c r="F51" s="976"/>
      <c r="G51" s="976"/>
      <c r="H51" s="976"/>
      <c r="I51" s="1037"/>
      <c r="J51" s="1037"/>
      <c r="K51" s="1037"/>
      <c r="L51" s="1037"/>
      <c r="M51" s="1037"/>
      <c r="N51" s="1037"/>
    </row>
    <row r="52" spans="1:14" s="434" customFormat="1" ht="14.25" customHeight="1" x14ac:dyDescent="0.15">
      <c r="A52" s="1039"/>
      <c r="B52" s="974"/>
      <c r="C52" s="974"/>
      <c r="D52" s="974"/>
      <c r="E52" s="974"/>
      <c r="F52" s="976"/>
      <c r="G52" s="976"/>
      <c r="H52" s="976"/>
      <c r="I52" s="1037"/>
      <c r="J52" s="1037"/>
      <c r="K52" s="1037"/>
      <c r="L52" s="1037"/>
      <c r="M52" s="1037"/>
      <c r="N52" s="1037"/>
    </row>
    <row r="53" spans="1:14" s="434" customFormat="1" ht="14.25" customHeight="1" x14ac:dyDescent="0.15">
      <c r="A53" s="1039"/>
      <c r="B53" s="974"/>
      <c r="C53" s="974"/>
      <c r="D53" s="974"/>
      <c r="E53" s="974"/>
      <c r="F53" s="976"/>
      <c r="G53" s="976"/>
      <c r="H53" s="976"/>
      <c r="I53" s="1037"/>
      <c r="J53" s="1037"/>
      <c r="K53" s="1037"/>
      <c r="L53" s="1037"/>
      <c r="M53" s="1037"/>
      <c r="N53" s="1037"/>
    </row>
    <row r="54" spans="1:14" s="434" customFormat="1" ht="14.25" customHeight="1" x14ac:dyDescent="0.15">
      <c r="A54" s="1039"/>
      <c r="B54" s="974"/>
      <c r="C54" s="974"/>
      <c r="D54" s="974"/>
      <c r="E54" s="974"/>
      <c r="F54" s="976"/>
      <c r="G54" s="976"/>
      <c r="H54" s="976"/>
      <c r="I54" s="1037"/>
      <c r="J54" s="1037"/>
      <c r="K54" s="1037"/>
      <c r="L54" s="1037"/>
      <c r="M54" s="1037"/>
      <c r="N54" s="1037"/>
    </row>
    <row r="55" spans="1:14" s="434" customFormat="1" ht="14.25" customHeight="1" thickBot="1" x14ac:dyDescent="0.2">
      <c r="A55" s="1040"/>
      <c r="B55" s="1042"/>
      <c r="C55" s="1043"/>
      <c r="D55" s="1043"/>
      <c r="E55" s="1043"/>
      <c r="F55" s="1043"/>
      <c r="G55" s="1043"/>
      <c r="H55" s="1049"/>
      <c r="I55" s="1047" t="s">
        <v>776</v>
      </c>
      <c r="J55" s="1047"/>
      <c r="K55" s="1047"/>
      <c r="L55" s="1047"/>
      <c r="M55" s="1047"/>
      <c r="N55" s="1048"/>
    </row>
    <row r="56" spans="1:14" s="434" customFormat="1" ht="14.25" customHeight="1" thickTop="1" x14ac:dyDescent="0.15">
      <c r="A56" s="1038" t="s">
        <v>775</v>
      </c>
      <c r="B56" s="991"/>
      <c r="C56" s="992"/>
      <c r="D56" s="992"/>
      <c r="E56" s="993"/>
      <c r="F56" s="994"/>
      <c r="G56" s="994"/>
      <c r="H56" s="995"/>
      <c r="I56" s="1041"/>
      <c r="J56" s="1041"/>
      <c r="K56" s="1041"/>
      <c r="L56" s="1041"/>
      <c r="M56" s="1041"/>
      <c r="N56" s="1041"/>
    </row>
    <row r="57" spans="1:14" s="434" customFormat="1" ht="14.25" customHeight="1" x14ac:dyDescent="0.15">
      <c r="A57" s="1039"/>
      <c r="B57" s="974"/>
      <c r="C57" s="974"/>
      <c r="D57" s="974"/>
      <c r="E57" s="974"/>
      <c r="F57" s="976"/>
      <c r="G57" s="976"/>
      <c r="H57" s="976"/>
      <c r="I57" s="1037"/>
      <c r="J57" s="1037"/>
      <c r="K57" s="1037"/>
      <c r="L57" s="1037"/>
      <c r="M57" s="1037"/>
      <c r="N57" s="1037"/>
    </row>
    <row r="58" spans="1:14" s="434" customFormat="1" ht="14.25" customHeight="1" x14ac:dyDescent="0.15">
      <c r="A58" s="1039"/>
      <c r="B58" s="974"/>
      <c r="C58" s="974"/>
      <c r="D58" s="974"/>
      <c r="E58" s="974"/>
      <c r="F58" s="976"/>
      <c r="G58" s="976"/>
      <c r="H58" s="976"/>
      <c r="I58" s="1037"/>
      <c r="J58" s="1037"/>
      <c r="K58" s="1037"/>
      <c r="L58" s="1037"/>
      <c r="M58" s="1037"/>
      <c r="N58" s="1037"/>
    </row>
    <row r="59" spans="1:14" s="434" customFormat="1" ht="14.25" customHeight="1" x14ac:dyDescent="0.15">
      <c r="A59" s="1039"/>
      <c r="B59" s="974"/>
      <c r="C59" s="974"/>
      <c r="D59" s="974"/>
      <c r="E59" s="974"/>
      <c r="F59" s="976"/>
      <c r="G59" s="976"/>
      <c r="H59" s="976"/>
      <c r="I59" s="1037"/>
      <c r="J59" s="1037"/>
      <c r="K59" s="1037"/>
      <c r="L59" s="1037"/>
      <c r="M59" s="1037"/>
      <c r="N59" s="1037"/>
    </row>
    <row r="60" spans="1:14" s="434" customFormat="1" ht="14.25" customHeight="1" x14ac:dyDescent="0.15">
      <c r="A60" s="1039"/>
      <c r="B60" s="974"/>
      <c r="C60" s="974"/>
      <c r="D60" s="974"/>
      <c r="E60" s="974"/>
      <c r="F60" s="976"/>
      <c r="G60" s="976"/>
      <c r="H60" s="976"/>
      <c r="I60" s="1037"/>
      <c r="J60" s="1037"/>
      <c r="K60" s="1037"/>
      <c r="L60" s="1037"/>
      <c r="M60" s="1037"/>
      <c r="N60" s="1037"/>
    </row>
    <row r="61" spans="1:14" s="434" customFormat="1" ht="14.25" customHeight="1" x14ac:dyDescent="0.15">
      <c r="A61" s="1039"/>
      <c r="B61" s="974"/>
      <c r="C61" s="974"/>
      <c r="D61" s="974"/>
      <c r="E61" s="974"/>
      <c r="F61" s="976"/>
      <c r="G61" s="976"/>
      <c r="H61" s="976"/>
      <c r="I61" s="1037"/>
      <c r="J61" s="1037"/>
      <c r="K61" s="1037"/>
      <c r="L61" s="1037"/>
      <c r="M61" s="1037"/>
      <c r="N61" s="1037"/>
    </row>
    <row r="62" spans="1:14" s="434" customFormat="1" ht="14.25" customHeight="1" x14ac:dyDescent="0.15">
      <c r="A62" s="1039"/>
      <c r="B62" s="974"/>
      <c r="C62" s="974"/>
      <c r="D62" s="974"/>
      <c r="E62" s="974"/>
      <c r="F62" s="976"/>
      <c r="G62" s="976"/>
      <c r="H62" s="976"/>
      <c r="I62" s="1037"/>
      <c r="J62" s="1037"/>
      <c r="K62" s="1037"/>
      <c r="L62" s="1037"/>
      <c r="M62" s="1037"/>
      <c r="N62" s="1037"/>
    </row>
    <row r="63" spans="1:14" s="434" customFormat="1" ht="14.25" customHeight="1" thickBot="1" x14ac:dyDescent="0.2">
      <c r="A63" s="1040"/>
      <c r="B63" s="1042"/>
      <c r="C63" s="1043"/>
      <c r="D63" s="1043"/>
      <c r="E63" s="1043"/>
      <c r="F63" s="1043"/>
      <c r="G63" s="1043"/>
      <c r="H63" s="1049"/>
      <c r="I63" s="1047" t="s">
        <v>774</v>
      </c>
      <c r="J63" s="1047"/>
      <c r="K63" s="1047"/>
      <c r="L63" s="1047"/>
      <c r="M63" s="1047"/>
      <c r="N63" s="1048"/>
    </row>
    <row r="64" spans="1:14" ht="15.4" customHeight="1" thickTop="1" x14ac:dyDescent="0.15">
      <c r="B64" s="420"/>
      <c r="C64" s="420"/>
      <c r="D64" s="420"/>
      <c r="E64" s="420"/>
      <c r="F64" s="420"/>
      <c r="G64" s="420"/>
      <c r="H64" s="420"/>
      <c r="I64" s="420"/>
      <c r="J64" s="420"/>
      <c r="K64" s="419"/>
      <c r="L64" s="419"/>
      <c r="M64" s="419"/>
      <c r="N64" s="419"/>
    </row>
    <row r="65" spans="1:14" s="434" customFormat="1" ht="15.4" customHeight="1" thickBot="1" x14ac:dyDescent="0.2">
      <c r="A65" s="435" t="s">
        <v>753</v>
      </c>
      <c r="B65" s="1001" t="s">
        <v>752</v>
      </c>
      <c r="C65" s="1002"/>
      <c r="D65" s="1002"/>
      <c r="E65" s="1003"/>
      <c r="F65" s="1002" t="s">
        <v>751</v>
      </c>
      <c r="G65" s="1002"/>
      <c r="H65" s="1003"/>
      <c r="I65" s="1052" t="s">
        <v>750</v>
      </c>
      <c r="J65" s="1052"/>
      <c r="K65" s="1052"/>
      <c r="L65" s="1052" t="s">
        <v>749</v>
      </c>
      <c r="M65" s="1052"/>
      <c r="N65" s="1052"/>
    </row>
    <row r="66" spans="1:14" s="434" customFormat="1" ht="14.25" customHeight="1" thickTop="1" x14ac:dyDescent="0.15">
      <c r="A66" s="1051" t="s">
        <v>773</v>
      </c>
      <c r="B66" s="991"/>
      <c r="C66" s="992"/>
      <c r="D66" s="992"/>
      <c r="E66" s="993"/>
      <c r="F66" s="994"/>
      <c r="G66" s="994"/>
      <c r="H66" s="995"/>
      <c r="I66" s="1050"/>
      <c r="J66" s="1050"/>
      <c r="K66" s="1050"/>
      <c r="L66" s="1050"/>
      <c r="M66" s="1050"/>
      <c r="N66" s="1050"/>
    </row>
    <row r="67" spans="1:14" s="434" customFormat="1" ht="14.25" customHeight="1" x14ac:dyDescent="0.15">
      <c r="A67" s="1039"/>
      <c r="B67" s="974"/>
      <c r="C67" s="974"/>
      <c r="D67" s="974"/>
      <c r="E67" s="974"/>
      <c r="F67" s="976"/>
      <c r="G67" s="976"/>
      <c r="H67" s="976"/>
      <c r="I67" s="1037"/>
      <c r="J67" s="1037"/>
      <c r="K67" s="1037"/>
      <c r="L67" s="1037"/>
      <c r="M67" s="1037"/>
      <c r="N67" s="1037"/>
    </row>
    <row r="68" spans="1:14" s="434" customFormat="1" ht="14.25" customHeight="1" x14ac:dyDescent="0.15">
      <c r="A68" s="1039"/>
      <c r="B68" s="974"/>
      <c r="C68" s="974"/>
      <c r="D68" s="974"/>
      <c r="E68" s="974"/>
      <c r="F68" s="976"/>
      <c r="G68" s="976"/>
      <c r="H68" s="976"/>
      <c r="I68" s="1037"/>
      <c r="J68" s="1037"/>
      <c r="K68" s="1037"/>
      <c r="L68" s="1037"/>
      <c r="M68" s="1037"/>
      <c r="N68" s="1037"/>
    </row>
    <row r="69" spans="1:14" s="434" customFormat="1" ht="14.25" customHeight="1" x14ac:dyDescent="0.15">
      <c r="A69" s="1039"/>
      <c r="B69" s="974"/>
      <c r="C69" s="974"/>
      <c r="D69" s="974"/>
      <c r="E69" s="974"/>
      <c r="F69" s="976"/>
      <c r="G69" s="976"/>
      <c r="H69" s="976"/>
      <c r="I69" s="1037"/>
      <c r="J69" s="1037"/>
      <c r="K69" s="1037"/>
      <c r="L69" s="1037"/>
      <c r="M69" s="1037"/>
      <c r="N69" s="1037"/>
    </row>
    <row r="70" spans="1:14" s="434" customFormat="1" ht="14.25" customHeight="1" x14ac:dyDescent="0.15">
      <c r="A70" s="1039"/>
      <c r="B70" s="974"/>
      <c r="C70" s="974"/>
      <c r="D70" s="974"/>
      <c r="E70" s="974"/>
      <c r="F70" s="976"/>
      <c r="G70" s="976"/>
      <c r="H70" s="976"/>
      <c r="I70" s="1037"/>
      <c r="J70" s="1037"/>
      <c r="K70" s="1037"/>
      <c r="L70" s="1037"/>
      <c r="M70" s="1037"/>
      <c r="N70" s="1037"/>
    </row>
    <row r="71" spans="1:14" s="434" customFormat="1" ht="14.25" customHeight="1" x14ac:dyDescent="0.15">
      <c r="A71" s="1039"/>
      <c r="B71" s="974"/>
      <c r="C71" s="974"/>
      <c r="D71" s="974"/>
      <c r="E71" s="974"/>
      <c r="F71" s="976"/>
      <c r="G71" s="976"/>
      <c r="H71" s="976"/>
      <c r="I71" s="1037"/>
      <c r="J71" s="1037"/>
      <c r="K71" s="1037"/>
      <c r="L71" s="1037"/>
      <c r="M71" s="1037"/>
      <c r="N71" s="1037"/>
    </row>
    <row r="72" spans="1:14" s="434" customFormat="1" ht="14.25" customHeight="1" x14ac:dyDescent="0.15">
      <c r="A72" s="1039"/>
      <c r="B72" s="974"/>
      <c r="C72" s="974"/>
      <c r="D72" s="974"/>
      <c r="E72" s="974"/>
      <c r="F72" s="976"/>
      <c r="G72" s="976"/>
      <c r="H72" s="976"/>
      <c r="I72" s="1037"/>
      <c r="J72" s="1037"/>
      <c r="K72" s="1037"/>
      <c r="L72" s="1037"/>
      <c r="M72" s="1037"/>
      <c r="N72" s="1037"/>
    </row>
    <row r="73" spans="1:14" s="434" customFormat="1" ht="14.25" customHeight="1" thickBot="1" x14ac:dyDescent="0.2">
      <c r="A73" s="1040"/>
      <c r="B73" s="1042"/>
      <c r="C73" s="1043"/>
      <c r="D73" s="1043"/>
      <c r="E73" s="1043"/>
      <c r="F73" s="1043"/>
      <c r="G73" s="1043"/>
      <c r="H73" s="1049"/>
      <c r="I73" s="1046" t="s">
        <v>772</v>
      </c>
      <c r="J73" s="1047"/>
      <c r="K73" s="1047"/>
      <c r="L73" s="1047"/>
      <c r="M73" s="1047"/>
      <c r="N73" s="1048"/>
    </row>
    <row r="74" spans="1:14" s="434" customFormat="1" ht="14.25" customHeight="1" thickTop="1" x14ac:dyDescent="0.15">
      <c r="A74" s="1051" t="s">
        <v>771</v>
      </c>
      <c r="B74" s="991"/>
      <c r="C74" s="992"/>
      <c r="D74" s="992"/>
      <c r="E74" s="993"/>
      <c r="F74" s="994"/>
      <c r="G74" s="994"/>
      <c r="H74" s="995"/>
      <c r="I74" s="1050"/>
      <c r="J74" s="1050"/>
      <c r="K74" s="1050"/>
      <c r="L74" s="1050"/>
      <c r="M74" s="1050"/>
      <c r="N74" s="1050"/>
    </row>
    <row r="75" spans="1:14" s="434" customFormat="1" ht="14.25" customHeight="1" x14ac:dyDescent="0.15">
      <c r="A75" s="1039"/>
      <c r="B75" s="974"/>
      <c r="C75" s="974"/>
      <c r="D75" s="974"/>
      <c r="E75" s="974"/>
      <c r="F75" s="976"/>
      <c r="G75" s="976"/>
      <c r="H75" s="976"/>
      <c r="I75" s="1037"/>
      <c r="J75" s="1037"/>
      <c r="K75" s="1037"/>
      <c r="L75" s="1037"/>
      <c r="M75" s="1037"/>
      <c r="N75" s="1037"/>
    </row>
    <row r="76" spans="1:14" s="434" customFormat="1" ht="14.25" customHeight="1" x14ac:dyDescent="0.15">
      <c r="A76" s="1039"/>
      <c r="B76" s="974"/>
      <c r="C76" s="974"/>
      <c r="D76" s="974"/>
      <c r="E76" s="974"/>
      <c r="F76" s="976"/>
      <c r="G76" s="976"/>
      <c r="H76" s="976"/>
      <c r="I76" s="1037"/>
      <c r="J76" s="1037"/>
      <c r="K76" s="1037"/>
      <c r="L76" s="1037"/>
      <c r="M76" s="1037"/>
      <c r="N76" s="1037"/>
    </row>
    <row r="77" spans="1:14" s="434" customFormat="1" ht="14.25" customHeight="1" x14ac:dyDescent="0.15">
      <c r="A77" s="1039"/>
      <c r="B77" s="974"/>
      <c r="C77" s="974"/>
      <c r="D77" s="974"/>
      <c r="E77" s="974"/>
      <c r="F77" s="976"/>
      <c r="G77" s="976"/>
      <c r="H77" s="976"/>
      <c r="I77" s="1037"/>
      <c r="J77" s="1037"/>
      <c r="K77" s="1037"/>
      <c r="L77" s="1037"/>
      <c r="M77" s="1037"/>
      <c r="N77" s="1037"/>
    </row>
    <row r="78" spans="1:14" s="434" customFormat="1" ht="14.25" customHeight="1" x14ac:dyDescent="0.15">
      <c r="A78" s="1039"/>
      <c r="B78" s="974"/>
      <c r="C78" s="974"/>
      <c r="D78" s="974"/>
      <c r="E78" s="974"/>
      <c r="F78" s="976"/>
      <c r="G78" s="976"/>
      <c r="H78" s="976"/>
      <c r="I78" s="1037"/>
      <c r="J78" s="1037"/>
      <c r="K78" s="1037"/>
      <c r="L78" s="1037"/>
      <c r="M78" s="1037"/>
      <c r="N78" s="1037"/>
    </row>
    <row r="79" spans="1:14" s="434" customFormat="1" ht="14.25" customHeight="1" x14ac:dyDescent="0.15">
      <c r="A79" s="1039"/>
      <c r="B79" s="974"/>
      <c r="C79" s="974"/>
      <c r="D79" s="974"/>
      <c r="E79" s="974"/>
      <c r="F79" s="976"/>
      <c r="G79" s="976"/>
      <c r="H79" s="976"/>
      <c r="I79" s="1037"/>
      <c r="J79" s="1037"/>
      <c r="K79" s="1037"/>
      <c r="L79" s="1037"/>
      <c r="M79" s="1037"/>
      <c r="N79" s="1037"/>
    </row>
    <row r="80" spans="1:14" s="434" customFormat="1" ht="14.25" customHeight="1" x14ac:dyDescent="0.15">
      <c r="A80" s="1039"/>
      <c r="B80" s="974"/>
      <c r="C80" s="974"/>
      <c r="D80" s="974"/>
      <c r="E80" s="974"/>
      <c r="F80" s="976"/>
      <c r="G80" s="976"/>
      <c r="H80" s="976"/>
      <c r="I80" s="1037"/>
      <c r="J80" s="1037"/>
      <c r="K80" s="1037"/>
      <c r="L80" s="1037"/>
      <c r="M80" s="1037"/>
      <c r="N80" s="1037"/>
    </row>
    <row r="81" spans="1:14" s="434" customFormat="1" ht="14.25" customHeight="1" thickBot="1" x14ac:dyDescent="0.2">
      <c r="A81" s="1040"/>
      <c r="B81" s="1042"/>
      <c r="C81" s="1043"/>
      <c r="D81" s="1043"/>
      <c r="E81" s="1043"/>
      <c r="F81" s="1043"/>
      <c r="G81" s="1043"/>
      <c r="H81" s="1049"/>
      <c r="I81" s="1046" t="s">
        <v>770</v>
      </c>
      <c r="J81" s="1047"/>
      <c r="K81" s="1047"/>
      <c r="L81" s="1047"/>
      <c r="M81" s="1047"/>
      <c r="N81" s="1048"/>
    </row>
    <row r="82" spans="1:14" s="434" customFormat="1" ht="14.25" customHeight="1" thickTop="1" x14ac:dyDescent="0.15">
      <c r="A82" s="1051" t="s">
        <v>769</v>
      </c>
      <c r="B82" s="991"/>
      <c r="C82" s="992"/>
      <c r="D82" s="992"/>
      <c r="E82" s="993"/>
      <c r="F82" s="994"/>
      <c r="G82" s="994"/>
      <c r="H82" s="995"/>
      <c r="I82" s="1050"/>
      <c r="J82" s="1050"/>
      <c r="K82" s="1050"/>
      <c r="L82" s="1050"/>
      <c r="M82" s="1050"/>
      <c r="N82" s="1050"/>
    </row>
    <row r="83" spans="1:14" s="434" customFormat="1" ht="14.25" customHeight="1" x14ac:dyDescent="0.15">
      <c r="A83" s="1039"/>
      <c r="B83" s="974"/>
      <c r="C83" s="974"/>
      <c r="D83" s="974"/>
      <c r="E83" s="974"/>
      <c r="F83" s="976"/>
      <c r="G83" s="976"/>
      <c r="H83" s="976"/>
      <c r="I83" s="1037"/>
      <c r="J83" s="1037"/>
      <c r="K83" s="1037"/>
      <c r="L83" s="1037"/>
      <c r="M83" s="1037"/>
      <c r="N83" s="1037"/>
    </row>
    <row r="84" spans="1:14" s="434" customFormat="1" ht="14.25" customHeight="1" x14ac:dyDescent="0.15">
      <c r="A84" s="1039"/>
      <c r="B84" s="974"/>
      <c r="C84" s="974"/>
      <c r="D84" s="974"/>
      <c r="E84" s="974"/>
      <c r="F84" s="976"/>
      <c r="G84" s="976"/>
      <c r="H84" s="976"/>
      <c r="I84" s="1037"/>
      <c r="J84" s="1037"/>
      <c r="K84" s="1037"/>
      <c r="L84" s="1037"/>
      <c r="M84" s="1037"/>
      <c r="N84" s="1037"/>
    </row>
    <row r="85" spans="1:14" s="434" customFormat="1" ht="14.25" customHeight="1" x14ac:dyDescent="0.15">
      <c r="A85" s="1039"/>
      <c r="B85" s="974"/>
      <c r="C85" s="974"/>
      <c r="D85" s="974"/>
      <c r="E85" s="974"/>
      <c r="F85" s="976"/>
      <c r="G85" s="976"/>
      <c r="H85" s="976"/>
      <c r="I85" s="1037"/>
      <c r="J85" s="1037"/>
      <c r="K85" s="1037"/>
      <c r="L85" s="1037"/>
      <c r="M85" s="1037"/>
      <c r="N85" s="1037"/>
    </row>
    <row r="86" spans="1:14" s="434" customFormat="1" ht="14.25" customHeight="1" x14ac:dyDescent="0.15">
      <c r="A86" s="1039"/>
      <c r="B86" s="974"/>
      <c r="C86" s="974"/>
      <c r="D86" s="974"/>
      <c r="E86" s="974"/>
      <c r="F86" s="976"/>
      <c r="G86" s="976"/>
      <c r="H86" s="976"/>
      <c r="I86" s="1037"/>
      <c r="J86" s="1037"/>
      <c r="K86" s="1037"/>
      <c r="L86" s="1037"/>
      <c r="M86" s="1037"/>
      <c r="N86" s="1037"/>
    </row>
    <row r="87" spans="1:14" s="434" customFormat="1" ht="14.25" customHeight="1" x14ac:dyDescent="0.15">
      <c r="A87" s="1039"/>
      <c r="B87" s="974"/>
      <c r="C87" s="974"/>
      <c r="D87" s="974"/>
      <c r="E87" s="974"/>
      <c r="F87" s="976"/>
      <c r="G87" s="976"/>
      <c r="H87" s="976"/>
      <c r="I87" s="1037"/>
      <c r="J87" s="1037"/>
      <c r="K87" s="1037"/>
      <c r="L87" s="1037"/>
      <c r="M87" s="1037"/>
      <c r="N87" s="1037"/>
    </row>
    <row r="88" spans="1:14" s="434" customFormat="1" ht="14.25" customHeight="1" x14ac:dyDescent="0.15">
      <c r="A88" s="1039"/>
      <c r="B88" s="974"/>
      <c r="C88" s="974"/>
      <c r="D88" s="974"/>
      <c r="E88" s="974"/>
      <c r="F88" s="976"/>
      <c r="G88" s="976"/>
      <c r="H88" s="976"/>
      <c r="I88" s="1037"/>
      <c r="J88" s="1037"/>
      <c r="K88" s="1037"/>
      <c r="L88" s="1037"/>
      <c r="M88" s="1037"/>
      <c r="N88" s="1037"/>
    </row>
    <row r="89" spans="1:14" s="434" customFormat="1" ht="14.25" customHeight="1" thickBot="1" x14ac:dyDescent="0.2">
      <c r="A89" s="1040"/>
      <c r="B89" s="1042"/>
      <c r="C89" s="1043"/>
      <c r="D89" s="1043"/>
      <c r="E89" s="1043"/>
      <c r="F89" s="1043"/>
      <c r="G89" s="1043"/>
      <c r="H89" s="1049"/>
      <c r="I89" s="1046" t="s">
        <v>768</v>
      </c>
      <c r="J89" s="1047"/>
      <c r="K89" s="1047"/>
      <c r="L89" s="1047"/>
      <c r="M89" s="1047"/>
      <c r="N89" s="1048"/>
    </row>
    <row r="90" spans="1:14" s="434" customFormat="1" ht="14.25" customHeight="1" thickTop="1" x14ac:dyDescent="0.15">
      <c r="A90" s="1051" t="s">
        <v>767</v>
      </c>
      <c r="B90" s="991"/>
      <c r="C90" s="992"/>
      <c r="D90" s="992"/>
      <c r="E90" s="993"/>
      <c r="F90" s="994"/>
      <c r="G90" s="994"/>
      <c r="H90" s="995"/>
      <c r="I90" s="1050"/>
      <c r="J90" s="1050"/>
      <c r="K90" s="1050"/>
      <c r="L90" s="1050"/>
      <c r="M90" s="1050"/>
      <c r="N90" s="1050"/>
    </row>
    <row r="91" spans="1:14" s="434" customFormat="1" ht="14.25" customHeight="1" x14ac:dyDescent="0.15">
      <c r="A91" s="1039"/>
      <c r="B91" s="974"/>
      <c r="C91" s="974"/>
      <c r="D91" s="974"/>
      <c r="E91" s="974"/>
      <c r="F91" s="976"/>
      <c r="G91" s="976"/>
      <c r="H91" s="976"/>
      <c r="I91" s="1037"/>
      <c r="J91" s="1037"/>
      <c r="K91" s="1037"/>
      <c r="L91" s="1037"/>
      <c r="M91" s="1037"/>
      <c r="N91" s="1037"/>
    </row>
    <row r="92" spans="1:14" s="434" customFormat="1" ht="14.25" customHeight="1" x14ac:dyDescent="0.15">
      <c r="A92" s="1039"/>
      <c r="B92" s="974"/>
      <c r="C92" s="974"/>
      <c r="D92" s="974"/>
      <c r="E92" s="974"/>
      <c r="F92" s="976"/>
      <c r="G92" s="976"/>
      <c r="H92" s="976"/>
      <c r="I92" s="1037"/>
      <c r="J92" s="1037"/>
      <c r="K92" s="1037"/>
      <c r="L92" s="1037"/>
      <c r="M92" s="1037"/>
      <c r="N92" s="1037"/>
    </row>
    <row r="93" spans="1:14" s="434" customFormat="1" ht="14.25" customHeight="1" x14ac:dyDescent="0.15">
      <c r="A93" s="1039"/>
      <c r="B93" s="974"/>
      <c r="C93" s="974"/>
      <c r="D93" s="974"/>
      <c r="E93" s="974"/>
      <c r="F93" s="976"/>
      <c r="G93" s="976"/>
      <c r="H93" s="976"/>
      <c r="I93" s="1037"/>
      <c r="J93" s="1037"/>
      <c r="K93" s="1037"/>
      <c r="L93" s="1037"/>
      <c r="M93" s="1037"/>
      <c r="N93" s="1037"/>
    </row>
    <row r="94" spans="1:14" s="434" customFormat="1" ht="14.25" customHeight="1" x14ac:dyDescent="0.15">
      <c r="A94" s="1039"/>
      <c r="B94" s="974"/>
      <c r="C94" s="974"/>
      <c r="D94" s="974"/>
      <c r="E94" s="974"/>
      <c r="F94" s="976"/>
      <c r="G94" s="976"/>
      <c r="H94" s="976"/>
      <c r="I94" s="1037"/>
      <c r="J94" s="1037"/>
      <c r="K94" s="1037"/>
      <c r="L94" s="1037"/>
      <c r="M94" s="1037"/>
      <c r="N94" s="1037"/>
    </row>
    <row r="95" spans="1:14" s="434" customFormat="1" ht="14.25" customHeight="1" x14ac:dyDescent="0.15">
      <c r="A95" s="1039"/>
      <c r="B95" s="974"/>
      <c r="C95" s="974"/>
      <c r="D95" s="974"/>
      <c r="E95" s="974"/>
      <c r="F95" s="976"/>
      <c r="G95" s="976"/>
      <c r="H95" s="976"/>
      <c r="I95" s="1037"/>
      <c r="J95" s="1037"/>
      <c r="K95" s="1037"/>
      <c r="L95" s="1037"/>
      <c r="M95" s="1037"/>
      <c r="N95" s="1037"/>
    </row>
    <row r="96" spans="1:14" s="434" customFormat="1" ht="14.25" customHeight="1" x14ac:dyDescent="0.15">
      <c r="A96" s="1039"/>
      <c r="B96" s="974"/>
      <c r="C96" s="974"/>
      <c r="D96" s="974"/>
      <c r="E96" s="974"/>
      <c r="F96" s="976"/>
      <c r="G96" s="976"/>
      <c r="H96" s="976"/>
      <c r="I96" s="1037"/>
      <c r="J96" s="1037"/>
      <c r="K96" s="1037"/>
      <c r="L96" s="1037"/>
      <c r="M96" s="1037"/>
      <c r="N96" s="1037"/>
    </row>
    <row r="97" spans="1:14" s="434" customFormat="1" ht="14.25" customHeight="1" thickBot="1" x14ac:dyDescent="0.2">
      <c r="A97" s="1040"/>
      <c r="B97" s="1042"/>
      <c r="C97" s="1043"/>
      <c r="D97" s="1043"/>
      <c r="E97" s="1043"/>
      <c r="F97" s="1043"/>
      <c r="G97" s="1043"/>
      <c r="H97" s="1049"/>
      <c r="I97" s="1046" t="s">
        <v>766</v>
      </c>
      <c r="J97" s="1047"/>
      <c r="K97" s="1047"/>
      <c r="L97" s="1047"/>
      <c r="M97" s="1047"/>
      <c r="N97" s="1048"/>
    </row>
    <row r="98" spans="1:14" s="434" customFormat="1" ht="14.25" customHeight="1" thickTop="1" x14ac:dyDescent="0.15">
      <c r="A98" s="1038" t="s">
        <v>765</v>
      </c>
      <c r="B98" s="991"/>
      <c r="C98" s="992"/>
      <c r="D98" s="992"/>
      <c r="E98" s="993"/>
      <c r="F98" s="994"/>
      <c r="G98" s="994"/>
      <c r="H98" s="995"/>
      <c r="I98" s="1041"/>
      <c r="J98" s="1041"/>
      <c r="K98" s="1041"/>
      <c r="L98" s="1041"/>
      <c r="M98" s="1041"/>
      <c r="N98" s="1041"/>
    </row>
    <row r="99" spans="1:14" s="434" customFormat="1" ht="14.25" customHeight="1" x14ac:dyDescent="0.15">
      <c r="A99" s="1039"/>
      <c r="B99" s="974"/>
      <c r="C99" s="974"/>
      <c r="D99" s="974"/>
      <c r="E99" s="974"/>
      <c r="F99" s="976"/>
      <c r="G99" s="976"/>
      <c r="H99" s="976"/>
      <c r="I99" s="1037"/>
      <c r="J99" s="1037"/>
      <c r="K99" s="1037"/>
      <c r="L99" s="1037"/>
      <c r="M99" s="1037"/>
      <c r="N99" s="1037"/>
    </row>
    <row r="100" spans="1:14" s="434" customFormat="1" ht="14.25" customHeight="1" x14ac:dyDescent="0.15">
      <c r="A100" s="1039"/>
      <c r="B100" s="974"/>
      <c r="C100" s="974"/>
      <c r="D100" s="974"/>
      <c r="E100" s="974"/>
      <c r="F100" s="976"/>
      <c r="G100" s="976"/>
      <c r="H100" s="976"/>
      <c r="I100" s="1037"/>
      <c r="J100" s="1037"/>
      <c r="K100" s="1037"/>
      <c r="L100" s="1037"/>
      <c r="M100" s="1037"/>
      <c r="N100" s="1037"/>
    </row>
    <row r="101" spans="1:14" s="434" customFormat="1" ht="14.25" customHeight="1" x14ac:dyDescent="0.15">
      <c r="A101" s="1039"/>
      <c r="B101" s="974"/>
      <c r="C101" s="974"/>
      <c r="D101" s="974"/>
      <c r="E101" s="974"/>
      <c r="F101" s="976"/>
      <c r="G101" s="976"/>
      <c r="H101" s="976"/>
      <c r="I101" s="1037"/>
      <c r="J101" s="1037"/>
      <c r="K101" s="1037"/>
      <c r="L101" s="1037"/>
      <c r="M101" s="1037"/>
      <c r="N101" s="1037"/>
    </row>
    <row r="102" spans="1:14" s="434" customFormat="1" ht="14.25" customHeight="1" x14ac:dyDescent="0.15">
      <c r="A102" s="1039"/>
      <c r="B102" s="974"/>
      <c r="C102" s="974"/>
      <c r="D102" s="974"/>
      <c r="E102" s="974"/>
      <c r="F102" s="976"/>
      <c r="G102" s="976"/>
      <c r="H102" s="976"/>
      <c r="I102" s="1037"/>
      <c r="J102" s="1037"/>
      <c r="K102" s="1037"/>
      <c r="L102" s="1037"/>
      <c r="M102" s="1037"/>
      <c r="N102" s="1037"/>
    </row>
    <row r="103" spans="1:14" s="434" customFormat="1" ht="14.25" customHeight="1" x14ac:dyDescent="0.15">
      <c r="A103" s="1039"/>
      <c r="B103" s="974"/>
      <c r="C103" s="974"/>
      <c r="D103" s="974"/>
      <c r="E103" s="974"/>
      <c r="F103" s="976"/>
      <c r="G103" s="976"/>
      <c r="H103" s="976"/>
      <c r="I103" s="1037"/>
      <c r="J103" s="1037"/>
      <c r="K103" s="1037"/>
      <c r="L103" s="1037"/>
      <c r="M103" s="1037"/>
      <c r="N103" s="1037"/>
    </row>
    <row r="104" spans="1:14" s="434" customFormat="1" ht="14.25" customHeight="1" x14ac:dyDescent="0.15">
      <c r="A104" s="1039"/>
      <c r="B104" s="974"/>
      <c r="C104" s="974"/>
      <c r="D104" s="974"/>
      <c r="E104" s="974"/>
      <c r="F104" s="976"/>
      <c r="G104" s="976"/>
      <c r="H104" s="976"/>
      <c r="I104" s="1037"/>
      <c r="J104" s="1037"/>
      <c r="K104" s="1037"/>
      <c r="L104" s="1037"/>
      <c r="M104" s="1037"/>
      <c r="N104" s="1037"/>
    </row>
    <row r="105" spans="1:14" s="434" customFormat="1" ht="14.25" customHeight="1" thickBot="1" x14ac:dyDescent="0.2">
      <c r="A105" s="1040"/>
      <c r="B105" s="1042"/>
      <c r="C105" s="1043"/>
      <c r="D105" s="1043"/>
      <c r="E105" s="1043"/>
      <c r="F105" s="1044"/>
      <c r="G105" s="1044"/>
      <c r="H105" s="1045"/>
      <c r="I105" s="1046" t="s">
        <v>764</v>
      </c>
      <c r="J105" s="1047"/>
      <c r="K105" s="1047"/>
      <c r="L105" s="1047"/>
      <c r="M105" s="1047"/>
      <c r="N105" s="1048"/>
    </row>
    <row r="106" spans="1:14" ht="15.4" customHeight="1" thickTop="1" x14ac:dyDescent="0.15">
      <c r="F106" s="433"/>
      <c r="G106" s="433"/>
      <c r="H106" s="433"/>
      <c r="I106" s="1061" t="s">
        <v>763</v>
      </c>
      <c r="J106" s="1061"/>
      <c r="K106" s="1061"/>
      <c r="L106" s="1061"/>
      <c r="M106" s="1061"/>
      <c r="N106" s="1061"/>
    </row>
    <row r="107" spans="1:14" ht="15.4" customHeight="1" x14ac:dyDescent="0.15">
      <c r="I107" s="976"/>
      <c r="J107" s="976"/>
      <c r="K107" s="976"/>
      <c r="L107" s="976"/>
      <c r="M107" s="976"/>
      <c r="N107" s="976"/>
    </row>
    <row r="108" spans="1:14" s="417" customFormat="1" ht="12" customHeight="1" x14ac:dyDescent="0.15">
      <c r="A108" s="418" t="s">
        <v>717</v>
      </c>
      <c r="B108" s="1029" t="s">
        <v>746</v>
      </c>
      <c r="C108" s="1029"/>
      <c r="D108" s="1029"/>
      <c r="E108" s="1029"/>
      <c r="F108" s="1029"/>
      <c r="G108" s="1029"/>
      <c r="H108" s="1029"/>
      <c r="I108" s="1029"/>
      <c r="J108" s="1029"/>
      <c r="K108" s="1029"/>
      <c r="L108" s="1029"/>
      <c r="M108" s="1029"/>
      <c r="N108" s="1029"/>
    </row>
    <row r="109" spans="1:14" s="417" customFormat="1" ht="12" customHeight="1" x14ac:dyDescent="0.15">
      <c r="A109" s="418" t="s">
        <v>717</v>
      </c>
      <c r="B109" s="1028" t="s">
        <v>745</v>
      </c>
      <c r="C109" s="1028"/>
      <c r="D109" s="1028"/>
      <c r="E109" s="1028"/>
      <c r="F109" s="1028"/>
      <c r="G109" s="1028"/>
      <c r="H109" s="1028"/>
      <c r="I109" s="1028"/>
      <c r="J109" s="1028"/>
      <c r="K109" s="1028"/>
      <c r="L109" s="1028"/>
      <c r="M109" s="1028"/>
      <c r="N109" s="1028"/>
    </row>
    <row r="110" spans="1:14" s="417" customFormat="1" ht="12" customHeight="1" x14ac:dyDescent="0.15">
      <c r="A110" s="418" t="s">
        <v>717</v>
      </c>
      <c r="B110" s="1028" t="s">
        <v>744</v>
      </c>
      <c r="C110" s="1028"/>
      <c r="D110" s="1028"/>
      <c r="E110" s="1028"/>
      <c r="F110" s="1028"/>
      <c r="G110" s="1028"/>
      <c r="H110" s="1028"/>
      <c r="I110" s="1028"/>
      <c r="J110" s="1028"/>
      <c r="K110" s="1028"/>
      <c r="L110" s="1028"/>
      <c r="M110" s="1028"/>
      <c r="N110" s="1028"/>
    </row>
    <row r="111" spans="1:14" s="432" customFormat="1" x14ac:dyDescent="0.15"/>
    <row r="112" spans="1:14" ht="15.4" customHeight="1" thickBot="1" x14ac:dyDescent="0.2">
      <c r="A112" s="416" t="s">
        <v>743</v>
      </c>
    </row>
    <row r="113" spans="1:14" ht="13.5" customHeight="1" x14ac:dyDescent="0.15">
      <c r="A113" s="1020" t="s">
        <v>740</v>
      </c>
      <c r="B113" s="1021"/>
      <c r="C113" s="1021"/>
      <c r="D113" s="1022"/>
    </row>
    <row r="114" spans="1:14" ht="13.5" customHeight="1" thickBot="1" x14ac:dyDescent="0.2">
      <c r="A114" s="1005"/>
      <c r="B114" s="1023"/>
      <c r="C114" s="1023"/>
      <c r="D114" s="1006"/>
    </row>
    <row r="115" spans="1:14" ht="13.5" customHeight="1" x14ac:dyDescent="0.15">
      <c r="A115" s="1027"/>
      <c r="B115" s="978"/>
      <c r="C115" s="978"/>
      <c r="D115" s="1026" t="s">
        <v>130</v>
      </c>
      <c r="E115" s="1020" t="s">
        <v>739</v>
      </c>
      <c r="F115" s="1021"/>
      <c r="G115" s="1022"/>
      <c r="H115" s="1027" t="s">
        <v>738</v>
      </c>
      <c r="I115" s="1024" t="s">
        <v>742</v>
      </c>
      <c r="J115" s="1025"/>
      <c r="K115" s="1025"/>
      <c r="L115" s="1025"/>
      <c r="M115" s="1025"/>
      <c r="N115" s="1025"/>
    </row>
    <row r="116" spans="1:14" ht="13.5" customHeight="1" thickBot="1" x14ac:dyDescent="0.2">
      <c r="A116" s="1005"/>
      <c r="B116" s="1023"/>
      <c r="C116" s="1023"/>
      <c r="D116" s="1006"/>
      <c r="E116" s="1005"/>
      <c r="F116" s="1023"/>
      <c r="G116" s="1006"/>
      <c r="H116" s="1027"/>
      <c r="I116" s="1025"/>
      <c r="J116" s="1025"/>
      <c r="K116" s="1025"/>
      <c r="L116" s="1025"/>
      <c r="M116" s="1025"/>
      <c r="N116" s="1025"/>
    </row>
    <row r="117" spans="1:14" s="421" customFormat="1" ht="7.5" customHeight="1" x14ac:dyDescent="0.15"/>
    <row r="118" spans="1:14" ht="15.4" customHeight="1" thickBot="1" x14ac:dyDescent="0.2">
      <c r="A118" s="416" t="s">
        <v>741</v>
      </c>
    </row>
    <row r="119" spans="1:14" ht="13.5" customHeight="1" x14ac:dyDescent="0.15">
      <c r="A119" s="1020" t="s">
        <v>740</v>
      </c>
      <c r="B119" s="1021"/>
      <c r="C119" s="1021"/>
      <c r="D119" s="1022"/>
    </row>
    <row r="120" spans="1:14" ht="13.5" customHeight="1" thickBot="1" x14ac:dyDescent="0.2">
      <c r="A120" s="1005"/>
      <c r="B120" s="1023"/>
      <c r="C120" s="1023"/>
      <c r="D120" s="1006"/>
    </row>
    <row r="121" spans="1:14" ht="13.5" customHeight="1" x14ac:dyDescent="0.15">
      <c r="A121" s="1027"/>
      <c r="B121" s="978"/>
      <c r="C121" s="978"/>
      <c r="D121" s="1026" t="s">
        <v>130</v>
      </c>
      <c r="E121" s="1020" t="s">
        <v>739</v>
      </c>
      <c r="F121" s="1021"/>
      <c r="G121" s="1022"/>
      <c r="H121" s="1027" t="s">
        <v>738</v>
      </c>
      <c r="I121" s="1025" t="s">
        <v>737</v>
      </c>
      <c r="J121" s="1025"/>
      <c r="K121" s="1025"/>
      <c r="L121" s="1025"/>
      <c r="M121" s="1025"/>
      <c r="N121" s="1025"/>
    </row>
    <row r="122" spans="1:14" ht="13.5" customHeight="1" thickBot="1" x14ac:dyDescent="0.2">
      <c r="A122" s="1005"/>
      <c r="B122" s="1023"/>
      <c r="C122" s="1023"/>
      <c r="D122" s="1006"/>
      <c r="E122" s="1005"/>
      <c r="F122" s="1023"/>
      <c r="G122" s="1006"/>
      <c r="H122" s="1027"/>
      <c r="I122" s="1025"/>
      <c r="J122" s="1025"/>
      <c r="K122" s="1025"/>
      <c r="L122" s="1025"/>
      <c r="M122" s="1025"/>
      <c r="N122" s="1025"/>
    </row>
    <row r="123" spans="1:14" ht="12" customHeight="1" x14ac:dyDescent="0.15">
      <c r="A123" s="420"/>
      <c r="B123" s="420"/>
      <c r="C123" s="420"/>
      <c r="D123" s="420"/>
      <c r="E123" s="420"/>
      <c r="F123" s="420"/>
      <c r="G123" s="420"/>
      <c r="H123" s="420"/>
      <c r="I123" s="419"/>
      <c r="J123" s="419"/>
      <c r="K123" s="419"/>
    </row>
    <row r="124" spans="1:14" s="430" customFormat="1" ht="13.5" customHeight="1" x14ac:dyDescent="0.15">
      <c r="A124" s="430" t="s">
        <v>736</v>
      </c>
    </row>
    <row r="125" spans="1:14" s="430" customFormat="1" ht="13.5" customHeight="1" x14ac:dyDescent="0.15">
      <c r="A125" s="431">
        <v>1</v>
      </c>
      <c r="B125" s="430" t="s">
        <v>762</v>
      </c>
    </row>
    <row r="126" spans="1:14" s="430" customFormat="1" ht="13.5" customHeight="1" x14ac:dyDescent="0.15">
      <c r="A126" s="431">
        <v>2</v>
      </c>
      <c r="B126" s="430" t="s">
        <v>761</v>
      </c>
    </row>
    <row r="127" spans="1:14" ht="15.4" customHeight="1" x14ac:dyDescent="0.15"/>
    <row r="128" spans="1:14" ht="15.4" customHeight="1" x14ac:dyDescent="0.15"/>
    <row r="129" ht="15.4" customHeight="1" x14ac:dyDescent="0.15"/>
    <row r="130" ht="15.4" customHeight="1" x14ac:dyDescent="0.15"/>
    <row r="131" ht="15.4" customHeight="1" x14ac:dyDescent="0.15"/>
  </sheetData>
  <mergeCells count="379">
    <mergeCell ref="B55:H55"/>
    <mergeCell ref="F61:H61"/>
    <mergeCell ref="B60:E60"/>
    <mergeCell ref="F60:H60"/>
    <mergeCell ref="H121:H122"/>
    <mergeCell ref="A56:A63"/>
    <mergeCell ref="B72:E72"/>
    <mergeCell ref="F72:H72"/>
    <mergeCell ref="B67:E67"/>
    <mergeCell ref="B68:E68"/>
    <mergeCell ref="B71:E71"/>
    <mergeCell ref="F71:H71"/>
    <mergeCell ref="F74:H74"/>
    <mergeCell ref="F77:H77"/>
    <mergeCell ref="B89:H89"/>
    <mergeCell ref="B82:E82"/>
    <mergeCell ref="A115:C116"/>
    <mergeCell ref="B90:E90"/>
    <mergeCell ref="A90:A97"/>
    <mergeCell ref="A48:A55"/>
    <mergeCell ref="F51:H51"/>
    <mergeCell ref="F75:H75"/>
    <mergeCell ref="B69:E69"/>
    <mergeCell ref="A66:A73"/>
    <mergeCell ref="F96:H96"/>
    <mergeCell ref="I96:K96"/>
    <mergeCell ref="L92:N92"/>
    <mergeCell ref="F90:H90"/>
    <mergeCell ref="A82:A89"/>
    <mergeCell ref="F82:H82"/>
    <mergeCell ref="B84:E84"/>
    <mergeCell ref="F84:H84"/>
    <mergeCell ref="F87:H87"/>
    <mergeCell ref="F91:H91"/>
    <mergeCell ref="F92:H92"/>
    <mergeCell ref="B92:E92"/>
    <mergeCell ref="B94:E94"/>
    <mergeCell ref="F94:H94"/>
    <mergeCell ref="F85:H85"/>
    <mergeCell ref="I83:K83"/>
    <mergeCell ref="B85:E85"/>
    <mergeCell ref="I88:K88"/>
    <mergeCell ref="B95:E95"/>
    <mergeCell ref="I91:K91"/>
    <mergeCell ref="B88:E88"/>
    <mergeCell ref="L83:N83"/>
    <mergeCell ref="I84:K84"/>
    <mergeCell ref="F86:H86"/>
    <mergeCell ref="L22:N22"/>
    <mergeCell ref="A119:D120"/>
    <mergeCell ref="F93:H93"/>
    <mergeCell ref="B109:N109"/>
    <mergeCell ref="I106:N107"/>
    <mergeCell ref="B110:N110"/>
    <mergeCell ref="L30:N30"/>
    <mergeCell ref="B29:E29"/>
    <mergeCell ref="B45:E45"/>
    <mergeCell ref="F40:H40"/>
    <mergeCell ref="B41:E41"/>
    <mergeCell ref="L40:N40"/>
    <mergeCell ref="L43:N43"/>
    <mergeCell ref="L37:N37"/>
    <mergeCell ref="F34:H34"/>
    <mergeCell ref="L36:N36"/>
    <mergeCell ref="B37:E37"/>
    <mergeCell ref="B44:E44"/>
    <mergeCell ref="F44:H44"/>
    <mergeCell ref="B32:E32"/>
    <mergeCell ref="F88:H88"/>
    <mergeCell ref="B83:E83"/>
    <mergeCell ref="F29:H29"/>
    <mergeCell ref="A113:D114"/>
    <mergeCell ref="F48:H48"/>
    <mergeCell ref="F37:H37"/>
    <mergeCell ref="F36:H36"/>
    <mergeCell ref="B31:H31"/>
    <mergeCell ref="B48:E48"/>
    <mergeCell ref="L34:N34"/>
    <mergeCell ref="L29:N29"/>
    <mergeCell ref="L32:N32"/>
    <mergeCell ref="I33:K33"/>
    <mergeCell ref="L41:N41"/>
    <mergeCell ref="B46:E46"/>
    <mergeCell ref="F46:H46"/>
    <mergeCell ref="I46:K46"/>
    <mergeCell ref="L46:N46"/>
    <mergeCell ref="L45:N45"/>
    <mergeCell ref="I43:K43"/>
    <mergeCell ref="I45:K45"/>
    <mergeCell ref="I47:N47"/>
    <mergeCell ref="B47:H47"/>
    <mergeCell ref="L44:N44"/>
    <mergeCell ref="I42:K42"/>
    <mergeCell ref="L42:N42"/>
    <mergeCell ref="F21:H21"/>
    <mergeCell ref="B20:E20"/>
    <mergeCell ref="A24:A31"/>
    <mergeCell ref="I26:K26"/>
    <mergeCell ref="I27:K27"/>
    <mergeCell ref="I28:K28"/>
    <mergeCell ref="B30:E30"/>
    <mergeCell ref="F30:H30"/>
    <mergeCell ref="I25:K25"/>
    <mergeCell ref="B24:E24"/>
    <mergeCell ref="F25:H25"/>
    <mergeCell ref="B22:E22"/>
    <mergeCell ref="F28:H28"/>
    <mergeCell ref="F26:H26"/>
    <mergeCell ref="B26:E26"/>
    <mergeCell ref="F22:H22"/>
    <mergeCell ref="I22:K22"/>
    <mergeCell ref="I29:K29"/>
    <mergeCell ref="I30:K30"/>
    <mergeCell ref="B27:E27"/>
    <mergeCell ref="F27:H27"/>
    <mergeCell ref="I24:K24"/>
    <mergeCell ref="B25:E25"/>
    <mergeCell ref="A3:N3"/>
    <mergeCell ref="K5:N5"/>
    <mergeCell ref="I15:K15"/>
    <mergeCell ref="I16:K16"/>
    <mergeCell ref="L21:N21"/>
    <mergeCell ref="I20:K20"/>
    <mergeCell ref="L20:N20"/>
    <mergeCell ref="F18:H18"/>
    <mergeCell ref="I14:K14"/>
    <mergeCell ref="F20:H20"/>
    <mergeCell ref="I5:J5"/>
    <mergeCell ref="A12:N12"/>
    <mergeCell ref="A5:B5"/>
    <mergeCell ref="F14:H14"/>
    <mergeCell ref="A9:B9"/>
    <mergeCell ref="A10:B10"/>
    <mergeCell ref="A8:N8"/>
    <mergeCell ref="A13:N13"/>
    <mergeCell ref="B21:E21"/>
    <mergeCell ref="A15:A23"/>
    <mergeCell ref="F15:H15"/>
    <mergeCell ref="B16:E16"/>
    <mergeCell ref="F16:H16"/>
    <mergeCell ref="B18:E18"/>
    <mergeCell ref="L24:N24"/>
    <mergeCell ref="I31:N31"/>
    <mergeCell ref="L26:N26"/>
    <mergeCell ref="L14:N14"/>
    <mergeCell ref="C5:G5"/>
    <mergeCell ref="B14:E14"/>
    <mergeCell ref="L25:N25"/>
    <mergeCell ref="B23:H23"/>
    <mergeCell ref="F24:H24"/>
    <mergeCell ref="L19:N19"/>
    <mergeCell ref="L15:N15"/>
    <mergeCell ref="L16:N16"/>
    <mergeCell ref="I23:N23"/>
    <mergeCell ref="I19:K19"/>
    <mergeCell ref="I18:K18"/>
    <mergeCell ref="L18:N18"/>
    <mergeCell ref="I17:K17"/>
    <mergeCell ref="L17:N17"/>
    <mergeCell ref="I21:K21"/>
    <mergeCell ref="B17:E17"/>
    <mergeCell ref="F17:H17"/>
    <mergeCell ref="B19:E19"/>
    <mergeCell ref="F19:H19"/>
    <mergeCell ref="B15:E15"/>
    <mergeCell ref="L27:N27"/>
    <mergeCell ref="B28:E28"/>
    <mergeCell ref="L28:N28"/>
    <mergeCell ref="F35:H35"/>
    <mergeCell ref="B34:E34"/>
    <mergeCell ref="I39:N39"/>
    <mergeCell ref="I38:K38"/>
    <mergeCell ref="L38:N38"/>
    <mergeCell ref="I36:K36"/>
    <mergeCell ref="B39:H39"/>
    <mergeCell ref="B38:E38"/>
    <mergeCell ref="F38:H38"/>
    <mergeCell ref="I34:K34"/>
    <mergeCell ref="I35:K35"/>
    <mergeCell ref="L35:N35"/>
    <mergeCell ref="A32:A39"/>
    <mergeCell ref="I32:K32"/>
    <mergeCell ref="B36:E36"/>
    <mergeCell ref="I37:K37"/>
    <mergeCell ref="F32:H32"/>
    <mergeCell ref="B33:E33"/>
    <mergeCell ref="F33:H33"/>
    <mergeCell ref="B35:E35"/>
    <mergeCell ref="I41:K41"/>
    <mergeCell ref="A40:A47"/>
    <mergeCell ref="I40:K40"/>
    <mergeCell ref="I44:K44"/>
    <mergeCell ref="F41:H41"/>
    <mergeCell ref="F43:H43"/>
    <mergeCell ref="F45:H45"/>
    <mergeCell ref="B43:E43"/>
    <mergeCell ref="B42:E42"/>
    <mergeCell ref="F42:H42"/>
    <mergeCell ref="B40:E40"/>
    <mergeCell ref="F52:H52"/>
    <mergeCell ref="B53:E53"/>
    <mergeCell ref="B51:E51"/>
    <mergeCell ref="B50:E50"/>
    <mergeCell ref="F53:H53"/>
    <mergeCell ref="F54:H54"/>
    <mergeCell ref="F50:H50"/>
    <mergeCell ref="L54:N54"/>
    <mergeCell ref="I50:K50"/>
    <mergeCell ref="I51:K51"/>
    <mergeCell ref="L52:N52"/>
    <mergeCell ref="L51:N51"/>
    <mergeCell ref="I52:K52"/>
    <mergeCell ref="L53:N53"/>
    <mergeCell ref="I53:K53"/>
    <mergeCell ref="I54:K54"/>
    <mergeCell ref="L50:N50"/>
    <mergeCell ref="I56:K56"/>
    <mergeCell ref="F57:H57"/>
    <mergeCell ref="F59:H59"/>
    <mergeCell ref="B58:E58"/>
    <mergeCell ref="F58:H58"/>
    <mergeCell ref="L48:N48"/>
    <mergeCell ref="I49:K49"/>
    <mergeCell ref="L49:N49"/>
    <mergeCell ref="I48:K48"/>
    <mergeCell ref="B49:E49"/>
    <mergeCell ref="I55:N55"/>
    <mergeCell ref="L56:N56"/>
    <mergeCell ref="B59:E59"/>
    <mergeCell ref="I59:K59"/>
    <mergeCell ref="L58:N58"/>
    <mergeCell ref="I57:K57"/>
    <mergeCell ref="I58:K58"/>
    <mergeCell ref="B57:E57"/>
    <mergeCell ref="B56:E56"/>
    <mergeCell ref="F56:H56"/>
    <mergeCell ref="L59:N59"/>
    <mergeCell ref="F49:H49"/>
    <mergeCell ref="B52:E52"/>
    <mergeCell ref="B54:E54"/>
    <mergeCell ref="I60:K60"/>
    <mergeCell ref="L60:N60"/>
    <mergeCell ref="I61:K61"/>
    <mergeCell ref="L61:N61"/>
    <mergeCell ref="I62:K62"/>
    <mergeCell ref="B65:E65"/>
    <mergeCell ref="B61:E61"/>
    <mergeCell ref="I65:K65"/>
    <mergeCell ref="L65:N65"/>
    <mergeCell ref="I63:N63"/>
    <mergeCell ref="L66:N66"/>
    <mergeCell ref="I68:K68"/>
    <mergeCell ref="L68:N68"/>
    <mergeCell ref="I67:K67"/>
    <mergeCell ref="B62:E62"/>
    <mergeCell ref="F62:H62"/>
    <mergeCell ref="F65:H65"/>
    <mergeCell ref="B63:H63"/>
    <mergeCell ref="L62:N62"/>
    <mergeCell ref="L76:N76"/>
    <mergeCell ref="L75:N75"/>
    <mergeCell ref="B76:E76"/>
    <mergeCell ref="L77:N77"/>
    <mergeCell ref="B77:E77"/>
    <mergeCell ref="B73:H73"/>
    <mergeCell ref="I66:K66"/>
    <mergeCell ref="I70:K70"/>
    <mergeCell ref="L70:N70"/>
    <mergeCell ref="F69:H69"/>
    <mergeCell ref="F70:H70"/>
    <mergeCell ref="B74:E74"/>
    <mergeCell ref="F76:H76"/>
    <mergeCell ref="F67:H67"/>
    <mergeCell ref="F66:H66"/>
    <mergeCell ref="B70:E70"/>
    <mergeCell ref="F68:H68"/>
    <mergeCell ref="I72:K72"/>
    <mergeCell ref="L72:N72"/>
    <mergeCell ref="I71:K71"/>
    <mergeCell ref="L71:N71"/>
    <mergeCell ref="B66:E66"/>
    <mergeCell ref="I69:K69"/>
    <mergeCell ref="L69:N69"/>
    <mergeCell ref="A74:A81"/>
    <mergeCell ref="B78:E78"/>
    <mergeCell ref="F78:H78"/>
    <mergeCell ref="F83:H83"/>
    <mergeCell ref="L86:N86"/>
    <mergeCell ref="I80:K80"/>
    <mergeCell ref="B86:E86"/>
    <mergeCell ref="B79:E79"/>
    <mergeCell ref="I87:K87"/>
    <mergeCell ref="B87:E87"/>
    <mergeCell ref="L87:N87"/>
    <mergeCell ref="F79:H79"/>
    <mergeCell ref="I75:K75"/>
    <mergeCell ref="B81:H81"/>
    <mergeCell ref="B80:E80"/>
    <mergeCell ref="F80:H80"/>
    <mergeCell ref="B75:E75"/>
    <mergeCell ref="I76:K76"/>
    <mergeCell ref="I81:N81"/>
    <mergeCell ref="I79:K79"/>
    <mergeCell ref="L79:N79"/>
    <mergeCell ref="L78:N78"/>
    <mergeCell ref="I77:K77"/>
    <mergeCell ref="I78:K78"/>
    <mergeCell ref="I92:K92"/>
    <mergeCell ref="L95:N95"/>
    <mergeCell ref="L93:N93"/>
    <mergeCell ref="I94:K94"/>
    <mergeCell ref="B91:E91"/>
    <mergeCell ref="L33:N33"/>
    <mergeCell ref="L82:N82"/>
    <mergeCell ref="I86:K86"/>
    <mergeCell ref="I82:K82"/>
    <mergeCell ref="I73:N73"/>
    <mergeCell ref="L57:N57"/>
    <mergeCell ref="L80:N80"/>
    <mergeCell ref="I74:K74"/>
    <mergeCell ref="L74:N74"/>
    <mergeCell ref="L67:N67"/>
    <mergeCell ref="L90:N90"/>
    <mergeCell ref="F95:H95"/>
    <mergeCell ref="L84:N84"/>
    <mergeCell ref="I85:K85"/>
    <mergeCell ref="L85:N85"/>
    <mergeCell ref="L91:N91"/>
    <mergeCell ref="L88:N88"/>
    <mergeCell ref="I90:K90"/>
    <mergeCell ref="I89:N89"/>
    <mergeCell ref="L96:N96"/>
    <mergeCell ref="B93:E93"/>
    <mergeCell ref="B100:E100"/>
    <mergeCell ref="F100:H100"/>
    <mergeCell ref="B99:E99"/>
    <mergeCell ref="F99:H99"/>
    <mergeCell ref="F101:H101"/>
    <mergeCell ref="B102:E102"/>
    <mergeCell ref="F102:H102"/>
    <mergeCell ref="B101:E101"/>
    <mergeCell ref="L99:N99"/>
    <mergeCell ref="I102:K102"/>
    <mergeCell ref="I101:K101"/>
    <mergeCell ref="I100:K100"/>
    <mergeCell ref="L100:N100"/>
    <mergeCell ref="L102:N102"/>
    <mergeCell ref="L101:N101"/>
    <mergeCell ref="L94:N94"/>
    <mergeCell ref="I95:K95"/>
    <mergeCell ref="I93:K93"/>
    <mergeCell ref="I98:K98"/>
    <mergeCell ref="B97:H97"/>
    <mergeCell ref="I97:N97"/>
    <mergeCell ref="B96:E96"/>
    <mergeCell ref="L104:N104"/>
    <mergeCell ref="A121:C122"/>
    <mergeCell ref="D121:D122"/>
    <mergeCell ref="E121:G122"/>
    <mergeCell ref="A98:A105"/>
    <mergeCell ref="F103:H103"/>
    <mergeCell ref="B98:E98"/>
    <mergeCell ref="F98:H98"/>
    <mergeCell ref="L98:N98"/>
    <mergeCell ref="I99:K99"/>
    <mergeCell ref="I115:N116"/>
    <mergeCell ref="I121:N122"/>
    <mergeCell ref="B103:E103"/>
    <mergeCell ref="I103:K103"/>
    <mergeCell ref="L103:N103"/>
    <mergeCell ref="B105:H105"/>
    <mergeCell ref="I105:N105"/>
    <mergeCell ref="B104:E104"/>
    <mergeCell ref="F104:H104"/>
    <mergeCell ref="I104:K104"/>
    <mergeCell ref="B108:N108"/>
    <mergeCell ref="H115:H116"/>
    <mergeCell ref="D115:D116"/>
    <mergeCell ref="E115:G116"/>
  </mergeCells>
  <phoneticPr fontId="2"/>
  <printOptions horizontalCentered="1" verticalCentered="1"/>
  <pageMargins left="0.39370078740157483" right="0.39370078740157483" top="0.59055118110236227" bottom="0.39370078740157483" header="0.27559055118110237" footer="0.43307086614173229"/>
  <pageSetup paperSize="9" scale="95" orientation="portrait" blackAndWhite="1" r:id="rId1"/>
  <headerFooter alignWithMargins="0">
    <oddHeader>&amp;R&amp;A</oddHeader>
  </headerFooter>
  <rowBreaks count="1" manualBreakCount="1">
    <brk id="63" max="1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81"/>
  <sheetViews>
    <sheetView view="pageBreakPreview" zoomScaleNormal="100" zoomScaleSheetLayoutView="100" workbookViewId="0"/>
  </sheetViews>
  <sheetFormatPr defaultColWidth="9.375" defaultRowHeight="13.5" x14ac:dyDescent="0.15"/>
  <cols>
    <col min="1" max="13" width="7.875" style="442" customWidth="1"/>
    <col min="14" max="14" width="1.625" style="442" customWidth="1"/>
    <col min="15" max="16384" width="9.375" style="442"/>
  </cols>
  <sheetData>
    <row r="1" spans="1:14" ht="15.4" customHeight="1" x14ac:dyDescent="0.15">
      <c r="M1" s="461"/>
    </row>
    <row r="2" spans="1:14" ht="7.5" customHeight="1" x14ac:dyDescent="0.15"/>
    <row r="3" spans="1:14" x14ac:dyDescent="0.15">
      <c r="A3" s="1062" t="s">
        <v>811</v>
      </c>
      <c r="B3" s="1062"/>
      <c r="C3" s="1062"/>
      <c r="D3" s="1062"/>
      <c r="E3" s="1062"/>
      <c r="F3" s="1062"/>
      <c r="G3" s="1062"/>
      <c r="H3" s="1062"/>
      <c r="I3" s="1062"/>
      <c r="J3" s="1062"/>
      <c r="K3" s="1062"/>
      <c r="L3" s="1062"/>
      <c r="M3" s="1062"/>
    </row>
    <row r="4" spans="1:14" x14ac:dyDescent="0.15">
      <c r="A4" s="1062" t="s">
        <v>759</v>
      </c>
      <c r="B4" s="1062"/>
      <c r="C4" s="1062"/>
      <c r="D4" s="1062"/>
      <c r="E4" s="1062"/>
      <c r="F4" s="1062"/>
      <c r="G4" s="1062"/>
      <c r="H4" s="1062"/>
      <c r="I4" s="1062"/>
      <c r="J4" s="1062"/>
      <c r="K4" s="1062"/>
      <c r="L4" s="1062"/>
      <c r="M4" s="1062"/>
    </row>
    <row r="5" spans="1:14" x14ac:dyDescent="0.15">
      <c r="A5" s="460"/>
      <c r="B5" s="460"/>
      <c r="C5" s="460"/>
      <c r="D5" s="460"/>
      <c r="E5" s="460"/>
      <c r="F5" s="460"/>
      <c r="G5" s="460"/>
      <c r="H5" s="460"/>
      <c r="I5" s="460"/>
      <c r="J5" s="460"/>
      <c r="K5" s="460"/>
      <c r="L5" s="460"/>
      <c r="M5" s="460"/>
    </row>
    <row r="6" spans="1:14" ht="7.5" customHeight="1" x14ac:dyDescent="0.15">
      <c r="N6" s="445"/>
    </row>
    <row r="7" spans="1:14" ht="21.4" customHeight="1" x14ac:dyDescent="0.15">
      <c r="A7" s="1068" t="s">
        <v>732</v>
      </c>
      <c r="B7" s="1069"/>
      <c r="C7" s="1066"/>
      <c r="D7" s="1067"/>
      <c r="E7" s="1067"/>
      <c r="F7" s="1067"/>
      <c r="G7" s="459"/>
      <c r="H7" s="1068" t="s">
        <v>810</v>
      </c>
      <c r="I7" s="1069"/>
      <c r="J7" s="1066"/>
      <c r="K7" s="1067"/>
      <c r="L7" s="1067"/>
      <c r="M7" s="1082"/>
      <c r="N7" s="445"/>
    </row>
    <row r="8" spans="1:14" ht="11.25" customHeight="1" x14ac:dyDescent="0.15">
      <c r="N8" s="445"/>
    </row>
    <row r="9" spans="1:14" ht="15.4" customHeight="1" thickBot="1" x14ac:dyDescent="0.2">
      <c r="A9" s="1081" t="s">
        <v>809</v>
      </c>
      <c r="B9" s="1081"/>
      <c r="C9" s="1081"/>
      <c r="D9" s="1081"/>
      <c r="E9" s="1081"/>
      <c r="F9" s="1081"/>
      <c r="G9" s="1081"/>
      <c r="H9" s="1081"/>
      <c r="I9" s="1081"/>
      <c r="J9" s="1081"/>
      <c r="K9" s="1081"/>
      <c r="L9" s="1081"/>
      <c r="M9" s="1081"/>
    </row>
    <row r="10" spans="1:14" ht="22.5" customHeight="1" thickBot="1" x14ac:dyDescent="0.2">
      <c r="A10" s="1083" t="s">
        <v>753</v>
      </c>
      <c r="B10" s="1084"/>
      <c r="C10" s="1085"/>
      <c r="D10" s="457"/>
      <c r="E10" s="454" t="s">
        <v>150</v>
      </c>
      <c r="F10" s="455"/>
      <c r="G10" s="456" t="s">
        <v>150</v>
      </c>
      <c r="H10" s="455"/>
      <c r="I10" s="454" t="s">
        <v>150</v>
      </c>
      <c r="J10" s="1070" t="s">
        <v>757</v>
      </c>
      <c r="K10" s="1071"/>
      <c r="L10" s="1071"/>
      <c r="M10" s="1072"/>
    </row>
    <row r="11" spans="1:14" ht="22.5" customHeight="1" thickTop="1" thickBot="1" x14ac:dyDescent="0.2">
      <c r="A11" s="1112" t="s">
        <v>756</v>
      </c>
      <c r="B11" s="1113"/>
      <c r="C11" s="1114"/>
      <c r="D11" s="1108"/>
      <c r="E11" s="1109"/>
      <c r="F11" s="453"/>
      <c r="G11" s="446"/>
      <c r="H11" s="453"/>
      <c r="I11" s="452"/>
      <c r="J11" s="1110"/>
      <c r="K11" s="1109"/>
      <c r="L11" s="1109"/>
      <c r="M11" s="1111"/>
    </row>
    <row r="12" spans="1:14" ht="8.25" customHeight="1" x14ac:dyDescent="0.15"/>
    <row r="13" spans="1:14" ht="15.4" customHeight="1" x14ac:dyDescent="0.15">
      <c r="A13" s="1081" t="s">
        <v>808</v>
      </c>
      <c r="B13" s="1081"/>
      <c r="C13" s="1081"/>
      <c r="D13" s="1081"/>
      <c r="E13" s="1081"/>
      <c r="F13" s="1081"/>
      <c r="G13" s="1081"/>
      <c r="H13" s="1081"/>
      <c r="I13" s="1081"/>
      <c r="J13" s="1081"/>
      <c r="K13" s="1081"/>
      <c r="L13" s="1081"/>
      <c r="M13" s="1081"/>
    </row>
    <row r="14" spans="1:14" ht="15.4" customHeight="1" thickBot="1" x14ac:dyDescent="0.2">
      <c r="A14" s="451" t="s">
        <v>753</v>
      </c>
      <c r="B14" s="1121" t="s">
        <v>807</v>
      </c>
      <c r="C14" s="1121"/>
      <c r="D14" s="1121"/>
      <c r="E14" s="1121" t="s">
        <v>806</v>
      </c>
      <c r="F14" s="1121"/>
      <c r="G14" s="1122"/>
      <c r="H14" s="1121" t="s">
        <v>807</v>
      </c>
      <c r="I14" s="1121"/>
      <c r="J14" s="1121"/>
      <c r="K14" s="1123" t="s">
        <v>806</v>
      </c>
      <c r="L14" s="1123"/>
      <c r="M14" s="1123"/>
    </row>
    <row r="15" spans="1:14" ht="14.25" customHeight="1" thickTop="1" x14ac:dyDescent="0.15">
      <c r="A15" s="450"/>
      <c r="B15" s="1117" t="s">
        <v>805</v>
      </c>
      <c r="C15" s="1118"/>
      <c r="D15" s="1119"/>
      <c r="E15" s="1115"/>
      <c r="F15" s="1115"/>
      <c r="G15" s="1120"/>
      <c r="H15" s="1117" t="s">
        <v>805</v>
      </c>
      <c r="I15" s="1118"/>
      <c r="J15" s="1119"/>
      <c r="K15" s="1115"/>
      <c r="L15" s="1115"/>
      <c r="M15" s="1116"/>
    </row>
    <row r="16" spans="1:14" ht="14.25" customHeight="1" x14ac:dyDescent="0.15">
      <c r="A16" s="448"/>
      <c r="B16" s="1077" t="s">
        <v>805</v>
      </c>
      <c r="C16" s="1078"/>
      <c r="D16" s="1079"/>
      <c r="E16" s="1073"/>
      <c r="F16" s="1073"/>
      <c r="G16" s="1066"/>
      <c r="H16" s="1077" t="s">
        <v>805</v>
      </c>
      <c r="I16" s="1078"/>
      <c r="J16" s="1079"/>
      <c r="K16" s="1073"/>
      <c r="L16" s="1073"/>
      <c r="M16" s="1074"/>
    </row>
    <row r="17" spans="1:13" ht="14.25" customHeight="1" x14ac:dyDescent="0.15">
      <c r="A17" s="448"/>
      <c r="B17" s="1077" t="s">
        <v>805</v>
      </c>
      <c r="C17" s="1078"/>
      <c r="D17" s="1079"/>
      <c r="E17" s="1073"/>
      <c r="F17" s="1073"/>
      <c r="G17" s="1066"/>
      <c r="H17" s="1077" t="s">
        <v>805</v>
      </c>
      <c r="I17" s="1078"/>
      <c r="J17" s="1079"/>
      <c r="K17" s="1073"/>
      <c r="L17" s="1073"/>
      <c r="M17" s="1074"/>
    </row>
    <row r="18" spans="1:13" ht="14.25" customHeight="1" x14ac:dyDescent="0.15">
      <c r="A18" s="448"/>
      <c r="B18" s="1077" t="s">
        <v>805</v>
      </c>
      <c r="C18" s="1078"/>
      <c r="D18" s="1079"/>
      <c r="E18" s="1073"/>
      <c r="F18" s="1073"/>
      <c r="G18" s="1066"/>
      <c r="H18" s="1077" t="s">
        <v>805</v>
      </c>
      <c r="I18" s="1078"/>
      <c r="J18" s="1079"/>
      <c r="K18" s="1073"/>
      <c r="L18" s="1073"/>
      <c r="M18" s="1074"/>
    </row>
    <row r="19" spans="1:13" ht="14.25" customHeight="1" x14ac:dyDescent="0.15">
      <c r="A19" s="1080"/>
      <c r="B19" s="1077" t="s">
        <v>805</v>
      </c>
      <c r="C19" s="1078"/>
      <c r="D19" s="1079"/>
      <c r="E19" s="1073"/>
      <c r="F19" s="1073"/>
      <c r="G19" s="1066"/>
      <c r="H19" s="1077" t="s">
        <v>805</v>
      </c>
      <c r="I19" s="1078"/>
      <c r="J19" s="1079"/>
      <c r="K19" s="1073"/>
      <c r="L19" s="1073"/>
      <c r="M19" s="1074"/>
    </row>
    <row r="20" spans="1:13" ht="14.25" customHeight="1" x14ac:dyDescent="0.15">
      <c r="A20" s="1080"/>
      <c r="B20" s="1077" t="s">
        <v>805</v>
      </c>
      <c r="C20" s="1078"/>
      <c r="D20" s="1079"/>
      <c r="E20" s="1073"/>
      <c r="F20" s="1073"/>
      <c r="G20" s="1066"/>
      <c r="H20" s="1077" t="s">
        <v>805</v>
      </c>
      <c r="I20" s="1078"/>
      <c r="J20" s="1079"/>
      <c r="K20" s="1073"/>
      <c r="L20" s="1073"/>
      <c r="M20" s="1074"/>
    </row>
    <row r="21" spans="1:13" ht="14.25" customHeight="1" x14ac:dyDescent="0.15">
      <c r="A21" s="1080"/>
      <c r="B21" s="1077" t="s">
        <v>805</v>
      </c>
      <c r="C21" s="1078"/>
      <c r="D21" s="1079"/>
      <c r="E21" s="1073"/>
      <c r="F21" s="1073"/>
      <c r="G21" s="1066"/>
      <c r="H21" s="1077" t="s">
        <v>805</v>
      </c>
      <c r="I21" s="1078"/>
      <c r="J21" s="1079"/>
      <c r="K21" s="1073"/>
      <c r="L21" s="1073"/>
      <c r="M21" s="1074"/>
    </row>
    <row r="22" spans="1:13" ht="14.25" customHeight="1" x14ac:dyDescent="0.15">
      <c r="A22" s="449" t="s">
        <v>283</v>
      </c>
      <c r="B22" s="1077" t="s">
        <v>805</v>
      </c>
      <c r="C22" s="1078"/>
      <c r="D22" s="1079"/>
      <c r="E22" s="1073"/>
      <c r="F22" s="1073"/>
      <c r="G22" s="1066"/>
      <c r="H22" s="1077" t="s">
        <v>805</v>
      </c>
      <c r="I22" s="1078"/>
      <c r="J22" s="1079"/>
      <c r="K22" s="1073"/>
      <c r="L22" s="1073"/>
      <c r="M22" s="1074"/>
    </row>
    <row r="23" spans="1:13" ht="14.25" customHeight="1" x14ac:dyDescent="0.15">
      <c r="A23" s="448"/>
      <c r="B23" s="1077" t="s">
        <v>805</v>
      </c>
      <c r="C23" s="1078"/>
      <c r="D23" s="1079"/>
      <c r="E23" s="1073"/>
      <c r="F23" s="1073"/>
      <c r="G23" s="1066"/>
      <c r="H23" s="1077" t="s">
        <v>805</v>
      </c>
      <c r="I23" s="1078"/>
      <c r="J23" s="1079"/>
      <c r="K23" s="1073"/>
      <c r="L23" s="1073"/>
      <c r="M23" s="1074"/>
    </row>
    <row r="24" spans="1:13" ht="14.25" customHeight="1" x14ac:dyDescent="0.15">
      <c r="A24" s="448"/>
      <c r="B24" s="1077" t="s">
        <v>805</v>
      </c>
      <c r="C24" s="1078"/>
      <c r="D24" s="1079"/>
      <c r="E24" s="1073"/>
      <c r="F24" s="1073"/>
      <c r="G24" s="1066"/>
      <c r="H24" s="1077" t="s">
        <v>805</v>
      </c>
      <c r="I24" s="1078"/>
      <c r="J24" s="1079"/>
      <c r="K24" s="1073"/>
      <c r="L24" s="1073"/>
      <c r="M24" s="1074"/>
    </row>
    <row r="25" spans="1:13" ht="15.4" customHeight="1" thickBot="1" x14ac:dyDescent="0.2">
      <c r="A25" s="447"/>
      <c r="B25" s="1075"/>
      <c r="C25" s="1075"/>
      <c r="D25" s="1075"/>
      <c r="E25" s="1075"/>
      <c r="F25" s="1075"/>
      <c r="G25" s="1076"/>
      <c r="H25" s="1063" t="s">
        <v>804</v>
      </c>
      <c r="I25" s="1064"/>
      <c r="J25" s="1065"/>
      <c r="K25" s="1097"/>
      <c r="L25" s="1098"/>
      <c r="M25" s="1099"/>
    </row>
    <row r="26" spans="1:13" ht="14.25" customHeight="1" thickTop="1" x14ac:dyDescent="0.15">
      <c r="A26" s="450"/>
      <c r="B26" s="1117" t="s">
        <v>805</v>
      </c>
      <c r="C26" s="1118"/>
      <c r="D26" s="1119"/>
      <c r="E26" s="1115"/>
      <c r="F26" s="1115"/>
      <c r="G26" s="1120"/>
      <c r="H26" s="1117" t="s">
        <v>805</v>
      </c>
      <c r="I26" s="1118"/>
      <c r="J26" s="1119"/>
      <c r="K26" s="1115"/>
      <c r="L26" s="1115"/>
      <c r="M26" s="1116"/>
    </row>
    <row r="27" spans="1:13" ht="14.25" customHeight="1" x14ac:dyDescent="0.15">
      <c r="A27" s="448"/>
      <c r="B27" s="1077" t="s">
        <v>805</v>
      </c>
      <c r="C27" s="1078"/>
      <c r="D27" s="1079"/>
      <c r="E27" s="1073"/>
      <c r="F27" s="1073"/>
      <c r="G27" s="1066"/>
      <c r="H27" s="1077" t="s">
        <v>805</v>
      </c>
      <c r="I27" s="1078"/>
      <c r="J27" s="1079"/>
      <c r="K27" s="1073"/>
      <c r="L27" s="1073"/>
      <c r="M27" s="1074"/>
    </row>
    <row r="28" spans="1:13" ht="14.25" customHeight="1" x14ac:dyDescent="0.15">
      <c r="A28" s="448"/>
      <c r="B28" s="1077" t="s">
        <v>805</v>
      </c>
      <c r="C28" s="1078"/>
      <c r="D28" s="1079"/>
      <c r="E28" s="1073"/>
      <c r="F28" s="1073"/>
      <c r="G28" s="1066"/>
      <c r="H28" s="1077" t="s">
        <v>805</v>
      </c>
      <c r="I28" s="1078"/>
      <c r="J28" s="1079"/>
      <c r="K28" s="1073"/>
      <c r="L28" s="1073"/>
      <c r="M28" s="1074"/>
    </row>
    <row r="29" spans="1:13" ht="14.25" customHeight="1" x14ac:dyDescent="0.15">
      <c r="A29" s="448"/>
      <c r="B29" s="1077" t="s">
        <v>805</v>
      </c>
      <c r="C29" s="1078"/>
      <c r="D29" s="1079"/>
      <c r="E29" s="1073"/>
      <c r="F29" s="1073"/>
      <c r="G29" s="1066"/>
      <c r="H29" s="1077" t="s">
        <v>805</v>
      </c>
      <c r="I29" s="1078"/>
      <c r="J29" s="1079"/>
      <c r="K29" s="1073"/>
      <c r="L29" s="1073"/>
      <c r="M29" s="1074"/>
    </row>
    <row r="30" spans="1:13" ht="14.25" customHeight="1" x14ac:dyDescent="0.15">
      <c r="A30" s="1080"/>
      <c r="B30" s="1077" t="s">
        <v>805</v>
      </c>
      <c r="C30" s="1078"/>
      <c r="D30" s="1079"/>
      <c r="E30" s="1073"/>
      <c r="F30" s="1073"/>
      <c r="G30" s="1066"/>
      <c r="H30" s="1077" t="s">
        <v>805</v>
      </c>
      <c r="I30" s="1078"/>
      <c r="J30" s="1079"/>
      <c r="K30" s="1073"/>
      <c r="L30" s="1073"/>
      <c r="M30" s="1074"/>
    </row>
    <row r="31" spans="1:13" ht="14.25" customHeight="1" x14ac:dyDescent="0.15">
      <c r="A31" s="1080"/>
      <c r="B31" s="1077" t="s">
        <v>805</v>
      </c>
      <c r="C31" s="1078"/>
      <c r="D31" s="1079"/>
      <c r="E31" s="1073"/>
      <c r="F31" s="1073"/>
      <c r="G31" s="1066"/>
      <c r="H31" s="1077" t="s">
        <v>805</v>
      </c>
      <c r="I31" s="1078"/>
      <c r="J31" s="1079"/>
      <c r="K31" s="1073"/>
      <c r="L31" s="1073"/>
      <c r="M31" s="1074"/>
    </row>
    <row r="32" spans="1:13" ht="14.25" customHeight="1" x14ac:dyDescent="0.15">
      <c r="A32" s="1080"/>
      <c r="B32" s="1077" t="s">
        <v>805</v>
      </c>
      <c r="C32" s="1078"/>
      <c r="D32" s="1079"/>
      <c r="E32" s="1073"/>
      <c r="F32" s="1073"/>
      <c r="G32" s="1066"/>
      <c r="H32" s="1077" t="s">
        <v>805</v>
      </c>
      <c r="I32" s="1078"/>
      <c r="J32" s="1079"/>
      <c r="K32" s="1073"/>
      <c r="L32" s="1073"/>
      <c r="M32" s="1074"/>
    </row>
    <row r="33" spans="1:13" ht="14.25" customHeight="1" x14ac:dyDescent="0.15">
      <c r="A33" s="449" t="s">
        <v>283</v>
      </c>
      <c r="B33" s="1077" t="s">
        <v>805</v>
      </c>
      <c r="C33" s="1078"/>
      <c r="D33" s="1079"/>
      <c r="E33" s="1073"/>
      <c r="F33" s="1073"/>
      <c r="G33" s="1066"/>
      <c r="H33" s="1077" t="s">
        <v>805</v>
      </c>
      <c r="I33" s="1078"/>
      <c r="J33" s="1079"/>
      <c r="K33" s="1073"/>
      <c r="L33" s="1073"/>
      <c r="M33" s="1074"/>
    </row>
    <row r="34" spans="1:13" ht="14.25" customHeight="1" x14ac:dyDescent="0.15">
      <c r="A34" s="448"/>
      <c r="B34" s="1077" t="s">
        <v>805</v>
      </c>
      <c r="C34" s="1078"/>
      <c r="D34" s="1079"/>
      <c r="E34" s="1073"/>
      <c r="F34" s="1073"/>
      <c r="G34" s="1066"/>
      <c r="H34" s="1077" t="s">
        <v>805</v>
      </c>
      <c r="I34" s="1078"/>
      <c r="J34" s="1079"/>
      <c r="K34" s="1073"/>
      <c r="L34" s="1073"/>
      <c r="M34" s="1074"/>
    </row>
    <row r="35" spans="1:13" ht="14.25" customHeight="1" x14ac:dyDescent="0.15">
      <c r="A35" s="448"/>
      <c r="B35" s="1077" t="s">
        <v>805</v>
      </c>
      <c r="C35" s="1078"/>
      <c r="D35" s="1079"/>
      <c r="E35" s="1073"/>
      <c r="F35" s="1073"/>
      <c r="G35" s="1066"/>
      <c r="H35" s="1077" t="s">
        <v>805</v>
      </c>
      <c r="I35" s="1078"/>
      <c r="J35" s="1079"/>
      <c r="K35" s="1073"/>
      <c r="L35" s="1073"/>
      <c r="M35" s="1074"/>
    </row>
    <row r="36" spans="1:13" ht="15.4" customHeight="1" thickBot="1" x14ac:dyDescent="0.2">
      <c r="A36" s="447"/>
      <c r="B36" s="1075"/>
      <c r="C36" s="1075"/>
      <c r="D36" s="1075"/>
      <c r="E36" s="1075"/>
      <c r="F36" s="1075"/>
      <c r="G36" s="1076"/>
      <c r="H36" s="1063" t="s">
        <v>804</v>
      </c>
      <c r="I36" s="1064"/>
      <c r="J36" s="1065"/>
      <c r="K36" s="1097"/>
      <c r="L36" s="1098"/>
      <c r="M36" s="1099"/>
    </row>
    <row r="37" spans="1:13" ht="14.25" customHeight="1" thickTop="1" x14ac:dyDescent="0.15">
      <c r="A37" s="450"/>
      <c r="B37" s="1117" t="s">
        <v>805</v>
      </c>
      <c r="C37" s="1118"/>
      <c r="D37" s="1119"/>
      <c r="E37" s="1115"/>
      <c r="F37" s="1115"/>
      <c r="G37" s="1120"/>
      <c r="H37" s="1117" t="s">
        <v>805</v>
      </c>
      <c r="I37" s="1118"/>
      <c r="J37" s="1119"/>
      <c r="K37" s="1115"/>
      <c r="L37" s="1115"/>
      <c r="M37" s="1116"/>
    </row>
    <row r="38" spans="1:13" ht="14.25" customHeight="1" x14ac:dyDescent="0.15">
      <c r="A38" s="448"/>
      <c r="B38" s="1077" t="s">
        <v>805</v>
      </c>
      <c r="C38" s="1078"/>
      <c r="D38" s="1079"/>
      <c r="E38" s="1073"/>
      <c r="F38" s="1073"/>
      <c r="G38" s="1066"/>
      <c r="H38" s="1077" t="s">
        <v>805</v>
      </c>
      <c r="I38" s="1078"/>
      <c r="J38" s="1079"/>
      <c r="K38" s="1073"/>
      <c r="L38" s="1073"/>
      <c r="M38" s="1074"/>
    </row>
    <row r="39" spans="1:13" ht="14.25" customHeight="1" x14ac:dyDescent="0.15">
      <c r="A39" s="448"/>
      <c r="B39" s="1077" t="s">
        <v>805</v>
      </c>
      <c r="C39" s="1078"/>
      <c r="D39" s="1079"/>
      <c r="E39" s="1073"/>
      <c r="F39" s="1073"/>
      <c r="G39" s="1066"/>
      <c r="H39" s="1077" t="s">
        <v>805</v>
      </c>
      <c r="I39" s="1078"/>
      <c r="J39" s="1079"/>
      <c r="K39" s="1073"/>
      <c r="L39" s="1073"/>
      <c r="M39" s="1074"/>
    </row>
    <row r="40" spans="1:13" ht="14.25" customHeight="1" x14ac:dyDescent="0.15">
      <c r="A40" s="448"/>
      <c r="B40" s="1077" t="s">
        <v>805</v>
      </c>
      <c r="C40" s="1078"/>
      <c r="D40" s="1079"/>
      <c r="E40" s="1073"/>
      <c r="F40" s="1073"/>
      <c r="G40" s="1066"/>
      <c r="H40" s="1077" t="s">
        <v>805</v>
      </c>
      <c r="I40" s="1078"/>
      <c r="J40" s="1079"/>
      <c r="K40" s="1073"/>
      <c r="L40" s="1073"/>
      <c r="M40" s="1074"/>
    </row>
    <row r="41" spans="1:13" ht="14.25" customHeight="1" x14ac:dyDescent="0.15">
      <c r="A41" s="1080"/>
      <c r="B41" s="1077" t="s">
        <v>805</v>
      </c>
      <c r="C41" s="1078"/>
      <c r="D41" s="1079"/>
      <c r="E41" s="1073"/>
      <c r="F41" s="1073"/>
      <c r="G41" s="1066"/>
      <c r="H41" s="1077" t="s">
        <v>805</v>
      </c>
      <c r="I41" s="1078"/>
      <c r="J41" s="1079"/>
      <c r="K41" s="1073"/>
      <c r="L41" s="1073"/>
      <c r="M41" s="1074"/>
    </row>
    <row r="42" spans="1:13" ht="14.25" customHeight="1" x14ac:dyDescent="0.15">
      <c r="A42" s="1080"/>
      <c r="B42" s="1077" t="s">
        <v>805</v>
      </c>
      <c r="C42" s="1078"/>
      <c r="D42" s="1079"/>
      <c r="E42" s="1073"/>
      <c r="F42" s="1073"/>
      <c r="G42" s="1066"/>
      <c r="H42" s="1077" t="s">
        <v>805</v>
      </c>
      <c r="I42" s="1078"/>
      <c r="J42" s="1079"/>
      <c r="K42" s="1073"/>
      <c r="L42" s="1073"/>
      <c r="M42" s="1074"/>
    </row>
    <row r="43" spans="1:13" ht="14.25" customHeight="1" x14ac:dyDescent="0.15">
      <c r="A43" s="1080"/>
      <c r="B43" s="1077" t="s">
        <v>805</v>
      </c>
      <c r="C43" s="1078"/>
      <c r="D43" s="1079"/>
      <c r="E43" s="1073"/>
      <c r="F43" s="1073"/>
      <c r="G43" s="1066"/>
      <c r="H43" s="1077" t="s">
        <v>805</v>
      </c>
      <c r="I43" s="1078"/>
      <c r="J43" s="1079"/>
      <c r="K43" s="1073"/>
      <c r="L43" s="1073"/>
      <c r="M43" s="1074"/>
    </row>
    <row r="44" spans="1:13" ht="14.25" customHeight="1" x14ac:dyDescent="0.15">
      <c r="A44" s="449" t="s">
        <v>283</v>
      </c>
      <c r="B44" s="1077" t="s">
        <v>805</v>
      </c>
      <c r="C44" s="1078"/>
      <c r="D44" s="1079"/>
      <c r="E44" s="1073"/>
      <c r="F44" s="1073"/>
      <c r="G44" s="1066"/>
      <c r="H44" s="1077" t="s">
        <v>805</v>
      </c>
      <c r="I44" s="1078"/>
      <c r="J44" s="1079"/>
      <c r="K44" s="1073"/>
      <c r="L44" s="1073"/>
      <c r="M44" s="1074"/>
    </row>
    <row r="45" spans="1:13" ht="14.25" customHeight="1" x14ac:dyDescent="0.15">
      <c r="A45" s="448"/>
      <c r="B45" s="1077" t="s">
        <v>805</v>
      </c>
      <c r="C45" s="1078"/>
      <c r="D45" s="1079"/>
      <c r="E45" s="1073"/>
      <c r="F45" s="1073"/>
      <c r="G45" s="1066"/>
      <c r="H45" s="1077" t="s">
        <v>805</v>
      </c>
      <c r="I45" s="1078"/>
      <c r="J45" s="1079"/>
      <c r="K45" s="1073"/>
      <c r="L45" s="1073"/>
      <c r="M45" s="1074"/>
    </row>
    <row r="46" spans="1:13" ht="14.25" customHeight="1" x14ac:dyDescent="0.15">
      <c r="A46" s="448"/>
      <c r="B46" s="1077" t="s">
        <v>805</v>
      </c>
      <c r="C46" s="1078"/>
      <c r="D46" s="1079"/>
      <c r="E46" s="1073"/>
      <c r="F46" s="1073"/>
      <c r="G46" s="1066"/>
      <c r="H46" s="1077" t="s">
        <v>805</v>
      </c>
      <c r="I46" s="1078"/>
      <c r="J46" s="1079"/>
      <c r="K46" s="1073"/>
      <c r="L46" s="1073"/>
      <c r="M46" s="1074"/>
    </row>
    <row r="47" spans="1:13" ht="15.4" customHeight="1" thickBot="1" x14ac:dyDescent="0.2">
      <c r="A47" s="447"/>
      <c r="B47" s="1075"/>
      <c r="C47" s="1075"/>
      <c r="D47" s="1075"/>
      <c r="E47" s="1075"/>
      <c r="F47" s="1075"/>
      <c r="G47" s="1076"/>
      <c r="H47" s="1063" t="s">
        <v>804</v>
      </c>
      <c r="I47" s="1064"/>
      <c r="J47" s="1065"/>
      <c r="K47" s="1097"/>
      <c r="L47" s="1098"/>
      <c r="M47" s="1099"/>
    </row>
    <row r="48" spans="1:13" ht="15.4" customHeight="1" thickTop="1" x14ac:dyDescent="0.15">
      <c r="H48" s="1100" t="s">
        <v>763</v>
      </c>
      <c r="I48" s="1101"/>
      <c r="J48" s="1102"/>
      <c r="K48" s="1100"/>
      <c r="L48" s="1101"/>
      <c r="M48" s="1106"/>
    </row>
    <row r="49" spans="1:13" ht="15.4" customHeight="1" x14ac:dyDescent="0.15">
      <c r="H49" s="1103"/>
      <c r="I49" s="1104"/>
      <c r="J49" s="1105"/>
      <c r="K49" s="1103"/>
      <c r="L49" s="1104"/>
      <c r="M49" s="1107"/>
    </row>
    <row r="50" spans="1:13" s="430" customFormat="1" ht="12" customHeight="1" x14ac:dyDescent="0.15">
      <c r="A50" s="431" t="s">
        <v>717</v>
      </c>
      <c r="B50" s="1087" t="s">
        <v>745</v>
      </c>
      <c r="C50" s="1087"/>
      <c r="D50" s="1087"/>
      <c r="E50" s="1087"/>
      <c r="F50" s="1087"/>
      <c r="G50" s="1087"/>
      <c r="H50" s="1087"/>
      <c r="I50" s="1087"/>
      <c r="J50" s="1087"/>
      <c r="K50" s="1087"/>
      <c r="L50" s="1087"/>
      <c r="M50" s="1087"/>
    </row>
    <row r="51" spans="1:13" s="430" customFormat="1" ht="12" customHeight="1" x14ac:dyDescent="0.15">
      <c r="A51" s="431" t="s">
        <v>717</v>
      </c>
      <c r="B51" s="1087" t="s">
        <v>744</v>
      </c>
      <c r="C51" s="1087"/>
      <c r="D51" s="1087"/>
      <c r="E51" s="1087"/>
      <c r="F51" s="1087"/>
      <c r="G51" s="1087"/>
      <c r="H51" s="1087"/>
      <c r="I51" s="1087"/>
      <c r="J51" s="1087"/>
      <c r="K51" s="1087"/>
      <c r="L51" s="1087"/>
      <c r="M51" s="1087"/>
    </row>
    <row r="52" spans="1:13" s="443" customFormat="1" ht="7.5" customHeight="1" x14ac:dyDescent="0.15"/>
    <row r="53" spans="1:13" ht="15.4" customHeight="1" thickBot="1" x14ac:dyDescent="0.2">
      <c r="A53" s="442" t="s">
        <v>803</v>
      </c>
    </row>
    <row r="54" spans="1:13" ht="15.4" customHeight="1" x14ac:dyDescent="0.15">
      <c r="A54" s="1088" t="s">
        <v>740</v>
      </c>
      <c r="B54" s="1089"/>
      <c r="C54" s="1089"/>
      <c r="D54" s="1090"/>
    </row>
    <row r="55" spans="1:13" ht="15.4" customHeight="1" thickBot="1" x14ac:dyDescent="0.2">
      <c r="A55" s="1091"/>
      <c r="B55" s="1092"/>
      <c r="C55" s="1092"/>
      <c r="D55" s="1093"/>
    </row>
    <row r="56" spans="1:13" ht="15.4" customHeight="1" x14ac:dyDescent="0.15">
      <c r="A56" s="1094"/>
      <c r="B56" s="1095"/>
      <c r="C56" s="1095"/>
      <c r="D56" s="1096" t="s">
        <v>130</v>
      </c>
      <c r="E56" s="1088" t="s">
        <v>739</v>
      </c>
      <c r="F56" s="1089"/>
      <c r="G56" s="1090"/>
      <c r="H56" s="1095" t="s">
        <v>738</v>
      </c>
      <c r="I56" s="1081" t="s">
        <v>802</v>
      </c>
      <c r="J56" s="1081"/>
      <c r="K56" s="1081"/>
    </row>
    <row r="57" spans="1:13" ht="15.4" customHeight="1" thickBot="1" x14ac:dyDescent="0.2">
      <c r="A57" s="1091"/>
      <c r="B57" s="1092"/>
      <c r="C57" s="1092"/>
      <c r="D57" s="1093"/>
      <c r="E57" s="1091"/>
      <c r="F57" s="1092"/>
      <c r="G57" s="1093"/>
      <c r="H57" s="1095"/>
      <c r="I57" s="1081"/>
      <c r="J57" s="1081"/>
      <c r="K57" s="1081"/>
    </row>
    <row r="58" spans="1:13" s="444" customFormat="1" ht="7.5" customHeight="1" x14ac:dyDescent="0.15"/>
    <row r="59" spans="1:13" s="430" customFormat="1" ht="12" customHeight="1" x14ac:dyDescent="0.15">
      <c r="A59" s="430" t="s">
        <v>736</v>
      </c>
    </row>
    <row r="60" spans="1:13" s="430" customFormat="1" ht="12" customHeight="1" x14ac:dyDescent="0.15">
      <c r="A60" s="431">
        <v>1</v>
      </c>
      <c r="B60" s="430" t="s">
        <v>801</v>
      </c>
    </row>
    <row r="61" spans="1:13" s="430" customFormat="1" ht="12" customHeight="1" x14ac:dyDescent="0.15">
      <c r="A61" s="431">
        <v>2</v>
      </c>
      <c r="B61" s="1086" t="s">
        <v>800</v>
      </c>
      <c r="C61" s="1086"/>
      <c r="D61" s="1086"/>
      <c r="E61" s="1086"/>
      <c r="F61" s="1086"/>
      <c r="G61" s="1086"/>
      <c r="H61" s="1086"/>
      <c r="I61" s="1086"/>
      <c r="J61" s="1086"/>
      <c r="K61" s="1086"/>
      <c r="L61" s="1086"/>
      <c r="M61" s="1086"/>
    </row>
    <row r="62" spans="1:13" s="430" customFormat="1" ht="12" customHeight="1" x14ac:dyDescent="0.15">
      <c r="B62" s="1086"/>
      <c r="C62" s="1086"/>
      <c r="D62" s="1086"/>
      <c r="E62" s="1086"/>
      <c r="F62" s="1086"/>
      <c r="G62" s="1086"/>
      <c r="H62" s="1086"/>
      <c r="I62" s="1086"/>
      <c r="J62" s="1086"/>
      <c r="K62" s="1086"/>
      <c r="L62" s="1086"/>
      <c r="M62" s="1086"/>
    </row>
    <row r="63" spans="1:13" s="443" customFormat="1" ht="15.4" customHeight="1" x14ac:dyDescent="0.15"/>
    <row r="64" spans="1:13" s="443" customFormat="1" ht="15.4" customHeight="1" x14ac:dyDescent="0.15"/>
    <row r="65" s="443" customFormat="1" ht="15.4" customHeight="1" x14ac:dyDescent="0.15"/>
    <row r="66" ht="15.4" customHeight="1" x14ac:dyDescent="0.15"/>
    <row r="67" ht="15.4" customHeight="1" x14ac:dyDescent="0.15"/>
    <row r="68" ht="15.4" customHeight="1" x14ac:dyDescent="0.15"/>
    <row r="69" ht="15.4" customHeight="1" x14ac:dyDescent="0.15"/>
    <row r="70" ht="15.4" customHeight="1" x14ac:dyDescent="0.15"/>
    <row r="71" ht="15.4" customHeight="1" x14ac:dyDescent="0.15"/>
    <row r="72" ht="15.4" customHeight="1" x14ac:dyDescent="0.15"/>
    <row r="73" ht="15.4" customHeight="1" x14ac:dyDescent="0.15"/>
    <row r="74" ht="15.4" customHeight="1" x14ac:dyDescent="0.15"/>
    <row r="75" ht="15.4" customHeight="1" x14ac:dyDescent="0.15"/>
    <row r="76" ht="15.4" customHeight="1" x14ac:dyDescent="0.15"/>
    <row r="77" ht="15.4" customHeight="1" x14ac:dyDescent="0.15"/>
    <row r="78" ht="15.4" customHeight="1" x14ac:dyDescent="0.15"/>
    <row r="79" ht="15.4" customHeight="1" x14ac:dyDescent="0.15"/>
    <row r="80" ht="15.4" customHeight="1" x14ac:dyDescent="0.15"/>
    <row r="81" ht="15.4" customHeight="1" x14ac:dyDescent="0.15"/>
  </sheetData>
  <mergeCells count="160">
    <mergeCell ref="H15:J15"/>
    <mergeCell ref="H17:J17"/>
    <mergeCell ref="B22:D22"/>
    <mergeCell ref="E22:G22"/>
    <mergeCell ref="E15:G15"/>
    <mergeCell ref="B21:D21"/>
    <mergeCell ref="E21:G21"/>
    <mergeCell ref="B20:D20"/>
    <mergeCell ref="H22:J22"/>
    <mergeCell ref="A30:A32"/>
    <mergeCell ref="A41:A43"/>
    <mergeCell ref="B41:D41"/>
    <mergeCell ref="K33:M33"/>
    <mergeCell ref="K32:M32"/>
    <mergeCell ref="B32:D32"/>
    <mergeCell ref="E32:G32"/>
    <mergeCell ref="K29:M29"/>
    <mergeCell ref="H33:J33"/>
    <mergeCell ref="B31:D31"/>
    <mergeCell ref="E31:G31"/>
    <mergeCell ref="B30:D30"/>
    <mergeCell ref="H29:J29"/>
    <mergeCell ref="B37:D37"/>
    <mergeCell ref="E37:G37"/>
    <mergeCell ref="K37:M37"/>
    <mergeCell ref="H37:J37"/>
    <mergeCell ref="H35:J35"/>
    <mergeCell ref="E30:G30"/>
    <mergeCell ref="B29:D29"/>
    <mergeCell ref="E29:G29"/>
    <mergeCell ref="K39:M39"/>
    <mergeCell ref="H32:J32"/>
    <mergeCell ref="B43:D43"/>
    <mergeCell ref="H30:J30"/>
    <mergeCell ref="K30:M30"/>
    <mergeCell ref="E41:G41"/>
    <mergeCell ref="H39:J39"/>
    <mergeCell ref="H24:J24"/>
    <mergeCell ref="E23:G23"/>
    <mergeCell ref="B23:D23"/>
    <mergeCell ref="H28:J28"/>
    <mergeCell ref="B27:D27"/>
    <mergeCell ref="E27:G27"/>
    <mergeCell ref="H27:J27"/>
    <mergeCell ref="B34:D34"/>
    <mergeCell ref="E34:G34"/>
    <mergeCell ref="H34:J34"/>
    <mergeCell ref="K34:M34"/>
    <mergeCell ref="B35:D35"/>
    <mergeCell ref="E35:G35"/>
    <mergeCell ref="K40:M40"/>
    <mergeCell ref="K35:M35"/>
    <mergeCell ref="B33:D33"/>
    <mergeCell ref="E33:G33"/>
    <mergeCell ref="A13:M13"/>
    <mergeCell ref="B14:D14"/>
    <mergeCell ref="E14:G14"/>
    <mergeCell ref="K17:M17"/>
    <mergeCell ref="K14:M14"/>
    <mergeCell ref="K28:M28"/>
    <mergeCell ref="K16:M16"/>
    <mergeCell ref="H16:J16"/>
    <mergeCell ref="K18:M18"/>
    <mergeCell ref="H20:J20"/>
    <mergeCell ref="B15:D15"/>
    <mergeCell ref="H14:J14"/>
    <mergeCell ref="B17:D17"/>
    <mergeCell ref="E20:G20"/>
    <mergeCell ref="K24:M24"/>
    <mergeCell ref="H23:J23"/>
    <mergeCell ref="K23:M23"/>
    <mergeCell ref="H26:J26"/>
    <mergeCell ref="K26:M26"/>
    <mergeCell ref="H21:J21"/>
    <mergeCell ref="B28:D28"/>
    <mergeCell ref="E28:G28"/>
    <mergeCell ref="K25:M25"/>
    <mergeCell ref="E17:G17"/>
    <mergeCell ref="E43:G43"/>
    <mergeCell ref="H43:J43"/>
    <mergeCell ref="B38:D38"/>
    <mergeCell ref="E38:G38"/>
    <mergeCell ref="H38:J38"/>
    <mergeCell ref="E42:G42"/>
    <mergeCell ref="B40:D40"/>
    <mergeCell ref="E40:G40"/>
    <mergeCell ref="H41:J41"/>
    <mergeCell ref="K42:M42"/>
    <mergeCell ref="B36:G36"/>
    <mergeCell ref="B39:D39"/>
    <mergeCell ref="E39:G39"/>
    <mergeCell ref="H36:J36"/>
    <mergeCell ref="K36:M36"/>
    <mergeCell ref="K41:M41"/>
    <mergeCell ref="H40:J40"/>
    <mergeCell ref="K38:M38"/>
    <mergeCell ref="K43:M43"/>
    <mergeCell ref="K48:M49"/>
    <mergeCell ref="D11:E11"/>
    <mergeCell ref="J11:M11"/>
    <mergeCell ref="B44:D44"/>
    <mergeCell ref="E44:G44"/>
    <mergeCell ref="H42:J42"/>
    <mergeCell ref="B45:D45"/>
    <mergeCell ref="B42:D42"/>
    <mergeCell ref="H46:J46"/>
    <mergeCell ref="A11:C11"/>
    <mergeCell ref="K20:M20"/>
    <mergeCell ref="H18:J18"/>
    <mergeCell ref="K15:M15"/>
    <mergeCell ref="K27:M27"/>
    <mergeCell ref="B26:D26"/>
    <mergeCell ref="E26:G26"/>
    <mergeCell ref="H44:J44"/>
    <mergeCell ref="K44:M44"/>
    <mergeCell ref="K45:M45"/>
    <mergeCell ref="E45:G45"/>
    <mergeCell ref="H45:J45"/>
    <mergeCell ref="H31:J31"/>
    <mergeCell ref="K31:M31"/>
    <mergeCell ref="B61:M62"/>
    <mergeCell ref="B51:M51"/>
    <mergeCell ref="A54:D55"/>
    <mergeCell ref="A56:C57"/>
    <mergeCell ref="D56:D57"/>
    <mergeCell ref="E56:G57"/>
    <mergeCell ref="I56:K57"/>
    <mergeCell ref="H56:H57"/>
    <mergeCell ref="B46:D46"/>
    <mergeCell ref="B50:M50"/>
    <mergeCell ref="K46:M46"/>
    <mergeCell ref="B47:G47"/>
    <mergeCell ref="K47:M47"/>
    <mergeCell ref="H48:J49"/>
    <mergeCell ref="H47:J47"/>
    <mergeCell ref="E46:G46"/>
    <mergeCell ref="A3:M3"/>
    <mergeCell ref="H25:J25"/>
    <mergeCell ref="C7:F7"/>
    <mergeCell ref="H7:I7"/>
    <mergeCell ref="J10:M10"/>
    <mergeCell ref="K21:M21"/>
    <mergeCell ref="K22:M22"/>
    <mergeCell ref="B25:G25"/>
    <mergeCell ref="B24:D24"/>
    <mergeCell ref="E24:G24"/>
    <mergeCell ref="A4:M4"/>
    <mergeCell ref="A7:B7"/>
    <mergeCell ref="B19:D19"/>
    <mergeCell ref="E19:G19"/>
    <mergeCell ref="H19:J19"/>
    <mergeCell ref="K19:M19"/>
    <mergeCell ref="B18:D18"/>
    <mergeCell ref="E18:G18"/>
    <mergeCell ref="A19:A21"/>
    <mergeCell ref="A9:M9"/>
    <mergeCell ref="J7:M7"/>
    <mergeCell ref="A10:C10"/>
    <mergeCell ref="B16:D16"/>
    <mergeCell ref="E16:G16"/>
  </mergeCells>
  <phoneticPr fontId="2"/>
  <printOptions horizontalCentered="1" verticalCentered="1"/>
  <pageMargins left="0.39370078740157483" right="0.39370078740157483" top="0.59055118110236227" bottom="0.39370078740157483" header="0.27559055118110237" footer="0.43307086614173229"/>
  <pageSetup paperSize="9" scale="94" orientation="portrait" blackAndWhite="1" r:id="rId1"/>
  <headerFooter alignWithMargins="0">
    <oddHeader>&amp;R&amp;A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157"/>
  <sheetViews>
    <sheetView view="pageBreakPreview" zoomScaleNormal="100" zoomScaleSheetLayoutView="100" workbookViewId="0"/>
  </sheetViews>
  <sheetFormatPr defaultColWidth="9.375" defaultRowHeight="13.5" x14ac:dyDescent="0.15"/>
  <cols>
    <col min="1" max="17" width="5.75" style="442" customWidth="1"/>
    <col min="18" max="18" width="1.625" style="442" customWidth="1"/>
    <col min="19" max="16384" width="9.375" style="442"/>
  </cols>
  <sheetData>
    <row r="1" spans="1:18" ht="15.4" customHeight="1" x14ac:dyDescent="0.15">
      <c r="Q1" s="461"/>
    </row>
    <row r="2" spans="1:18" ht="7.5" customHeight="1" x14ac:dyDescent="0.15">
      <c r="Q2" s="461"/>
    </row>
    <row r="3" spans="1:18" ht="17.25" x14ac:dyDescent="0.15">
      <c r="A3" s="1095" t="s">
        <v>828</v>
      </c>
      <c r="B3" s="1095"/>
      <c r="C3" s="1095"/>
      <c r="D3" s="1095"/>
      <c r="E3" s="1095"/>
      <c r="F3" s="1095"/>
      <c r="G3" s="1095"/>
      <c r="H3" s="1095"/>
      <c r="I3" s="1095"/>
      <c r="J3" s="1095"/>
      <c r="K3" s="1095"/>
      <c r="L3" s="1095"/>
      <c r="M3" s="1095"/>
      <c r="N3" s="1095"/>
      <c r="O3" s="1095"/>
      <c r="P3" s="1095"/>
      <c r="Q3" s="1095"/>
      <c r="R3" s="466"/>
    </row>
    <row r="4" spans="1:18" ht="17.25" x14ac:dyDescent="0.15">
      <c r="A4" s="1095" t="s">
        <v>827</v>
      </c>
      <c r="B4" s="1095"/>
      <c r="C4" s="1095"/>
      <c r="D4" s="1095"/>
      <c r="E4" s="1095"/>
      <c r="F4" s="1095"/>
      <c r="G4" s="1095"/>
      <c r="H4" s="1095"/>
      <c r="I4" s="1095"/>
      <c r="J4" s="1095"/>
      <c r="K4" s="1095"/>
      <c r="L4" s="1095"/>
      <c r="M4" s="1095"/>
      <c r="N4" s="1095"/>
      <c r="O4" s="1095"/>
      <c r="P4" s="1095"/>
      <c r="Q4" s="1095"/>
      <c r="R4" s="466"/>
    </row>
    <row r="5" spans="1:18" ht="7.5" customHeight="1" x14ac:dyDescent="0.15">
      <c r="A5" s="445"/>
      <c r="B5" s="445"/>
      <c r="C5" s="445"/>
      <c r="D5" s="445"/>
      <c r="E5" s="445"/>
      <c r="F5" s="445"/>
      <c r="G5" s="445"/>
      <c r="H5" s="445"/>
      <c r="I5" s="445"/>
      <c r="J5" s="445"/>
      <c r="K5" s="445"/>
      <c r="L5" s="445"/>
      <c r="M5" s="445"/>
      <c r="N5" s="445"/>
      <c r="O5" s="445"/>
      <c r="P5" s="445"/>
      <c r="Q5" s="445"/>
      <c r="R5" s="445"/>
    </row>
    <row r="6" spans="1:18" ht="22.5" customHeight="1" x14ac:dyDescent="0.15">
      <c r="A6" s="1068" t="s">
        <v>732</v>
      </c>
      <c r="B6" s="1069"/>
      <c r="C6" s="1066"/>
      <c r="D6" s="1067"/>
      <c r="E6" s="1067"/>
      <c r="F6" s="1067"/>
      <c r="G6" s="1082"/>
      <c r="I6" s="1068" t="s">
        <v>733</v>
      </c>
      <c r="J6" s="1140"/>
      <c r="K6" s="1069"/>
      <c r="L6" s="1066"/>
      <c r="M6" s="1067"/>
      <c r="N6" s="1067"/>
      <c r="O6" s="1067"/>
      <c r="P6" s="1067"/>
      <c r="Q6" s="1082"/>
      <c r="R6" s="445"/>
    </row>
    <row r="7" spans="1:18" ht="7.5" customHeight="1" x14ac:dyDescent="0.15">
      <c r="R7" s="445"/>
    </row>
    <row r="8" spans="1:18" ht="7.5" customHeight="1" x14ac:dyDescent="0.15"/>
    <row r="9" spans="1:18" ht="15.4" customHeight="1" thickBot="1" x14ac:dyDescent="0.2">
      <c r="A9" s="1139" t="s">
        <v>826</v>
      </c>
      <c r="B9" s="1139"/>
      <c r="C9" s="1139"/>
      <c r="D9" s="1139"/>
      <c r="E9" s="1139"/>
      <c r="F9" s="1139"/>
      <c r="G9" s="1139"/>
      <c r="H9" s="1139"/>
      <c r="I9" s="1139"/>
      <c r="J9" s="1139"/>
      <c r="K9" s="1139"/>
      <c r="L9" s="1139"/>
      <c r="M9" s="1139"/>
      <c r="N9" s="1139"/>
      <c r="O9" s="1081"/>
      <c r="P9" s="1081"/>
      <c r="Q9" s="1081"/>
    </row>
    <row r="10" spans="1:18" ht="18" customHeight="1" x14ac:dyDescent="0.15">
      <c r="A10" s="1144" t="s">
        <v>753</v>
      </c>
      <c r="B10" s="1144"/>
      <c r="C10" s="465" t="s">
        <v>785</v>
      </c>
      <c r="D10" s="465" t="s">
        <v>797</v>
      </c>
      <c r="E10" s="465" t="s">
        <v>796</v>
      </c>
      <c r="F10" s="465" t="s">
        <v>795</v>
      </c>
      <c r="G10" s="465" t="s">
        <v>794</v>
      </c>
      <c r="H10" s="465" t="s">
        <v>793</v>
      </c>
      <c r="I10" s="465" t="s">
        <v>792</v>
      </c>
      <c r="J10" s="465" t="s">
        <v>791</v>
      </c>
      <c r="K10" s="465" t="s">
        <v>790</v>
      </c>
      <c r="L10" s="465" t="s">
        <v>789</v>
      </c>
      <c r="M10" s="458" t="s">
        <v>788</v>
      </c>
      <c r="N10" s="1152" t="s">
        <v>787</v>
      </c>
      <c r="O10" s="1153"/>
      <c r="P10" s="1153"/>
      <c r="Q10" s="1154"/>
    </row>
    <row r="11" spans="1:18" ht="18" customHeight="1" thickBot="1" x14ac:dyDescent="0.2">
      <c r="A11" s="1144" t="s">
        <v>756</v>
      </c>
      <c r="B11" s="1144"/>
      <c r="C11" s="464"/>
      <c r="D11" s="464"/>
      <c r="E11" s="464"/>
      <c r="F11" s="464"/>
      <c r="G11" s="464"/>
      <c r="H11" s="464"/>
      <c r="I11" s="464"/>
      <c r="J11" s="464"/>
      <c r="K11" s="464"/>
      <c r="L11" s="464"/>
      <c r="M11" s="462"/>
      <c r="N11" s="1145"/>
      <c r="O11" s="1146"/>
      <c r="P11" s="1146"/>
      <c r="Q11" s="1147"/>
    </row>
    <row r="12" spans="1:18" ht="7.5" customHeight="1" x14ac:dyDescent="0.15"/>
    <row r="13" spans="1:18" ht="15.4" customHeight="1" x14ac:dyDescent="0.15">
      <c r="A13" s="1139" t="s">
        <v>825</v>
      </c>
      <c r="B13" s="1139"/>
      <c r="C13" s="1139"/>
      <c r="D13" s="1139"/>
      <c r="E13" s="1139"/>
      <c r="F13" s="1139"/>
      <c r="G13" s="1139"/>
      <c r="H13" s="1139"/>
      <c r="I13" s="1139"/>
      <c r="J13" s="1139"/>
      <c r="K13" s="1139"/>
      <c r="L13" s="1139"/>
      <c r="M13" s="1139"/>
      <c r="N13" s="1139"/>
      <c r="O13" s="1139"/>
      <c r="P13" s="1139"/>
      <c r="Q13" s="1139"/>
    </row>
    <row r="14" spans="1:18" ht="15.4" customHeight="1" thickBot="1" x14ac:dyDescent="0.2">
      <c r="A14" s="463" t="s">
        <v>753</v>
      </c>
      <c r="B14" s="1148" t="s">
        <v>807</v>
      </c>
      <c r="C14" s="1148"/>
      <c r="D14" s="1148"/>
      <c r="E14" s="1141" t="s">
        <v>806</v>
      </c>
      <c r="F14" s="1142"/>
      <c r="G14" s="1142"/>
      <c r="H14" s="1142"/>
      <c r="I14" s="1143"/>
      <c r="J14" s="1148" t="s">
        <v>807</v>
      </c>
      <c r="K14" s="1148"/>
      <c r="L14" s="1148"/>
      <c r="M14" s="1141" t="s">
        <v>806</v>
      </c>
      <c r="N14" s="1142"/>
      <c r="O14" s="1142"/>
      <c r="P14" s="1142"/>
      <c r="Q14" s="1143"/>
    </row>
    <row r="15" spans="1:18" ht="14.25" customHeight="1" thickTop="1" x14ac:dyDescent="0.15">
      <c r="A15" s="1149" t="s">
        <v>785</v>
      </c>
      <c r="B15" s="1117" t="s">
        <v>805</v>
      </c>
      <c r="C15" s="1118"/>
      <c r="D15" s="1119"/>
      <c r="E15" s="1131"/>
      <c r="F15" s="1132"/>
      <c r="G15" s="1132"/>
      <c r="H15" s="1132"/>
      <c r="I15" s="1133"/>
      <c r="J15" s="1117" t="s">
        <v>805</v>
      </c>
      <c r="K15" s="1118"/>
      <c r="L15" s="1119"/>
      <c r="M15" s="1131"/>
      <c r="N15" s="1132"/>
      <c r="O15" s="1132"/>
      <c r="P15" s="1132"/>
      <c r="Q15" s="1133"/>
    </row>
    <row r="16" spans="1:18" ht="14.25" customHeight="1" x14ac:dyDescent="0.15">
      <c r="A16" s="1150"/>
      <c r="B16" s="1077" t="s">
        <v>805</v>
      </c>
      <c r="C16" s="1078"/>
      <c r="D16" s="1079"/>
      <c r="E16" s="1124"/>
      <c r="F16" s="1125"/>
      <c r="G16" s="1125"/>
      <c r="H16" s="1125"/>
      <c r="I16" s="1126"/>
      <c r="J16" s="1077" t="s">
        <v>805</v>
      </c>
      <c r="K16" s="1078"/>
      <c r="L16" s="1079"/>
      <c r="M16" s="1124"/>
      <c r="N16" s="1125"/>
      <c r="O16" s="1125"/>
      <c r="P16" s="1125"/>
      <c r="Q16" s="1126"/>
    </row>
    <row r="17" spans="1:17" ht="14.25" customHeight="1" x14ac:dyDescent="0.15">
      <c r="A17" s="1150"/>
      <c r="B17" s="1077" t="s">
        <v>805</v>
      </c>
      <c r="C17" s="1078"/>
      <c r="D17" s="1079"/>
      <c r="E17" s="1124"/>
      <c r="F17" s="1125"/>
      <c r="G17" s="1125"/>
      <c r="H17" s="1125"/>
      <c r="I17" s="1126"/>
      <c r="J17" s="1077" t="s">
        <v>805</v>
      </c>
      <c r="K17" s="1078"/>
      <c r="L17" s="1079"/>
      <c r="M17" s="1124"/>
      <c r="N17" s="1125"/>
      <c r="O17" s="1125"/>
      <c r="P17" s="1125"/>
      <c r="Q17" s="1126"/>
    </row>
    <row r="18" spans="1:17" ht="14.25" customHeight="1" x14ac:dyDescent="0.15">
      <c r="A18" s="1150"/>
      <c r="B18" s="1077" t="s">
        <v>805</v>
      </c>
      <c r="C18" s="1078"/>
      <c r="D18" s="1079"/>
      <c r="E18" s="1124"/>
      <c r="F18" s="1125"/>
      <c r="G18" s="1125"/>
      <c r="H18" s="1125"/>
      <c r="I18" s="1126"/>
      <c r="J18" s="1077" t="s">
        <v>805</v>
      </c>
      <c r="K18" s="1078"/>
      <c r="L18" s="1079"/>
      <c r="M18" s="1124"/>
      <c r="N18" s="1125"/>
      <c r="O18" s="1125"/>
      <c r="P18" s="1125"/>
      <c r="Q18" s="1126"/>
    </row>
    <row r="19" spans="1:17" ht="14.25" customHeight="1" x14ac:dyDescent="0.15">
      <c r="A19" s="1150"/>
      <c r="B19" s="1077" t="s">
        <v>805</v>
      </c>
      <c r="C19" s="1078"/>
      <c r="D19" s="1079"/>
      <c r="E19" s="1124"/>
      <c r="F19" s="1125"/>
      <c r="G19" s="1125"/>
      <c r="H19" s="1125"/>
      <c r="I19" s="1126"/>
      <c r="J19" s="1077" t="s">
        <v>805</v>
      </c>
      <c r="K19" s="1078"/>
      <c r="L19" s="1079"/>
      <c r="M19" s="1124"/>
      <c r="N19" s="1125"/>
      <c r="O19" s="1125"/>
      <c r="P19" s="1125"/>
      <c r="Q19" s="1126"/>
    </row>
    <row r="20" spans="1:17" ht="14.25" customHeight="1" x14ac:dyDescent="0.15">
      <c r="A20" s="1150"/>
      <c r="B20" s="1077" t="s">
        <v>805</v>
      </c>
      <c r="C20" s="1078"/>
      <c r="D20" s="1079"/>
      <c r="E20" s="1124"/>
      <c r="F20" s="1125"/>
      <c r="G20" s="1125"/>
      <c r="H20" s="1125"/>
      <c r="I20" s="1126"/>
      <c r="J20" s="1077" t="s">
        <v>805</v>
      </c>
      <c r="K20" s="1078"/>
      <c r="L20" s="1079"/>
      <c r="M20" s="1124"/>
      <c r="N20" s="1125"/>
      <c r="O20" s="1125"/>
      <c r="P20" s="1125"/>
      <c r="Q20" s="1126"/>
    </row>
    <row r="21" spans="1:17" ht="14.25" customHeight="1" x14ac:dyDescent="0.15">
      <c r="A21" s="1150"/>
      <c r="B21" s="1077" t="s">
        <v>805</v>
      </c>
      <c r="C21" s="1078"/>
      <c r="D21" s="1079"/>
      <c r="E21" s="1124"/>
      <c r="F21" s="1125"/>
      <c r="G21" s="1125"/>
      <c r="H21" s="1125"/>
      <c r="I21" s="1126"/>
      <c r="J21" s="1077" t="s">
        <v>805</v>
      </c>
      <c r="K21" s="1078"/>
      <c r="L21" s="1079"/>
      <c r="M21" s="1124"/>
      <c r="N21" s="1125"/>
      <c r="O21" s="1125"/>
      <c r="P21" s="1125"/>
      <c r="Q21" s="1126"/>
    </row>
    <row r="22" spans="1:17" ht="14.25" customHeight="1" thickBot="1" x14ac:dyDescent="0.2">
      <c r="A22" s="1151"/>
      <c r="B22" s="1075"/>
      <c r="C22" s="1075"/>
      <c r="D22" s="1075"/>
      <c r="E22" s="1138"/>
      <c r="F22" s="1138"/>
      <c r="G22" s="1138"/>
      <c r="H22" s="1130"/>
      <c r="I22" s="1130"/>
      <c r="J22" s="1127" t="s">
        <v>824</v>
      </c>
      <c r="K22" s="1127"/>
      <c r="L22" s="1127"/>
      <c r="M22" s="1127"/>
      <c r="N22" s="1127"/>
      <c r="O22" s="1127"/>
      <c r="P22" s="1128"/>
      <c r="Q22" s="1129"/>
    </row>
    <row r="23" spans="1:17" ht="14.25" customHeight="1" thickTop="1" x14ac:dyDescent="0.15">
      <c r="A23" s="1149" t="s">
        <v>783</v>
      </c>
      <c r="B23" s="1117" t="s">
        <v>805</v>
      </c>
      <c r="C23" s="1118"/>
      <c r="D23" s="1119"/>
      <c r="E23" s="1131"/>
      <c r="F23" s="1132"/>
      <c r="G23" s="1132"/>
      <c r="H23" s="1132"/>
      <c r="I23" s="1133"/>
      <c r="J23" s="1117" t="s">
        <v>805</v>
      </c>
      <c r="K23" s="1118"/>
      <c r="L23" s="1119"/>
      <c r="M23" s="1131"/>
      <c r="N23" s="1132"/>
      <c r="O23" s="1132"/>
      <c r="P23" s="1132"/>
      <c r="Q23" s="1133"/>
    </row>
    <row r="24" spans="1:17" ht="14.25" customHeight="1" x14ac:dyDescent="0.15">
      <c r="A24" s="1150"/>
      <c r="B24" s="1077" t="s">
        <v>805</v>
      </c>
      <c r="C24" s="1078"/>
      <c r="D24" s="1079"/>
      <c r="E24" s="1124"/>
      <c r="F24" s="1125"/>
      <c r="G24" s="1125"/>
      <c r="H24" s="1125"/>
      <c r="I24" s="1126"/>
      <c r="J24" s="1077" t="s">
        <v>805</v>
      </c>
      <c r="K24" s="1078"/>
      <c r="L24" s="1079"/>
      <c r="M24" s="1124"/>
      <c r="N24" s="1125"/>
      <c r="O24" s="1125"/>
      <c r="P24" s="1125"/>
      <c r="Q24" s="1126"/>
    </row>
    <row r="25" spans="1:17" ht="14.25" customHeight="1" x14ac:dyDescent="0.15">
      <c r="A25" s="1150"/>
      <c r="B25" s="1077" t="s">
        <v>805</v>
      </c>
      <c r="C25" s="1078"/>
      <c r="D25" s="1079"/>
      <c r="E25" s="1124"/>
      <c r="F25" s="1125"/>
      <c r="G25" s="1125"/>
      <c r="H25" s="1125"/>
      <c r="I25" s="1126"/>
      <c r="J25" s="1077" t="s">
        <v>805</v>
      </c>
      <c r="K25" s="1078"/>
      <c r="L25" s="1079"/>
      <c r="M25" s="1124"/>
      <c r="N25" s="1125"/>
      <c r="O25" s="1125"/>
      <c r="P25" s="1125"/>
      <c r="Q25" s="1126"/>
    </row>
    <row r="26" spans="1:17" ht="14.25" customHeight="1" x14ac:dyDescent="0.15">
      <c r="A26" s="1150"/>
      <c r="B26" s="1077" t="s">
        <v>805</v>
      </c>
      <c r="C26" s="1078"/>
      <c r="D26" s="1079"/>
      <c r="E26" s="1124"/>
      <c r="F26" s="1125"/>
      <c r="G26" s="1125"/>
      <c r="H26" s="1125"/>
      <c r="I26" s="1126"/>
      <c r="J26" s="1077" t="s">
        <v>805</v>
      </c>
      <c r="K26" s="1078"/>
      <c r="L26" s="1079"/>
      <c r="M26" s="1124"/>
      <c r="N26" s="1125"/>
      <c r="O26" s="1125"/>
      <c r="P26" s="1125"/>
      <c r="Q26" s="1126"/>
    </row>
    <row r="27" spans="1:17" ht="14.25" customHeight="1" x14ac:dyDescent="0.15">
      <c r="A27" s="1150"/>
      <c r="B27" s="1077" t="s">
        <v>805</v>
      </c>
      <c r="C27" s="1078"/>
      <c r="D27" s="1079"/>
      <c r="E27" s="1124"/>
      <c r="F27" s="1125"/>
      <c r="G27" s="1125"/>
      <c r="H27" s="1125"/>
      <c r="I27" s="1126"/>
      <c r="J27" s="1077" t="s">
        <v>805</v>
      </c>
      <c r="K27" s="1078"/>
      <c r="L27" s="1079"/>
      <c r="M27" s="1124"/>
      <c r="N27" s="1125"/>
      <c r="O27" s="1125"/>
      <c r="P27" s="1125"/>
      <c r="Q27" s="1126"/>
    </row>
    <row r="28" spans="1:17" ht="14.25" customHeight="1" x14ac:dyDescent="0.15">
      <c r="A28" s="1150"/>
      <c r="B28" s="1077" t="s">
        <v>805</v>
      </c>
      <c r="C28" s="1078"/>
      <c r="D28" s="1079"/>
      <c r="E28" s="1124"/>
      <c r="F28" s="1125"/>
      <c r="G28" s="1125"/>
      <c r="H28" s="1125"/>
      <c r="I28" s="1126"/>
      <c r="J28" s="1077" t="s">
        <v>805</v>
      </c>
      <c r="K28" s="1078"/>
      <c r="L28" s="1079"/>
      <c r="M28" s="1124"/>
      <c r="N28" s="1125"/>
      <c r="O28" s="1125"/>
      <c r="P28" s="1125"/>
      <c r="Q28" s="1126"/>
    </row>
    <row r="29" spans="1:17" ht="14.25" customHeight="1" x14ac:dyDescent="0.15">
      <c r="A29" s="1150"/>
      <c r="B29" s="1077" t="s">
        <v>805</v>
      </c>
      <c r="C29" s="1078"/>
      <c r="D29" s="1079"/>
      <c r="E29" s="1124"/>
      <c r="F29" s="1125"/>
      <c r="G29" s="1125"/>
      <c r="H29" s="1125"/>
      <c r="I29" s="1126"/>
      <c r="J29" s="1077" t="s">
        <v>805</v>
      </c>
      <c r="K29" s="1078"/>
      <c r="L29" s="1079"/>
      <c r="M29" s="1124"/>
      <c r="N29" s="1125"/>
      <c r="O29" s="1125"/>
      <c r="P29" s="1125"/>
      <c r="Q29" s="1126"/>
    </row>
    <row r="30" spans="1:17" ht="14.25" customHeight="1" thickBot="1" x14ac:dyDescent="0.2">
      <c r="A30" s="1151"/>
      <c r="B30" s="1075"/>
      <c r="C30" s="1075"/>
      <c r="D30" s="1075"/>
      <c r="E30" s="1075"/>
      <c r="F30" s="1075"/>
      <c r="G30" s="1075"/>
      <c r="H30" s="1130"/>
      <c r="I30" s="1130"/>
      <c r="J30" s="1127" t="s">
        <v>823</v>
      </c>
      <c r="K30" s="1127"/>
      <c r="L30" s="1127"/>
      <c r="M30" s="1127"/>
      <c r="N30" s="1127"/>
      <c r="O30" s="1127"/>
      <c r="P30" s="1128"/>
      <c r="Q30" s="1129"/>
    </row>
    <row r="31" spans="1:17" ht="14.25" customHeight="1" thickTop="1" x14ac:dyDescent="0.15">
      <c r="A31" s="1149" t="s">
        <v>781</v>
      </c>
      <c r="B31" s="1117" t="s">
        <v>805</v>
      </c>
      <c r="C31" s="1118"/>
      <c r="D31" s="1119"/>
      <c r="E31" s="1131"/>
      <c r="F31" s="1132"/>
      <c r="G31" s="1132"/>
      <c r="H31" s="1132"/>
      <c r="I31" s="1133"/>
      <c r="J31" s="1117" t="s">
        <v>805</v>
      </c>
      <c r="K31" s="1118"/>
      <c r="L31" s="1119"/>
      <c r="M31" s="1131"/>
      <c r="N31" s="1132"/>
      <c r="O31" s="1132"/>
      <c r="P31" s="1132"/>
      <c r="Q31" s="1133"/>
    </row>
    <row r="32" spans="1:17" ht="14.25" customHeight="1" x14ac:dyDescent="0.15">
      <c r="A32" s="1150"/>
      <c r="B32" s="1077" t="s">
        <v>805</v>
      </c>
      <c r="C32" s="1078"/>
      <c r="D32" s="1079"/>
      <c r="E32" s="1124"/>
      <c r="F32" s="1125"/>
      <c r="G32" s="1125"/>
      <c r="H32" s="1125"/>
      <c r="I32" s="1126"/>
      <c r="J32" s="1077" t="s">
        <v>805</v>
      </c>
      <c r="K32" s="1078"/>
      <c r="L32" s="1079"/>
      <c r="M32" s="1124"/>
      <c r="N32" s="1125"/>
      <c r="O32" s="1125"/>
      <c r="P32" s="1125"/>
      <c r="Q32" s="1126"/>
    </row>
    <row r="33" spans="1:17" ht="14.25" customHeight="1" x14ac:dyDescent="0.15">
      <c r="A33" s="1150"/>
      <c r="B33" s="1077" t="s">
        <v>805</v>
      </c>
      <c r="C33" s="1078"/>
      <c r="D33" s="1079"/>
      <c r="E33" s="1124"/>
      <c r="F33" s="1125"/>
      <c r="G33" s="1125"/>
      <c r="H33" s="1125"/>
      <c r="I33" s="1126"/>
      <c r="J33" s="1077" t="s">
        <v>805</v>
      </c>
      <c r="K33" s="1078"/>
      <c r="L33" s="1079"/>
      <c r="M33" s="1124"/>
      <c r="N33" s="1125"/>
      <c r="O33" s="1125"/>
      <c r="P33" s="1125"/>
      <c r="Q33" s="1126"/>
    </row>
    <row r="34" spans="1:17" ht="14.25" customHeight="1" x14ac:dyDescent="0.15">
      <c r="A34" s="1150"/>
      <c r="B34" s="1077" t="s">
        <v>805</v>
      </c>
      <c r="C34" s="1078"/>
      <c r="D34" s="1079"/>
      <c r="E34" s="1124"/>
      <c r="F34" s="1125"/>
      <c r="G34" s="1125"/>
      <c r="H34" s="1125"/>
      <c r="I34" s="1126"/>
      <c r="J34" s="1077" t="s">
        <v>805</v>
      </c>
      <c r="K34" s="1078"/>
      <c r="L34" s="1079"/>
      <c r="M34" s="1124"/>
      <c r="N34" s="1125"/>
      <c r="O34" s="1125"/>
      <c r="P34" s="1125"/>
      <c r="Q34" s="1126"/>
    </row>
    <row r="35" spans="1:17" ht="14.25" customHeight="1" x14ac:dyDescent="0.15">
      <c r="A35" s="1150"/>
      <c r="B35" s="1077" t="s">
        <v>805</v>
      </c>
      <c r="C35" s="1078"/>
      <c r="D35" s="1079"/>
      <c r="E35" s="1124"/>
      <c r="F35" s="1125"/>
      <c r="G35" s="1125"/>
      <c r="H35" s="1125"/>
      <c r="I35" s="1126"/>
      <c r="J35" s="1077" t="s">
        <v>805</v>
      </c>
      <c r="K35" s="1078"/>
      <c r="L35" s="1079"/>
      <c r="M35" s="1124"/>
      <c r="N35" s="1125"/>
      <c r="O35" s="1125"/>
      <c r="P35" s="1125"/>
      <c r="Q35" s="1126"/>
    </row>
    <row r="36" spans="1:17" ht="14.25" customHeight="1" x14ac:dyDescent="0.15">
      <c r="A36" s="1150"/>
      <c r="B36" s="1077" t="s">
        <v>805</v>
      </c>
      <c r="C36" s="1078"/>
      <c r="D36" s="1079"/>
      <c r="E36" s="1124"/>
      <c r="F36" s="1125"/>
      <c r="G36" s="1125"/>
      <c r="H36" s="1125"/>
      <c r="I36" s="1126"/>
      <c r="J36" s="1077" t="s">
        <v>805</v>
      </c>
      <c r="K36" s="1078"/>
      <c r="L36" s="1079"/>
      <c r="M36" s="1124"/>
      <c r="N36" s="1125"/>
      <c r="O36" s="1125"/>
      <c r="P36" s="1125"/>
      <c r="Q36" s="1126"/>
    </row>
    <row r="37" spans="1:17" ht="14.25" customHeight="1" x14ac:dyDescent="0.15">
      <c r="A37" s="1150"/>
      <c r="B37" s="1077" t="s">
        <v>805</v>
      </c>
      <c r="C37" s="1078"/>
      <c r="D37" s="1079"/>
      <c r="E37" s="1124"/>
      <c r="F37" s="1125"/>
      <c r="G37" s="1125"/>
      <c r="H37" s="1125"/>
      <c r="I37" s="1126"/>
      <c r="J37" s="1077" t="s">
        <v>805</v>
      </c>
      <c r="K37" s="1078"/>
      <c r="L37" s="1079"/>
      <c r="M37" s="1124"/>
      <c r="N37" s="1125"/>
      <c r="O37" s="1125"/>
      <c r="P37" s="1125"/>
      <c r="Q37" s="1126"/>
    </row>
    <row r="38" spans="1:17" ht="14.25" customHeight="1" thickBot="1" x14ac:dyDescent="0.2">
      <c r="A38" s="1151"/>
      <c r="B38" s="1075"/>
      <c r="C38" s="1075"/>
      <c r="D38" s="1075"/>
      <c r="E38" s="1075"/>
      <c r="F38" s="1075"/>
      <c r="G38" s="1075"/>
      <c r="H38" s="1130"/>
      <c r="I38" s="1130"/>
      <c r="J38" s="1127" t="s">
        <v>822</v>
      </c>
      <c r="K38" s="1127"/>
      <c r="L38" s="1127"/>
      <c r="M38" s="1127"/>
      <c r="N38" s="1127"/>
      <c r="O38" s="1127"/>
      <c r="P38" s="1128"/>
      <c r="Q38" s="1129"/>
    </row>
    <row r="39" spans="1:17" ht="14.25" customHeight="1" thickTop="1" x14ac:dyDescent="0.15">
      <c r="A39" s="1149" t="s">
        <v>779</v>
      </c>
      <c r="B39" s="1117" t="s">
        <v>805</v>
      </c>
      <c r="C39" s="1118"/>
      <c r="D39" s="1119"/>
      <c r="E39" s="1131"/>
      <c r="F39" s="1132"/>
      <c r="G39" s="1132"/>
      <c r="H39" s="1132"/>
      <c r="I39" s="1133"/>
      <c r="J39" s="1117" t="s">
        <v>805</v>
      </c>
      <c r="K39" s="1118"/>
      <c r="L39" s="1119"/>
      <c r="M39" s="1131"/>
      <c r="N39" s="1132"/>
      <c r="O39" s="1132"/>
      <c r="P39" s="1132"/>
      <c r="Q39" s="1133"/>
    </row>
    <row r="40" spans="1:17" ht="14.25" customHeight="1" x14ac:dyDescent="0.15">
      <c r="A40" s="1150"/>
      <c r="B40" s="1077" t="s">
        <v>805</v>
      </c>
      <c r="C40" s="1078"/>
      <c r="D40" s="1079"/>
      <c r="E40" s="1124"/>
      <c r="F40" s="1125"/>
      <c r="G40" s="1125"/>
      <c r="H40" s="1125"/>
      <c r="I40" s="1126"/>
      <c r="J40" s="1077" t="s">
        <v>805</v>
      </c>
      <c r="K40" s="1078"/>
      <c r="L40" s="1079"/>
      <c r="M40" s="1124"/>
      <c r="N40" s="1125"/>
      <c r="O40" s="1125"/>
      <c r="P40" s="1125"/>
      <c r="Q40" s="1126"/>
    </row>
    <row r="41" spans="1:17" ht="14.25" customHeight="1" x14ac:dyDescent="0.15">
      <c r="A41" s="1150"/>
      <c r="B41" s="1077" t="s">
        <v>805</v>
      </c>
      <c r="C41" s="1078"/>
      <c r="D41" s="1079"/>
      <c r="E41" s="1124"/>
      <c r="F41" s="1125"/>
      <c r="G41" s="1125"/>
      <c r="H41" s="1125"/>
      <c r="I41" s="1126"/>
      <c r="J41" s="1077" t="s">
        <v>805</v>
      </c>
      <c r="K41" s="1078"/>
      <c r="L41" s="1079"/>
      <c r="M41" s="1124"/>
      <c r="N41" s="1125"/>
      <c r="O41" s="1125"/>
      <c r="P41" s="1125"/>
      <c r="Q41" s="1126"/>
    </row>
    <row r="42" spans="1:17" ht="14.25" customHeight="1" x14ac:dyDescent="0.15">
      <c r="A42" s="1150"/>
      <c r="B42" s="1077" t="s">
        <v>805</v>
      </c>
      <c r="C42" s="1078"/>
      <c r="D42" s="1079"/>
      <c r="E42" s="1124"/>
      <c r="F42" s="1125"/>
      <c r="G42" s="1125"/>
      <c r="H42" s="1125"/>
      <c r="I42" s="1126"/>
      <c r="J42" s="1077" t="s">
        <v>805</v>
      </c>
      <c r="K42" s="1078"/>
      <c r="L42" s="1079"/>
      <c r="M42" s="1124"/>
      <c r="N42" s="1125"/>
      <c r="O42" s="1125"/>
      <c r="P42" s="1125"/>
      <c r="Q42" s="1126"/>
    </row>
    <row r="43" spans="1:17" ht="14.25" customHeight="1" x14ac:dyDescent="0.15">
      <c r="A43" s="1150"/>
      <c r="B43" s="1077" t="s">
        <v>805</v>
      </c>
      <c r="C43" s="1078"/>
      <c r="D43" s="1079"/>
      <c r="E43" s="1124"/>
      <c r="F43" s="1125"/>
      <c r="G43" s="1125"/>
      <c r="H43" s="1125"/>
      <c r="I43" s="1126"/>
      <c r="J43" s="1077" t="s">
        <v>805</v>
      </c>
      <c r="K43" s="1078"/>
      <c r="L43" s="1079"/>
      <c r="M43" s="1124"/>
      <c r="N43" s="1125"/>
      <c r="O43" s="1125"/>
      <c r="P43" s="1125"/>
      <c r="Q43" s="1126"/>
    </row>
    <row r="44" spans="1:17" ht="14.25" customHeight="1" x14ac:dyDescent="0.15">
      <c r="A44" s="1150"/>
      <c r="B44" s="1077" t="s">
        <v>805</v>
      </c>
      <c r="C44" s="1078"/>
      <c r="D44" s="1079"/>
      <c r="E44" s="1124"/>
      <c r="F44" s="1125"/>
      <c r="G44" s="1125"/>
      <c r="H44" s="1125"/>
      <c r="I44" s="1126"/>
      <c r="J44" s="1077" t="s">
        <v>805</v>
      </c>
      <c r="K44" s="1078"/>
      <c r="L44" s="1079"/>
      <c r="M44" s="1124"/>
      <c r="N44" s="1125"/>
      <c r="O44" s="1125"/>
      <c r="P44" s="1125"/>
      <c r="Q44" s="1126"/>
    </row>
    <row r="45" spans="1:17" ht="14.25" customHeight="1" x14ac:dyDescent="0.15">
      <c r="A45" s="1150"/>
      <c r="B45" s="1077" t="s">
        <v>805</v>
      </c>
      <c r="C45" s="1078"/>
      <c r="D45" s="1079"/>
      <c r="E45" s="1124"/>
      <c r="F45" s="1125"/>
      <c r="G45" s="1125"/>
      <c r="H45" s="1125"/>
      <c r="I45" s="1126"/>
      <c r="J45" s="1077" t="s">
        <v>805</v>
      </c>
      <c r="K45" s="1078"/>
      <c r="L45" s="1079"/>
      <c r="M45" s="1124"/>
      <c r="N45" s="1125"/>
      <c r="O45" s="1125"/>
      <c r="P45" s="1125"/>
      <c r="Q45" s="1126"/>
    </row>
    <row r="46" spans="1:17" ht="14.25" customHeight="1" thickBot="1" x14ac:dyDescent="0.2">
      <c r="A46" s="1151"/>
      <c r="B46" s="1075"/>
      <c r="C46" s="1075"/>
      <c r="D46" s="1075"/>
      <c r="E46" s="1075"/>
      <c r="F46" s="1075"/>
      <c r="G46" s="1075"/>
      <c r="H46" s="1130"/>
      <c r="I46" s="1130"/>
      <c r="J46" s="1127" t="s">
        <v>821</v>
      </c>
      <c r="K46" s="1127"/>
      <c r="L46" s="1127"/>
      <c r="M46" s="1127"/>
      <c r="N46" s="1127"/>
      <c r="O46" s="1127"/>
      <c r="P46" s="1128"/>
      <c r="Q46" s="1129"/>
    </row>
    <row r="47" spans="1:17" ht="14.25" customHeight="1" thickTop="1" x14ac:dyDescent="0.15">
      <c r="A47" s="1149" t="s">
        <v>777</v>
      </c>
      <c r="B47" s="1117" t="s">
        <v>805</v>
      </c>
      <c r="C47" s="1118"/>
      <c r="D47" s="1119"/>
      <c r="E47" s="1131"/>
      <c r="F47" s="1132"/>
      <c r="G47" s="1132"/>
      <c r="H47" s="1132"/>
      <c r="I47" s="1133"/>
      <c r="J47" s="1117" t="s">
        <v>805</v>
      </c>
      <c r="K47" s="1118"/>
      <c r="L47" s="1119"/>
      <c r="M47" s="1131"/>
      <c r="N47" s="1132"/>
      <c r="O47" s="1132"/>
      <c r="P47" s="1132"/>
      <c r="Q47" s="1133"/>
    </row>
    <row r="48" spans="1:17" ht="14.25" customHeight="1" x14ac:dyDescent="0.15">
      <c r="A48" s="1150"/>
      <c r="B48" s="1077" t="s">
        <v>805</v>
      </c>
      <c r="C48" s="1078"/>
      <c r="D48" s="1079"/>
      <c r="E48" s="1124"/>
      <c r="F48" s="1125"/>
      <c r="G48" s="1125"/>
      <c r="H48" s="1125"/>
      <c r="I48" s="1126"/>
      <c r="J48" s="1077" t="s">
        <v>805</v>
      </c>
      <c r="K48" s="1078"/>
      <c r="L48" s="1079"/>
      <c r="M48" s="1124"/>
      <c r="N48" s="1125"/>
      <c r="O48" s="1125"/>
      <c r="P48" s="1125"/>
      <c r="Q48" s="1126"/>
    </row>
    <row r="49" spans="1:17" ht="14.25" customHeight="1" x14ac:dyDescent="0.15">
      <c r="A49" s="1150"/>
      <c r="B49" s="1077" t="s">
        <v>805</v>
      </c>
      <c r="C49" s="1078"/>
      <c r="D49" s="1079"/>
      <c r="E49" s="1124"/>
      <c r="F49" s="1125"/>
      <c r="G49" s="1125"/>
      <c r="H49" s="1125"/>
      <c r="I49" s="1126"/>
      <c r="J49" s="1077" t="s">
        <v>805</v>
      </c>
      <c r="K49" s="1078"/>
      <c r="L49" s="1079"/>
      <c r="M49" s="1124"/>
      <c r="N49" s="1125"/>
      <c r="O49" s="1125"/>
      <c r="P49" s="1125"/>
      <c r="Q49" s="1126"/>
    </row>
    <row r="50" spans="1:17" ht="14.25" customHeight="1" x14ac:dyDescent="0.15">
      <c r="A50" s="1150"/>
      <c r="B50" s="1077" t="s">
        <v>805</v>
      </c>
      <c r="C50" s="1078"/>
      <c r="D50" s="1079"/>
      <c r="E50" s="1124"/>
      <c r="F50" s="1125"/>
      <c r="G50" s="1125"/>
      <c r="H50" s="1125"/>
      <c r="I50" s="1126"/>
      <c r="J50" s="1077" t="s">
        <v>805</v>
      </c>
      <c r="K50" s="1078"/>
      <c r="L50" s="1079"/>
      <c r="M50" s="1124"/>
      <c r="N50" s="1125"/>
      <c r="O50" s="1125"/>
      <c r="P50" s="1125"/>
      <c r="Q50" s="1126"/>
    </row>
    <row r="51" spans="1:17" ht="14.25" customHeight="1" x14ac:dyDescent="0.15">
      <c r="A51" s="1150"/>
      <c r="B51" s="1077" t="s">
        <v>805</v>
      </c>
      <c r="C51" s="1078"/>
      <c r="D51" s="1079"/>
      <c r="E51" s="1124"/>
      <c r="F51" s="1125"/>
      <c r="G51" s="1125"/>
      <c r="H51" s="1125"/>
      <c r="I51" s="1126"/>
      <c r="J51" s="1077" t="s">
        <v>805</v>
      </c>
      <c r="K51" s="1078"/>
      <c r="L51" s="1079"/>
      <c r="M51" s="1124"/>
      <c r="N51" s="1125"/>
      <c r="O51" s="1125"/>
      <c r="P51" s="1125"/>
      <c r="Q51" s="1126"/>
    </row>
    <row r="52" spans="1:17" ht="14.25" customHeight="1" x14ac:dyDescent="0.15">
      <c r="A52" s="1150"/>
      <c r="B52" s="1077" t="s">
        <v>805</v>
      </c>
      <c r="C52" s="1078"/>
      <c r="D52" s="1079"/>
      <c r="E52" s="1124"/>
      <c r="F52" s="1125"/>
      <c r="G52" s="1125"/>
      <c r="H52" s="1125"/>
      <c r="I52" s="1126"/>
      <c r="J52" s="1077" t="s">
        <v>805</v>
      </c>
      <c r="K52" s="1078"/>
      <c r="L52" s="1079"/>
      <c r="M52" s="1124"/>
      <c r="N52" s="1125"/>
      <c r="O52" s="1125"/>
      <c r="P52" s="1125"/>
      <c r="Q52" s="1126"/>
    </row>
    <row r="53" spans="1:17" ht="14.25" customHeight="1" x14ac:dyDescent="0.15">
      <c r="A53" s="1150"/>
      <c r="B53" s="1077" t="s">
        <v>805</v>
      </c>
      <c r="C53" s="1078"/>
      <c r="D53" s="1079"/>
      <c r="E53" s="1124"/>
      <c r="F53" s="1125"/>
      <c r="G53" s="1125"/>
      <c r="H53" s="1125"/>
      <c r="I53" s="1126"/>
      <c r="J53" s="1077" t="s">
        <v>805</v>
      </c>
      <c r="K53" s="1078"/>
      <c r="L53" s="1079"/>
      <c r="M53" s="1124"/>
      <c r="N53" s="1125"/>
      <c r="O53" s="1125"/>
      <c r="P53" s="1125"/>
      <c r="Q53" s="1126"/>
    </row>
    <row r="54" spans="1:17" ht="14.25" customHeight="1" thickBot="1" x14ac:dyDescent="0.2">
      <c r="A54" s="1151"/>
      <c r="B54" s="1075"/>
      <c r="C54" s="1075"/>
      <c r="D54" s="1075"/>
      <c r="E54" s="1075"/>
      <c r="F54" s="1075"/>
      <c r="G54" s="1075"/>
      <c r="H54" s="1130"/>
      <c r="I54" s="1130"/>
      <c r="J54" s="1127" t="s">
        <v>820</v>
      </c>
      <c r="K54" s="1127"/>
      <c r="L54" s="1127"/>
      <c r="M54" s="1127"/>
      <c r="N54" s="1127"/>
      <c r="O54" s="1127"/>
      <c r="P54" s="1128"/>
      <c r="Q54" s="1129"/>
    </row>
    <row r="55" spans="1:17" ht="14.25" customHeight="1" thickTop="1" x14ac:dyDescent="0.15">
      <c r="A55" s="1149" t="s">
        <v>775</v>
      </c>
      <c r="B55" s="1117" t="s">
        <v>805</v>
      </c>
      <c r="C55" s="1118"/>
      <c r="D55" s="1119"/>
      <c r="E55" s="1131"/>
      <c r="F55" s="1132"/>
      <c r="G55" s="1132"/>
      <c r="H55" s="1132"/>
      <c r="I55" s="1133"/>
      <c r="J55" s="1117" t="s">
        <v>805</v>
      </c>
      <c r="K55" s="1118"/>
      <c r="L55" s="1119"/>
      <c r="M55" s="1131"/>
      <c r="N55" s="1132"/>
      <c r="O55" s="1132"/>
      <c r="P55" s="1132"/>
      <c r="Q55" s="1133"/>
    </row>
    <row r="56" spans="1:17" ht="14.25" customHeight="1" x14ac:dyDescent="0.15">
      <c r="A56" s="1150"/>
      <c r="B56" s="1077" t="s">
        <v>805</v>
      </c>
      <c r="C56" s="1078"/>
      <c r="D56" s="1079"/>
      <c r="E56" s="1124"/>
      <c r="F56" s="1125"/>
      <c r="G56" s="1125"/>
      <c r="H56" s="1125"/>
      <c r="I56" s="1126"/>
      <c r="J56" s="1077" t="s">
        <v>805</v>
      </c>
      <c r="K56" s="1078"/>
      <c r="L56" s="1079"/>
      <c r="M56" s="1124"/>
      <c r="N56" s="1125"/>
      <c r="O56" s="1125"/>
      <c r="P56" s="1125"/>
      <c r="Q56" s="1126"/>
    </row>
    <row r="57" spans="1:17" ht="14.25" customHeight="1" x14ac:dyDescent="0.15">
      <c r="A57" s="1150"/>
      <c r="B57" s="1077" t="s">
        <v>805</v>
      </c>
      <c r="C57" s="1078"/>
      <c r="D57" s="1079"/>
      <c r="E57" s="1124"/>
      <c r="F57" s="1125"/>
      <c r="G57" s="1125"/>
      <c r="H57" s="1125"/>
      <c r="I57" s="1126"/>
      <c r="J57" s="1077" t="s">
        <v>805</v>
      </c>
      <c r="K57" s="1078"/>
      <c r="L57" s="1079"/>
      <c r="M57" s="1124"/>
      <c r="N57" s="1125"/>
      <c r="O57" s="1125"/>
      <c r="P57" s="1125"/>
      <c r="Q57" s="1126"/>
    </row>
    <row r="58" spans="1:17" ht="14.25" customHeight="1" x14ac:dyDescent="0.15">
      <c r="A58" s="1150"/>
      <c r="B58" s="1077" t="s">
        <v>805</v>
      </c>
      <c r="C58" s="1078"/>
      <c r="D58" s="1079"/>
      <c r="E58" s="1124"/>
      <c r="F58" s="1125"/>
      <c r="G58" s="1125"/>
      <c r="H58" s="1125"/>
      <c r="I58" s="1126"/>
      <c r="J58" s="1077" t="s">
        <v>805</v>
      </c>
      <c r="K58" s="1078"/>
      <c r="L58" s="1079"/>
      <c r="M58" s="1124"/>
      <c r="N58" s="1125"/>
      <c r="O58" s="1125"/>
      <c r="P58" s="1125"/>
      <c r="Q58" s="1126"/>
    </row>
    <row r="59" spans="1:17" ht="14.25" customHeight="1" x14ac:dyDescent="0.15">
      <c r="A59" s="1150"/>
      <c r="B59" s="1077" t="s">
        <v>805</v>
      </c>
      <c r="C59" s="1078"/>
      <c r="D59" s="1079"/>
      <c r="E59" s="1124"/>
      <c r="F59" s="1125"/>
      <c r="G59" s="1125"/>
      <c r="H59" s="1125"/>
      <c r="I59" s="1126"/>
      <c r="J59" s="1077" t="s">
        <v>805</v>
      </c>
      <c r="K59" s="1078"/>
      <c r="L59" s="1079"/>
      <c r="M59" s="1124"/>
      <c r="N59" s="1125"/>
      <c r="O59" s="1125"/>
      <c r="P59" s="1125"/>
      <c r="Q59" s="1126"/>
    </row>
    <row r="60" spans="1:17" ht="14.25" customHeight="1" x14ac:dyDescent="0.15">
      <c r="A60" s="1150"/>
      <c r="B60" s="1077" t="s">
        <v>805</v>
      </c>
      <c r="C60" s="1078"/>
      <c r="D60" s="1079"/>
      <c r="E60" s="1124"/>
      <c r="F60" s="1125"/>
      <c r="G60" s="1125"/>
      <c r="H60" s="1125"/>
      <c r="I60" s="1126"/>
      <c r="J60" s="1077" t="s">
        <v>805</v>
      </c>
      <c r="K60" s="1078"/>
      <c r="L60" s="1079"/>
      <c r="M60" s="1124"/>
      <c r="N60" s="1125"/>
      <c r="O60" s="1125"/>
      <c r="P60" s="1125"/>
      <c r="Q60" s="1126"/>
    </row>
    <row r="61" spans="1:17" ht="14.25" customHeight="1" x14ac:dyDescent="0.15">
      <c r="A61" s="1150"/>
      <c r="B61" s="1077" t="s">
        <v>805</v>
      </c>
      <c r="C61" s="1078"/>
      <c r="D61" s="1079"/>
      <c r="E61" s="1124"/>
      <c r="F61" s="1125"/>
      <c r="G61" s="1125"/>
      <c r="H61" s="1125"/>
      <c r="I61" s="1126"/>
      <c r="J61" s="1077" t="s">
        <v>805</v>
      </c>
      <c r="K61" s="1078"/>
      <c r="L61" s="1079"/>
      <c r="M61" s="1124"/>
      <c r="N61" s="1125"/>
      <c r="O61" s="1125"/>
      <c r="P61" s="1125"/>
      <c r="Q61" s="1126"/>
    </row>
    <row r="62" spans="1:17" ht="14.25" customHeight="1" thickBot="1" x14ac:dyDescent="0.2">
      <c r="A62" s="1151"/>
      <c r="B62" s="1075"/>
      <c r="C62" s="1075"/>
      <c r="D62" s="1075"/>
      <c r="E62" s="1075"/>
      <c r="F62" s="1075"/>
      <c r="G62" s="1075"/>
      <c r="H62" s="1138"/>
      <c r="I62" s="1138"/>
      <c r="J62" s="1127" t="s">
        <v>819</v>
      </c>
      <c r="K62" s="1127"/>
      <c r="L62" s="1127"/>
      <c r="M62" s="1127"/>
      <c r="N62" s="1127"/>
      <c r="O62" s="1127"/>
      <c r="P62" s="1128"/>
      <c r="Q62" s="1129"/>
    </row>
    <row r="63" spans="1:17" ht="15.4" customHeight="1" thickTop="1" x14ac:dyDescent="0.15"/>
    <row r="64" spans="1:17" ht="15.4" customHeight="1" thickBot="1" x14ac:dyDescent="0.2">
      <c r="A64" s="451" t="s">
        <v>753</v>
      </c>
      <c r="B64" s="1123" t="s">
        <v>807</v>
      </c>
      <c r="C64" s="1123"/>
      <c r="D64" s="1123"/>
      <c r="E64" s="1135" t="s">
        <v>806</v>
      </c>
      <c r="F64" s="1136"/>
      <c r="G64" s="1136"/>
      <c r="H64" s="1136"/>
      <c r="I64" s="1137"/>
      <c r="J64" s="1134" t="s">
        <v>807</v>
      </c>
      <c r="K64" s="1123"/>
      <c r="L64" s="1123"/>
      <c r="M64" s="1135" t="s">
        <v>806</v>
      </c>
      <c r="N64" s="1136"/>
      <c r="O64" s="1136"/>
      <c r="P64" s="1136"/>
      <c r="Q64" s="1137"/>
    </row>
    <row r="65" spans="1:17" ht="14.25" customHeight="1" thickTop="1" x14ac:dyDescent="0.15">
      <c r="A65" s="1149" t="s">
        <v>773</v>
      </c>
      <c r="B65" s="1117" t="s">
        <v>805</v>
      </c>
      <c r="C65" s="1118"/>
      <c r="D65" s="1119"/>
      <c r="E65" s="1131"/>
      <c r="F65" s="1132"/>
      <c r="G65" s="1132"/>
      <c r="H65" s="1132"/>
      <c r="I65" s="1133"/>
      <c r="J65" s="1117" t="s">
        <v>805</v>
      </c>
      <c r="K65" s="1118"/>
      <c r="L65" s="1119"/>
      <c r="M65" s="1131"/>
      <c r="N65" s="1132"/>
      <c r="O65" s="1132"/>
      <c r="P65" s="1132"/>
      <c r="Q65" s="1133"/>
    </row>
    <row r="66" spans="1:17" ht="14.25" customHeight="1" x14ac:dyDescent="0.15">
      <c r="A66" s="1150"/>
      <c r="B66" s="1077" t="s">
        <v>805</v>
      </c>
      <c r="C66" s="1078"/>
      <c r="D66" s="1079"/>
      <c r="E66" s="1124"/>
      <c r="F66" s="1125"/>
      <c r="G66" s="1125"/>
      <c r="H66" s="1125"/>
      <c r="I66" s="1126"/>
      <c r="J66" s="1077" t="s">
        <v>805</v>
      </c>
      <c r="K66" s="1078"/>
      <c r="L66" s="1079"/>
      <c r="M66" s="1124"/>
      <c r="N66" s="1125"/>
      <c r="O66" s="1125"/>
      <c r="P66" s="1125"/>
      <c r="Q66" s="1126"/>
    </row>
    <row r="67" spans="1:17" ht="14.25" customHeight="1" x14ac:dyDescent="0.15">
      <c r="A67" s="1150"/>
      <c r="B67" s="1077" t="s">
        <v>805</v>
      </c>
      <c r="C67" s="1078"/>
      <c r="D67" s="1079"/>
      <c r="E67" s="1124"/>
      <c r="F67" s="1125"/>
      <c r="G67" s="1125"/>
      <c r="H67" s="1125"/>
      <c r="I67" s="1126"/>
      <c r="J67" s="1077" t="s">
        <v>805</v>
      </c>
      <c r="K67" s="1078"/>
      <c r="L67" s="1079"/>
      <c r="M67" s="1124"/>
      <c r="N67" s="1125"/>
      <c r="O67" s="1125"/>
      <c r="P67" s="1125"/>
      <c r="Q67" s="1126"/>
    </row>
    <row r="68" spans="1:17" ht="14.25" customHeight="1" x14ac:dyDescent="0.15">
      <c r="A68" s="1150"/>
      <c r="B68" s="1077" t="s">
        <v>805</v>
      </c>
      <c r="C68" s="1078"/>
      <c r="D68" s="1079"/>
      <c r="E68" s="1124"/>
      <c r="F68" s="1125"/>
      <c r="G68" s="1125"/>
      <c r="H68" s="1125"/>
      <c r="I68" s="1126"/>
      <c r="J68" s="1077" t="s">
        <v>805</v>
      </c>
      <c r="K68" s="1078"/>
      <c r="L68" s="1079"/>
      <c r="M68" s="1124"/>
      <c r="N68" s="1125"/>
      <c r="O68" s="1125"/>
      <c r="P68" s="1125"/>
      <c r="Q68" s="1126"/>
    </row>
    <row r="69" spans="1:17" ht="14.25" customHeight="1" x14ac:dyDescent="0.15">
      <c r="A69" s="1150"/>
      <c r="B69" s="1077" t="s">
        <v>805</v>
      </c>
      <c r="C69" s="1078"/>
      <c r="D69" s="1079"/>
      <c r="E69" s="1124"/>
      <c r="F69" s="1125"/>
      <c r="G69" s="1125"/>
      <c r="H69" s="1125"/>
      <c r="I69" s="1126"/>
      <c r="J69" s="1077" t="s">
        <v>805</v>
      </c>
      <c r="K69" s="1078"/>
      <c r="L69" s="1079"/>
      <c r="M69" s="1124"/>
      <c r="N69" s="1125"/>
      <c r="O69" s="1125"/>
      <c r="P69" s="1125"/>
      <c r="Q69" s="1126"/>
    </row>
    <row r="70" spans="1:17" ht="14.25" customHeight="1" x14ac:dyDescent="0.15">
      <c r="A70" s="1150"/>
      <c r="B70" s="1077" t="s">
        <v>805</v>
      </c>
      <c r="C70" s="1078"/>
      <c r="D70" s="1079"/>
      <c r="E70" s="1124"/>
      <c r="F70" s="1125"/>
      <c r="G70" s="1125"/>
      <c r="H70" s="1125"/>
      <c r="I70" s="1126"/>
      <c r="J70" s="1077" t="s">
        <v>805</v>
      </c>
      <c r="K70" s="1078"/>
      <c r="L70" s="1079"/>
      <c r="M70" s="1124"/>
      <c r="N70" s="1125"/>
      <c r="O70" s="1125"/>
      <c r="P70" s="1125"/>
      <c r="Q70" s="1126"/>
    </row>
    <row r="71" spans="1:17" ht="14.25" customHeight="1" x14ac:dyDescent="0.15">
      <c r="A71" s="1150"/>
      <c r="B71" s="1077" t="s">
        <v>805</v>
      </c>
      <c r="C71" s="1078"/>
      <c r="D71" s="1079"/>
      <c r="E71" s="1124"/>
      <c r="F71" s="1125"/>
      <c r="G71" s="1125"/>
      <c r="H71" s="1125"/>
      <c r="I71" s="1126"/>
      <c r="J71" s="1077" t="s">
        <v>805</v>
      </c>
      <c r="K71" s="1078"/>
      <c r="L71" s="1079"/>
      <c r="M71" s="1124"/>
      <c r="N71" s="1125"/>
      <c r="O71" s="1125"/>
      <c r="P71" s="1125"/>
      <c r="Q71" s="1126"/>
    </row>
    <row r="72" spans="1:17" ht="14.25" customHeight="1" thickBot="1" x14ac:dyDescent="0.2">
      <c r="A72" s="1151"/>
      <c r="B72" s="1075"/>
      <c r="C72" s="1075"/>
      <c r="D72" s="1075"/>
      <c r="E72" s="1075"/>
      <c r="F72" s="1075"/>
      <c r="G72" s="1075"/>
      <c r="H72" s="1130"/>
      <c r="I72" s="1130"/>
      <c r="J72" s="1127" t="s">
        <v>818</v>
      </c>
      <c r="K72" s="1127"/>
      <c r="L72" s="1127"/>
      <c r="M72" s="1127"/>
      <c r="N72" s="1127"/>
      <c r="O72" s="1127"/>
      <c r="P72" s="1128"/>
      <c r="Q72" s="1129"/>
    </row>
    <row r="73" spans="1:17" ht="14.25" customHeight="1" thickTop="1" x14ac:dyDescent="0.15">
      <c r="A73" s="1149" t="s">
        <v>771</v>
      </c>
      <c r="B73" s="1117" t="s">
        <v>805</v>
      </c>
      <c r="C73" s="1118"/>
      <c r="D73" s="1119"/>
      <c r="E73" s="1131"/>
      <c r="F73" s="1132"/>
      <c r="G73" s="1132"/>
      <c r="H73" s="1132"/>
      <c r="I73" s="1133"/>
      <c r="J73" s="1117" t="s">
        <v>805</v>
      </c>
      <c r="K73" s="1118"/>
      <c r="L73" s="1119"/>
      <c r="M73" s="1131"/>
      <c r="N73" s="1132"/>
      <c r="O73" s="1132"/>
      <c r="P73" s="1132"/>
      <c r="Q73" s="1133"/>
    </row>
    <row r="74" spans="1:17" ht="14.25" customHeight="1" x14ac:dyDescent="0.15">
      <c r="A74" s="1150"/>
      <c r="B74" s="1077" t="s">
        <v>805</v>
      </c>
      <c r="C74" s="1078"/>
      <c r="D74" s="1079"/>
      <c r="E74" s="1124"/>
      <c r="F74" s="1125"/>
      <c r="G74" s="1125"/>
      <c r="H74" s="1125"/>
      <c r="I74" s="1126"/>
      <c r="J74" s="1077" t="s">
        <v>805</v>
      </c>
      <c r="K74" s="1078"/>
      <c r="L74" s="1079"/>
      <c r="M74" s="1124"/>
      <c r="N74" s="1125"/>
      <c r="O74" s="1125"/>
      <c r="P74" s="1125"/>
      <c r="Q74" s="1126"/>
    </row>
    <row r="75" spans="1:17" ht="14.25" customHeight="1" x14ac:dyDescent="0.15">
      <c r="A75" s="1150"/>
      <c r="B75" s="1077" t="s">
        <v>805</v>
      </c>
      <c r="C75" s="1078"/>
      <c r="D75" s="1079"/>
      <c r="E75" s="1124"/>
      <c r="F75" s="1125"/>
      <c r="G75" s="1125"/>
      <c r="H75" s="1125"/>
      <c r="I75" s="1126"/>
      <c r="J75" s="1077" t="s">
        <v>805</v>
      </c>
      <c r="K75" s="1078"/>
      <c r="L75" s="1079"/>
      <c r="M75" s="1124"/>
      <c r="N75" s="1125"/>
      <c r="O75" s="1125"/>
      <c r="P75" s="1125"/>
      <c r="Q75" s="1126"/>
    </row>
    <row r="76" spans="1:17" ht="14.25" customHeight="1" x14ac:dyDescent="0.15">
      <c r="A76" s="1150"/>
      <c r="B76" s="1077" t="s">
        <v>805</v>
      </c>
      <c r="C76" s="1078"/>
      <c r="D76" s="1079"/>
      <c r="E76" s="1124"/>
      <c r="F76" s="1125"/>
      <c r="G76" s="1125"/>
      <c r="H76" s="1125"/>
      <c r="I76" s="1126"/>
      <c r="J76" s="1077" t="s">
        <v>805</v>
      </c>
      <c r="K76" s="1078"/>
      <c r="L76" s="1079"/>
      <c r="M76" s="1124"/>
      <c r="N76" s="1125"/>
      <c r="O76" s="1125"/>
      <c r="P76" s="1125"/>
      <c r="Q76" s="1126"/>
    </row>
    <row r="77" spans="1:17" ht="14.25" customHeight="1" x14ac:dyDescent="0.15">
      <c r="A77" s="1150"/>
      <c r="B77" s="1077" t="s">
        <v>805</v>
      </c>
      <c r="C77" s="1078"/>
      <c r="D77" s="1079"/>
      <c r="E77" s="1124"/>
      <c r="F77" s="1125"/>
      <c r="G77" s="1125"/>
      <c r="H77" s="1125"/>
      <c r="I77" s="1126"/>
      <c r="J77" s="1077" t="s">
        <v>805</v>
      </c>
      <c r="K77" s="1078"/>
      <c r="L77" s="1079"/>
      <c r="M77" s="1124"/>
      <c r="N77" s="1125"/>
      <c r="O77" s="1125"/>
      <c r="P77" s="1125"/>
      <c r="Q77" s="1126"/>
    </row>
    <row r="78" spans="1:17" ht="14.25" customHeight="1" x14ac:dyDescent="0.15">
      <c r="A78" s="1150"/>
      <c r="B78" s="1077" t="s">
        <v>805</v>
      </c>
      <c r="C78" s="1078"/>
      <c r="D78" s="1079"/>
      <c r="E78" s="1124"/>
      <c r="F78" s="1125"/>
      <c r="G78" s="1125"/>
      <c r="H78" s="1125"/>
      <c r="I78" s="1126"/>
      <c r="J78" s="1077" t="s">
        <v>805</v>
      </c>
      <c r="K78" s="1078"/>
      <c r="L78" s="1079"/>
      <c r="M78" s="1124"/>
      <c r="N78" s="1125"/>
      <c r="O78" s="1125"/>
      <c r="P78" s="1125"/>
      <c r="Q78" s="1126"/>
    </row>
    <row r="79" spans="1:17" ht="14.25" customHeight="1" x14ac:dyDescent="0.15">
      <c r="A79" s="1150"/>
      <c r="B79" s="1077" t="s">
        <v>805</v>
      </c>
      <c r="C79" s="1078"/>
      <c r="D79" s="1079"/>
      <c r="E79" s="1124"/>
      <c r="F79" s="1125"/>
      <c r="G79" s="1125"/>
      <c r="H79" s="1125"/>
      <c r="I79" s="1126"/>
      <c r="J79" s="1077" t="s">
        <v>805</v>
      </c>
      <c r="K79" s="1078"/>
      <c r="L79" s="1079"/>
      <c r="M79" s="1124"/>
      <c r="N79" s="1125"/>
      <c r="O79" s="1125"/>
      <c r="P79" s="1125"/>
      <c r="Q79" s="1126"/>
    </row>
    <row r="80" spans="1:17" ht="14.25" customHeight="1" thickBot="1" x14ac:dyDescent="0.2">
      <c r="A80" s="1151"/>
      <c r="B80" s="1075"/>
      <c r="C80" s="1075"/>
      <c r="D80" s="1075"/>
      <c r="E80" s="1075"/>
      <c r="F80" s="1075"/>
      <c r="G80" s="1075"/>
      <c r="H80" s="1130"/>
      <c r="I80" s="1130"/>
      <c r="J80" s="1127" t="s">
        <v>817</v>
      </c>
      <c r="K80" s="1127"/>
      <c r="L80" s="1127"/>
      <c r="M80" s="1127"/>
      <c r="N80" s="1127"/>
      <c r="O80" s="1127"/>
      <c r="P80" s="1128"/>
      <c r="Q80" s="1129"/>
    </row>
    <row r="81" spans="1:17" ht="14.25" customHeight="1" thickTop="1" x14ac:dyDescent="0.15">
      <c r="A81" s="1149" t="s">
        <v>769</v>
      </c>
      <c r="B81" s="1117" t="s">
        <v>805</v>
      </c>
      <c r="C81" s="1118"/>
      <c r="D81" s="1119"/>
      <c r="E81" s="1131"/>
      <c r="F81" s="1132"/>
      <c r="G81" s="1132"/>
      <c r="H81" s="1132"/>
      <c r="I81" s="1133"/>
      <c r="J81" s="1117" t="s">
        <v>805</v>
      </c>
      <c r="K81" s="1118"/>
      <c r="L81" s="1119"/>
      <c r="M81" s="1131"/>
      <c r="N81" s="1132"/>
      <c r="O81" s="1132"/>
      <c r="P81" s="1132"/>
      <c r="Q81" s="1133"/>
    </row>
    <row r="82" spans="1:17" ht="14.25" customHeight="1" x14ac:dyDescent="0.15">
      <c r="A82" s="1150"/>
      <c r="B82" s="1077" t="s">
        <v>805</v>
      </c>
      <c r="C82" s="1078"/>
      <c r="D82" s="1079"/>
      <c r="E82" s="1124"/>
      <c r="F82" s="1125"/>
      <c r="G82" s="1125"/>
      <c r="H82" s="1125"/>
      <c r="I82" s="1126"/>
      <c r="J82" s="1077" t="s">
        <v>805</v>
      </c>
      <c r="K82" s="1078"/>
      <c r="L82" s="1079"/>
      <c r="M82" s="1124"/>
      <c r="N82" s="1125"/>
      <c r="O82" s="1125"/>
      <c r="P82" s="1125"/>
      <c r="Q82" s="1126"/>
    </row>
    <row r="83" spans="1:17" ht="14.25" customHeight="1" x14ac:dyDescent="0.15">
      <c r="A83" s="1150"/>
      <c r="B83" s="1077" t="s">
        <v>805</v>
      </c>
      <c r="C83" s="1078"/>
      <c r="D83" s="1079"/>
      <c r="E83" s="1124"/>
      <c r="F83" s="1125"/>
      <c r="G83" s="1125"/>
      <c r="H83" s="1125"/>
      <c r="I83" s="1126"/>
      <c r="J83" s="1077" t="s">
        <v>805</v>
      </c>
      <c r="K83" s="1078"/>
      <c r="L83" s="1079"/>
      <c r="M83" s="1124"/>
      <c r="N83" s="1125"/>
      <c r="O83" s="1125"/>
      <c r="P83" s="1125"/>
      <c r="Q83" s="1126"/>
    </row>
    <row r="84" spans="1:17" ht="14.25" customHeight="1" x14ac:dyDescent="0.15">
      <c r="A84" s="1150"/>
      <c r="B84" s="1077" t="s">
        <v>805</v>
      </c>
      <c r="C84" s="1078"/>
      <c r="D84" s="1079"/>
      <c r="E84" s="1124"/>
      <c r="F84" s="1125"/>
      <c r="G84" s="1125"/>
      <c r="H84" s="1125"/>
      <c r="I84" s="1126"/>
      <c r="J84" s="1077" t="s">
        <v>805</v>
      </c>
      <c r="K84" s="1078"/>
      <c r="L84" s="1079"/>
      <c r="M84" s="1124"/>
      <c r="N84" s="1125"/>
      <c r="O84" s="1125"/>
      <c r="P84" s="1125"/>
      <c r="Q84" s="1126"/>
    </row>
    <row r="85" spans="1:17" ht="14.25" customHeight="1" x14ac:dyDescent="0.15">
      <c r="A85" s="1150"/>
      <c r="B85" s="1077" t="s">
        <v>805</v>
      </c>
      <c r="C85" s="1078"/>
      <c r="D85" s="1079"/>
      <c r="E85" s="1124"/>
      <c r="F85" s="1125"/>
      <c r="G85" s="1125"/>
      <c r="H85" s="1125"/>
      <c r="I85" s="1126"/>
      <c r="J85" s="1077" t="s">
        <v>805</v>
      </c>
      <c r="K85" s="1078"/>
      <c r="L85" s="1079"/>
      <c r="M85" s="1124"/>
      <c r="N85" s="1125"/>
      <c r="O85" s="1125"/>
      <c r="P85" s="1125"/>
      <c r="Q85" s="1126"/>
    </row>
    <row r="86" spans="1:17" ht="14.25" customHeight="1" x14ac:dyDescent="0.15">
      <c r="A86" s="1150"/>
      <c r="B86" s="1077" t="s">
        <v>805</v>
      </c>
      <c r="C86" s="1078"/>
      <c r="D86" s="1079"/>
      <c r="E86" s="1124"/>
      <c r="F86" s="1125"/>
      <c r="G86" s="1125"/>
      <c r="H86" s="1125"/>
      <c r="I86" s="1126"/>
      <c r="J86" s="1077" t="s">
        <v>805</v>
      </c>
      <c r="K86" s="1078"/>
      <c r="L86" s="1079"/>
      <c r="M86" s="1124"/>
      <c r="N86" s="1125"/>
      <c r="O86" s="1125"/>
      <c r="P86" s="1125"/>
      <c r="Q86" s="1126"/>
    </row>
    <row r="87" spans="1:17" ht="14.25" customHeight="1" x14ac:dyDescent="0.15">
      <c r="A87" s="1150"/>
      <c r="B87" s="1077" t="s">
        <v>805</v>
      </c>
      <c r="C87" s="1078"/>
      <c r="D87" s="1079"/>
      <c r="E87" s="1124"/>
      <c r="F87" s="1125"/>
      <c r="G87" s="1125"/>
      <c r="H87" s="1125"/>
      <c r="I87" s="1126"/>
      <c r="J87" s="1077" t="s">
        <v>805</v>
      </c>
      <c r="K87" s="1078"/>
      <c r="L87" s="1079"/>
      <c r="M87" s="1124"/>
      <c r="N87" s="1125"/>
      <c r="O87" s="1125"/>
      <c r="P87" s="1125"/>
      <c r="Q87" s="1126"/>
    </row>
    <row r="88" spans="1:17" ht="14.25" customHeight="1" thickBot="1" x14ac:dyDescent="0.2">
      <c r="A88" s="1151"/>
      <c r="B88" s="1075"/>
      <c r="C88" s="1075"/>
      <c r="D88" s="1075"/>
      <c r="E88" s="1075"/>
      <c r="F88" s="1075"/>
      <c r="G88" s="1075"/>
      <c r="H88" s="1130"/>
      <c r="I88" s="1130"/>
      <c r="J88" s="1127" t="s">
        <v>816</v>
      </c>
      <c r="K88" s="1127"/>
      <c r="L88" s="1127"/>
      <c r="M88" s="1127"/>
      <c r="N88" s="1127"/>
      <c r="O88" s="1127"/>
      <c r="P88" s="1128"/>
      <c r="Q88" s="1129"/>
    </row>
    <row r="89" spans="1:17" ht="14.25" customHeight="1" thickTop="1" x14ac:dyDescent="0.15">
      <c r="A89" s="1149" t="s">
        <v>767</v>
      </c>
      <c r="B89" s="1117" t="s">
        <v>805</v>
      </c>
      <c r="C89" s="1118"/>
      <c r="D89" s="1119"/>
      <c r="E89" s="1131"/>
      <c r="F89" s="1132"/>
      <c r="G89" s="1132"/>
      <c r="H89" s="1132"/>
      <c r="I89" s="1133"/>
      <c r="J89" s="1117" t="s">
        <v>805</v>
      </c>
      <c r="K89" s="1118"/>
      <c r="L89" s="1119"/>
      <c r="M89" s="1131"/>
      <c r="N89" s="1132"/>
      <c r="O89" s="1132"/>
      <c r="P89" s="1132"/>
      <c r="Q89" s="1133"/>
    </row>
    <row r="90" spans="1:17" ht="14.25" customHeight="1" x14ac:dyDescent="0.15">
      <c r="A90" s="1150"/>
      <c r="B90" s="1077" t="s">
        <v>805</v>
      </c>
      <c r="C90" s="1078"/>
      <c r="D90" s="1079"/>
      <c r="E90" s="1124"/>
      <c r="F90" s="1125"/>
      <c r="G90" s="1125"/>
      <c r="H90" s="1125"/>
      <c r="I90" s="1126"/>
      <c r="J90" s="1077" t="s">
        <v>805</v>
      </c>
      <c r="K90" s="1078"/>
      <c r="L90" s="1079"/>
      <c r="M90" s="1124"/>
      <c r="N90" s="1125"/>
      <c r="O90" s="1125"/>
      <c r="P90" s="1125"/>
      <c r="Q90" s="1126"/>
    </row>
    <row r="91" spans="1:17" ht="14.25" customHeight="1" x14ac:dyDescent="0.15">
      <c r="A91" s="1150"/>
      <c r="B91" s="1077" t="s">
        <v>805</v>
      </c>
      <c r="C91" s="1078"/>
      <c r="D91" s="1079"/>
      <c r="E91" s="1124"/>
      <c r="F91" s="1125"/>
      <c r="G91" s="1125"/>
      <c r="H91" s="1125"/>
      <c r="I91" s="1126"/>
      <c r="J91" s="1077" t="s">
        <v>805</v>
      </c>
      <c r="K91" s="1078"/>
      <c r="L91" s="1079"/>
      <c r="M91" s="1124"/>
      <c r="N91" s="1125"/>
      <c r="O91" s="1125"/>
      <c r="P91" s="1125"/>
      <c r="Q91" s="1126"/>
    </row>
    <row r="92" spans="1:17" ht="14.25" customHeight="1" x14ac:dyDescent="0.15">
      <c r="A92" s="1150"/>
      <c r="B92" s="1077" t="s">
        <v>805</v>
      </c>
      <c r="C92" s="1078"/>
      <c r="D92" s="1079"/>
      <c r="E92" s="1124"/>
      <c r="F92" s="1125"/>
      <c r="G92" s="1125"/>
      <c r="H92" s="1125"/>
      <c r="I92" s="1126"/>
      <c r="J92" s="1077" t="s">
        <v>805</v>
      </c>
      <c r="K92" s="1078"/>
      <c r="L92" s="1079"/>
      <c r="M92" s="1124"/>
      <c r="N92" s="1125"/>
      <c r="O92" s="1125"/>
      <c r="P92" s="1125"/>
      <c r="Q92" s="1126"/>
    </row>
    <row r="93" spans="1:17" ht="14.25" customHeight="1" x14ac:dyDescent="0.15">
      <c r="A93" s="1150"/>
      <c r="B93" s="1077" t="s">
        <v>805</v>
      </c>
      <c r="C93" s="1078"/>
      <c r="D93" s="1079"/>
      <c r="E93" s="1124"/>
      <c r="F93" s="1125"/>
      <c r="G93" s="1125"/>
      <c r="H93" s="1125"/>
      <c r="I93" s="1126"/>
      <c r="J93" s="1077" t="s">
        <v>805</v>
      </c>
      <c r="K93" s="1078"/>
      <c r="L93" s="1079"/>
      <c r="M93" s="1124"/>
      <c r="N93" s="1125"/>
      <c r="O93" s="1125"/>
      <c r="P93" s="1125"/>
      <c r="Q93" s="1126"/>
    </row>
    <row r="94" spans="1:17" ht="14.25" customHeight="1" x14ac:dyDescent="0.15">
      <c r="A94" s="1150"/>
      <c r="B94" s="1077" t="s">
        <v>805</v>
      </c>
      <c r="C94" s="1078"/>
      <c r="D94" s="1079"/>
      <c r="E94" s="1124"/>
      <c r="F94" s="1125"/>
      <c r="G94" s="1125"/>
      <c r="H94" s="1125"/>
      <c r="I94" s="1126"/>
      <c r="J94" s="1077" t="s">
        <v>805</v>
      </c>
      <c r="K94" s="1078"/>
      <c r="L94" s="1079"/>
      <c r="M94" s="1124"/>
      <c r="N94" s="1125"/>
      <c r="O94" s="1125"/>
      <c r="P94" s="1125"/>
      <c r="Q94" s="1126"/>
    </row>
    <row r="95" spans="1:17" ht="14.25" customHeight="1" x14ac:dyDescent="0.15">
      <c r="A95" s="1150"/>
      <c r="B95" s="1077" t="s">
        <v>805</v>
      </c>
      <c r="C95" s="1078"/>
      <c r="D95" s="1079"/>
      <c r="E95" s="1124"/>
      <c r="F95" s="1125"/>
      <c r="G95" s="1125"/>
      <c r="H95" s="1125"/>
      <c r="I95" s="1126"/>
      <c r="J95" s="1077" t="s">
        <v>805</v>
      </c>
      <c r="K95" s="1078"/>
      <c r="L95" s="1079"/>
      <c r="M95" s="1124"/>
      <c r="N95" s="1125"/>
      <c r="O95" s="1125"/>
      <c r="P95" s="1125"/>
      <c r="Q95" s="1126"/>
    </row>
    <row r="96" spans="1:17" ht="14.25" customHeight="1" thickBot="1" x14ac:dyDescent="0.2">
      <c r="A96" s="1151"/>
      <c r="B96" s="1075"/>
      <c r="C96" s="1075"/>
      <c r="D96" s="1075"/>
      <c r="E96" s="1075"/>
      <c r="F96" s="1075"/>
      <c r="G96" s="1075"/>
      <c r="H96" s="1130"/>
      <c r="I96" s="1130"/>
      <c r="J96" s="1127" t="s">
        <v>815</v>
      </c>
      <c r="K96" s="1127"/>
      <c r="L96" s="1127"/>
      <c r="M96" s="1127"/>
      <c r="N96" s="1127"/>
      <c r="O96" s="1127"/>
      <c r="P96" s="1128"/>
      <c r="Q96" s="1129"/>
    </row>
    <row r="97" spans="1:17" ht="14.25" customHeight="1" thickTop="1" x14ac:dyDescent="0.15">
      <c r="A97" s="1149" t="s">
        <v>765</v>
      </c>
      <c r="B97" s="1117" t="s">
        <v>805</v>
      </c>
      <c r="C97" s="1118"/>
      <c r="D97" s="1119"/>
      <c r="E97" s="1131"/>
      <c r="F97" s="1132"/>
      <c r="G97" s="1132"/>
      <c r="H97" s="1132"/>
      <c r="I97" s="1133"/>
      <c r="J97" s="1117" t="s">
        <v>805</v>
      </c>
      <c r="K97" s="1118"/>
      <c r="L97" s="1119"/>
      <c r="M97" s="1131"/>
      <c r="N97" s="1132"/>
      <c r="O97" s="1132"/>
      <c r="P97" s="1132"/>
      <c r="Q97" s="1133"/>
    </row>
    <row r="98" spans="1:17" ht="14.25" customHeight="1" x14ac:dyDescent="0.15">
      <c r="A98" s="1150"/>
      <c r="B98" s="1077" t="s">
        <v>805</v>
      </c>
      <c r="C98" s="1078"/>
      <c r="D98" s="1079"/>
      <c r="E98" s="1124"/>
      <c r="F98" s="1125"/>
      <c r="G98" s="1125"/>
      <c r="H98" s="1125"/>
      <c r="I98" s="1126"/>
      <c r="J98" s="1077" t="s">
        <v>805</v>
      </c>
      <c r="K98" s="1078"/>
      <c r="L98" s="1079"/>
      <c r="M98" s="1124"/>
      <c r="N98" s="1125"/>
      <c r="O98" s="1125"/>
      <c r="P98" s="1125"/>
      <c r="Q98" s="1126"/>
    </row>
    <row r="99" spans="1:17" ht="14.25" customHeight="1" x14ac:dyDescent="0.15">
      <c r="A99" s="1150"/>
      <c r="B99" s="1077" t="s">
        <v>805</v>
      </c>
      <c r="C99" s="1078"/>
      <c r="D99" s="1079"/>
      <c r="E99" s="1124"/>
      <c r="F99" s="1125"/>
      <c r="G99" s="1125"/>
      <c r="H99" s="1125"/>
      <c r="I99" s="1126"/>
      <c r="J99" s="1077" t="s">
        <v>805</v>
      </c>
      <c r="K99" s="1078"/>
      <c r="L99" s="1079"/>
      <c r="M99" s="1124"/>
      <c r="N99" s="1125"/>
      <c r="O99" s="1125"/>
      <c r="P99" s="1125"/>
      <c r="Q99" s="1126"/>
    </row>
    <row r="100" spans="1:17" ht="14.25" customHeight="1" x14ac:dyDescent="0.15">
      <c r="A100" s="1150"/>
      <c r="B100" s="1077" t="s">
        <v>805</v>
      </c>
      <c r="C100" s="1078"/>
      <c r="D100" s="1079"/>
      <c r="E100" s="1124"/>
      <c r="F100" s="1125"/>
      <c r="G100" s="1125"/>
      <c r="H100" s="1125"/>
      <c r="I100" s="1126"/>
      <c r="J100" s="1077" t="s">
        <v>805</v>
      </c>
      <c r="K100" s="1078"/>
      <c r="L100" s="1079"/>
      <c r="M100" s="1124"/>
      <c r="N100" s="1125"/>
      <c r="O100" s="1125"/>
      <c r="P100" s="1125"/>
      <c r="Q100" s="1126"/>
    </row>
    <row r="101" spans="1:17" ht="14.25" customHeight="1" x14ac:dyDescent="0.15">
      <c r="A101" s="1150"/>
      <c r="B101" s="1077" t="s">
        <v>805</v>
      </c>
      <c r="C101" s="1078"/>
      <c r="D101" s="1079"/>
      <c r="E101" s="1124"/>
      <c r="F101" s="1125"/>
      <c r="G101" s="1125"/>
      <c r="H101" s="1125"/>
      <c r="I101" s="1126"/>
      <c r="J101" s="1077" t="s">
        <v>805</v>
      </c>
      <c r="K101" s="1078"/>
      <c r="L101" s="1079"/>
      <c r="M101" s="1124"/>
      <c r="N101" s="1125"/>
      <c r="O101" s="1125"/>
      <c r="P101" s="1125"/>
      <c r="Q101" s="1126"/>
    </row>
    <row r="102" spans="1:17" ht="14.25" customHeight="1" x14ac:dyDescent="0.15">
      <c r="A102" s="1150"/>
      <c r="B102" s="1077" t="s">
        <v>805</v>
      </c>
      <c r="C102" s="1078"/>
      <c r="D102" s="1079"/>
      <c r="E102" s="1124"/>
      <c r="F102" s="1125"/>
      <c r="G102" s="1125"/>
      <c r="H102" s="1125"/>
      <c r="I102" s="1126"/>
      <c r="J102" s="1077" t="s">
        <v>805</v>
      </c>
      <c r="K102" s="1078"/>
      <c r="L102" s="1079"/>
      <c r="M102" s="1124"/>
      <c r="N102" s="1125"/>
      <c r="O102" s="1125"/>
      <c r="P102" s="1125"/>
      <c r="Q102" s="1126"/>
    </row>
    <row r="103" spans="1:17" ht="14.25" customHeight="1" x14ac:dyDescent="0.15">
      <c r="A103" s="1150"/>
      <c r="B103" s="1077" t="s">
        <v>805</v>
      </c>
      <c r="C103" s="1078"/>
      <c r="D103" s="1079"/>
      <c r="E103" s="1124"/>
      <c r="F103" s="1125"/>
      <c r="G103" s="1125"/>
      <c r="H103" s="1125"/>
      <c r="I103" s="1126"/>
      <c r="J103" s="1077" t="s">
        <v>805</v>
      </c>
      <c r="K103" s="1078"/>
      <c r="L103" s="1079"/>
      <c r="M103" s="1124"/>
      <c r="N103" s="1125"/>
      <c r="O103" s="1125"/>
      <c r="P103" s="1125"/>
      <c r="Q103" s="1126"/>
    </row>
    <row r="104" spans="1:17" ht="14.25" customHeight="1" thickBot="1" x14ac:dyDescent="0.2">
      <c r="A104" s="1151"/>
      <c r="B104" s="1075"/>
      <c r="C104" s="1075"/>
      <c r="D104" s="1075"/>
      <c r="E104" s="1075"/>
      <c r="F104" s="1075"/>
      <c r="G104" s="1075"/>
      <c r="H104" s="1138"/>
      <c r="I104" s="1138"/>
      <c r="J104" s="1127" t="s">
        <v>814</v>
      </c>
      <c r="K104" s="1127"/>
      <c r="L104" s="1127"/>
      <c r="M104" s="1127"/>
      <c r="N104" s="1127"/>
      <c r="O104" s="1127"/>
      <c r="P104" s="1128"/>
      <c r="Q104" s="1129"/>
    </row>
    <row r="105" spans="1:17" ht="15.4" customHeight="1" thickTop="1" x14ac:dyDescent="0.15">
      <c r="F105" s="1094" t="s">
        <v>813</v>
      </c>
      <c r="G105" s="1095"/>
      <c r="H105" s="1095"/>
      <c r="I105" s="1095"/>
      <c r="J105" s="1095"/>
      <c r="K105" s="1095"/>
      <c r="L105" s="1095"/>
      <c r="M105" s="1095"/>
      <c r="N105" s="1095"/>
      <c r="O105" s="1155"/>
      <c r="P105" s="1095"/>
      <c r="Q105" s="1096"/>
    </row>
    <row r="106" spans="1:17" ht="15.4" customHeight="1" thickBot="1" x14ac:dyDescent="0.2">
      <c r="F106" s="1091"/>
      <c r="G106" s="1092"/>
      <c r="H106" s="1092"/>
      <c r="I106" s="1092"/>
      <c r="J106" s="1092"/>
      <c r="K106" s="1092"/>
      <c r="L106" s="1092"/>
      <c r="M106" s="1092"/>
      <c r="N106" s="1092"/>
      <c r="O106" s="1156"/>
      <c r="P106" s="1092"/>
      <c r="Q106" s="1093"/>
    </row>
    <row r="107" spans="1:17" s="430" customFormat="1" ht="13.5" customHeight="1" x14ac:dyDescent="0.15">
      <c r="A107" s="431" t="s">
        <v>717</v>
      </c>
      <c r="B107" s="1087" t="s">
        <v>812</v>
      </c>
      <c r="C107" s="1087"/>
      <c r="D107" s="1087"/>
      <c r="E107" s="1087"/>
      <c r="F107" s="1087"/>
      <c r="G107" s="1087"/>
      <c r="H107" s="1087"/>
      <c r="I107" s="1087"/>
      <c r="J107" s="1087"/>
      <c r="K107" s="1087"/>
      <c r="L107" s="1087"/>
      <c r="M107" s="1087"/>
      <c r="N107" s="1087"/>
      <c r="O107" s="1087"/>
      <c r="P107" s="1087"/>
      <c r="Q107" s="1087"/>
    </row>
    <row r="108" spans="1:17" s="430" customFormat="1" ht="13.5" customHeight="1" x14ac:dyDescent="0.15">
      <c r="A108" s="431" t="s">
        <v>717</v>
      </c>
      <c r="B108" s="1087" t="s">
        <v>745</v>
      </c>
      <c r="C108" s="1087"/>
      <c r="D108" s="1087"/>
      <c r="E108" s="1087"/>
      <c r="F108" s="1087"/>
      <c r="G108" s="1087"/>
      <c r="H108" s="1087"/>
      <c r="I108" s="1087"/>
      <c r="J108" s="1087"/>
      <c r="K108" s="1087"/>
      <c r="L108" s="1087"/>
      <c r="M108" s="1087"/>
      <c r="N108" s="1087"/>
      <c r="O108" s="1087"/>
      <c r="P108" s="1087"/>
      <c r="Q108" s="1087"/>
    </row>
    <row r="109" spans="1:17" s="444" customFormat="1" ht="13.5" customHeight="1" x14ac:dyDescent="0.15"/>
    <row r="110" spans="1:17" ht="15.4" customHeight="1" thickBot="1" x14ac:dyDescent="0.2">
      <c r="A110" s="442" t="s">
        <v>803</v>
      </c>
    </row>
    <row r="111" spans="1:17" ht="15.4" customHeight="1" x14ac:dyDescent="0.15">
      <c r="A111" s="1088" t="s">
        <v>740</v>
      </c>
      <c r="B111" s="1089"/>
      <c r="C111" s="1089"/>
      <c r="D111" s="1090"/>
    </row>
    <row r="112" spans="1:17" ht="15.4" customHeight="1" thickBot="1" x14ac:dyDescent="0.2">
      <c r="A112" s="1091"/>
      <c r="B112" s="1092"/>
      <c r="C112" s="1092"/>
      <c r="D112" s="1093"/>
    </row>
    <row r="113" spans="1:17" ht="15.4" customHeight="1" x14ac:dyDescent="0.15">
      <c r="A113" s="1094"/>
      <c r="B113" s="1095"/>
      <c r="C113" s="1095"/>
      <c r="D113" s="1096" t="s">
        <v>130</v>
      </c>
      <c r="E113" s="1088" t="s">
        <v>739</v>
      </c>
      <c r="F113" s="1089"/>
      <c r="G113" s="1090"/>
      <c r="H113" s="1094" t="s">
        <v>738</v>
      </c>
      <c r="I113" s="1081" t="s">
        <v>802</v>
      </c>
      <c r="J113" s="1081"/>
      <c r="K113" s="1081"/>
      <c r="L113" s="1081"/>
      <c r="M113" s="1081"/>
      <c r="N113" s="1081"/>
      <c r="O113" s="1081"/>
      <c r="P113" s="1081"/>
      <c r="Q113" s="1081"/>
    </row>
    <row r="114" spans="1:17" ht="15.4" customHeight="1" thickBot="1" x14ac:dyDescent="0.2">
      <c r="A114" s="1091"/>
      <c r="B114" s="1092"/>
      <c r="C114" s="1092"/>
      <c r="D114" s="1093"/>
      <c r="E114" s="1091"/>
      <c r="F114" s="1092"/>
      <c r="G114" s="1093"/>
      <c r="H114" s="1094"/>
      <c r="I114" s="1081"/>
      <c r="J114" s="1081"/>
      <c r="K114" s="1081"/>
      <c r="L114" s="1081"/>
      <c r="M114" s="1081"/>
      <c r="N114" s="1081"/>
      <c r="O114" s="1081"/>
      <c r="P114" s="1081"/>
      <c r="Q114" s="1081"/>
    </row>
    <row r="115" spans="1:17" s="444" customFormat="1" ht="13.5" customHeight="1" x14ac:dyDescent="0.15"/>
    <row r="116" spans="1:17" s="430" customFormat="1" ht="13.5" customHeight="1" x14ac:dyDescent="0.15">
      <c r="A116" s="430" t="s">
        <v>736</v>
      </c>
    </row>
    <row r="117" spans="1:17" s="430" customFormat="1" ht="13.5" customHeight="1" x14ac:dyDescent="0.15">
      <c r="A117" s="431">
        <v>1</v>
      </c>
      <c r="B117" s="430" t="s">
        <v>762</v>
      </c>
    </row>
    <row r="118" spans="1:17" s="430" customFormat="1" ht="13.5" customHeight="1" x14ac:dyDescent="0.15">
      <c r="A118" s="431">
        <v>2</v>
      </c>
      <c r="B118" s="430" t="s">
        <v>761</v>
      </c>
    </row>
    <row r="119" spans="1:17" s="444" customFormat="1" ht="13.5" customHeight="1" x14ac:dyDescent="0.15"/>
    <row r="120" spans="1:17" s="443" customFormat="1" ht="15.4" customHeight="1" x14ac:dyDescent="0.15"/>
    <row r="121" spans="1:17" s="443" customFormat="1" ht="15.4" customHeight="1" x14ac:dyDescent="0.15"/>
    <row r="122" spans="1:17" s="443" customFormat="1" ht="15.4" customHeight="1" x14ac:dyDescent="0.15"/>
    <row r="123" spans="1:17" s="443" customFormat="1" ht="15.4" customHeight="1" x14ac:dyDescent="0.15"/>
    <row r="124" spans="1:17" ht="15.4" customHeight="1" x14ac:dyDescent="0.15"/>
    <row r="125" spans="1:17" ht="15.4" customHeight="1" x14ac:dyDescent="0.15"/>
    <row r="126" spans="1:17" ht="15.4" customHeight="1" x14ac:dyDescent="0.15"/>
    <row r="127" spans="1:17" ht="15.4" customHeight="1" x14ac:dyDescent="0.15"/>
    <row r="128" spans="1:17" ht="15.4" customHeight="1" x14ac:dyDescent="0.15"/>
    <row r="129" ht="15.4" customHeight="1" x14ac:dyDescent="0.15"/>
    <row r="130" ht="15.4" customHeight="1" x14ac:dyDescent="0.15"/>
    <row r="131" ht="15.4" customHeight="1" x14ac:dyDescent="0.15"/>
    <row r="132" ht="15.4" customHeight="1" x14ac:dyDescent="0.15"/>
    <row r="133" ht="15.4" customHeight="1" x14ac:dyDescent="0.15"/>
    <row r="134" ht="15.4" customHeight="1" x14ac:dyDescent="0.15"/>
    <row r="135" ht="15.4" customHeight="1" x14ac:dyDescent="0.15"/>
    <row r="136" ht="15.4" customHeight="1" x14ac:dyDescent="0.15"/>
    <row r="137" ht="15.4" customHeight="1" x14ac:dyDescent="0.15"/>
    <row r="138" ht="15.4" customHeight="1" x14ac:dyDescent="0.15"/>
    <row r="139" ht="15.4" customHeight="1" x14ac:dyDescent="0.15"/>
    <row r="140" ht="15.4" customHeight="1" x14ac:dyDescent="0.15"/>
    <row r="141" ht="15.4" customHeight="1" x14ac:dyDescent="0.15"/>
    <row r="142" ht="15.4" customHeight="1" x14ac:dyDescent="0.15"/>
    <row r="143" ht="15.4" customHeight="1" x14ac:dyDescent="0.15"/>
    <row r="144" ht="15.4" customHeight="1" x14ac:dyDescent="0.15"/>
    <row r="145" ht="15.4" customHeight="1" x14ac:dyDescent="0.15"/>
    <row r="146" ht="15.4" customHeight="1" x14ac:dyDescent="0.15"/>
    <row r="147" ht="15.4" customHeight="1" x14ac:dyDescent="0.15"/>
    <row r="148" ht="15.4" customHeight="1" x14ac:dyDescent="0.15"/>
    <row r="149" ht="15.4" customHeight="1" x14ac:dyDescent="0.15"/>
    <row r="150" ht="15.4" customHeight="1" x14ac:dyDescent="0.15"/>
    <row r="151" ht="15.4" customHeight="1" x14ac:dyDescent="0.15"/>
    <row r="152" ht="15.4" customHeight="1" x14ac:dyDescent="0.15"/>
    <row r="153" ht="15.4" customHeight="1" x14ac:dyDescent="0.15"/>
    <row r="154" ht="15.4" customHeight="1" x14ac:dyDescent="0.15"/>
    <row r="155" ht="15.4" customHeight="1" x14ac:dyDescent="0.15"/>
    <row r="156" ht="15.4" customHeight="1" x14ac:dyDescent="0.15"/>
    <row r="157" ht="15.4" customHeight="1" x14ac:dyDescent="0.15"/>
  </sheetData>
  <mergeCells count="382">
    <mergeCell ref="A113:C114"/>
    <mergeCell ref="J97:L97"/>
    <mergeCell ref="B98:D98"/>
    <mergeCell ref="J98:L98"/>
    <mergeCell ref="E98:I98"/>
    <mergeCell ref="D113:D114"/>
    <mergeCell ref="E113:G114"/>
    <mergeCell ref="H113:H114"/>
    <mergeCell ref="I113:Q114"/>
    <mergeCell ref="A111:D112"/>
    <mergeCell ref="A97:A104"/>
    <mergeCell ref="J100:L100"/>
    <mergeCell ref="E97:I97"/>
    <mergeCell ref="M97:Q97"/>
    <mergeCell ref="F105:O106"/>
    <mergeCell ref="B103:D103"/>
    <mergeCell ref="B108:Q108"/>
    <mergeCell ref="B102:D102"/>
    <mergeCell ref="J102:L102"/>
    <mergeCell ref="J103:L103"/>
    <mergeCell ref="E103:I103"/>
    <mergeCell ref="M103:Q103"/>
    <mergeCell ref="P105:Q106"/>
    <mergeCell ref="B107:Q107"/>
    <mergeCell ref="M76:Q76"/>
    <mergeCell ref="J75:L75"/>
    <mergeCell ref="J76:L76"/>
    <mergeCell ref="J73:L73"/>
    <mergeCell ref="J74:L74"/>
    <mergeCell ref="M81:Q81"/>
    <mergeCell ref="M82:Q82"/>
    <mergeCell ref="P80:Q80"/>
    <mergeCell ref="J79:L79"/>
    <mergeCell ref="M74:Q74"/>
    <mergeCell ref="M75:Q75"/>
    <mergeCell ref="M73:Q73"/>
    <mergeCell ref="M77:Q77"/>
    <mergeCell ref="M78:Q78"/>
    <mergeCell ref="J77:L77"/>
    <mergeCell ref="J78:L78"/>
    <mergeCell ref="B104:I104"/>
    <mergeCell ref="J104:O104"/>
    <mergeCell ref="P104:Q104"/>
    <mergeCell ref="A89:A96"/>
    <mergeCell ref="B89:D89"/>
    <mergeCell ref="B91:D91"/>
    <mergeCell ref="B93:D93"/>
    <mergeCell ref="B90:D90"/>
    <mergeCell ref="E87:I87"/>
    <mergeCell ref="B92:D92"/>
    <mergeCell ref="B94:D94"/>
    <mergeCell ref="E90:I90"/>
    <mergeCell ref="M90:Q90"/>
    <mergeCell ref="J90:L90"/>
    <mergeCell ref="J95:L95"/>
    <mergeCell ref="M91:Q91"/>
    <mergeCell ref="E92:I92"/>
    <mergeCell ref="M92:Q92"/>
    <mergeCell ref="E93:I93"/>
    <mergeCell ref="M93:Q93"/>
    <mergeCell ref="J91:L91"/>
    <mergeCell ref="J92:L92"/>
    <mergeCell ref="E91:I91"/>
    <mergeCell ref="J93:L93"/>
    <mergeCell ref="A73:A80"/>
    <mergeCell ref="B73:D73"/>
    <mergeCell ref="B75:D75"/>
    <mergeCell ref="B77:D77"/>
    <mergeCell ref="B76:D76"/>
    <mergeCell ref="B78:D78"/>
    <mergeCell ref="A81:A88"/>
    <mergeCell ref="B81:D81"/>
    <mergeCell ref="B83:D83"/>
    <mergeCell ref="B85:D85"/>
    <mergeCell ref="B82:D82"/>
    <mergeCell ref="B84:D84"/>
    <mergeCell ref="B86:D86"/>
    <mergeCell ref="B88:I88"/>
    <mergeCell ref="B87:D87"/>
    <mergeCell ref="E83:I83"/>
    <mergeCell ref="E82:I82"/>
    <mergeCell ref="E85:I85"/>
    <mergeCell ref="E86:I86"/>
    <mergeCell ref="A65:A72"/>
    <mergeCell ref="B65:D65"/>
    <mergeCell ref="B67:D67"/>
    <mergeCell ref="B69:D69"/>
    <mergeCell ref="B68:D68"/>
    <mergeCell ref="B70:D70"/>
    <mergeCell ref="B72:I72"/>
    <mergeCell ref="B71:D71"/>
    <mergeCell ref="M65:Q65"/>
    <mergeCell ref="M71:Q71"/>
    <mergeCell ref="J72:O72"/>
    <mergeCell ref="P72:Q72"/>
    <mergeCell ref="J71:L71"/>
    <mergeCell ref="B66:D66"/>
    <mergeCell ref="E66:I66"/>
    <mergeCell ref="E68:I68"/>
    <mergeCell ref="B61:D61"/>
    <mergeCell ref="B80:I80"/>
    <mergeCell ref="E75:I75"/>
    <mergeCell ref="E76:I76"/>
    <mergeCell ref="E79:I79"/>
    <mergeCell ref="E73:I73"/>
    <mergeCell ref="E71:I71"/>
    <mergeCell ref="E78:I78"/>
    <mergeCell ref="E77:I77"/>
    <mergeCell ref="B79:D79"/>
    <mergeCell ref="B74:D74"/>
    <mergeCell ref="E74:I74"/>
    <mergeCell ref="B64:D64"/>
    <mergeCell ref="A55:A62"/>
    <mergeCell ref="B55:D55"/>
    <mergeCell ref="B57:D57"/>
    <mergeCell ref="B59:D59"/>
    <mergeCell ref="B56:D56"/>
    <mergeCell ref="B58:D58"/>
    <mergeCell ref="B60:D60"/>
    <mergeCell ref="M55:Q55"/>
    <mergeCell ref="M56:Q56"/>
    <mergeCell ref="M57:Q57"/>
    <mergeCell ref="J55:L55"/>
    <mergeCell ref="J56:L56"/>
    <mergeCell ref="J57:L57"/>
    <mergeCell ref="J59:L59"/>
    <mergeCell ref="J60:L60"/>
    <mergeCell ref="E60:I60"/>
    <mergeCell ref="M60:Q60"/>
    <mergeCell ref="J62:O62"/>
    <mergeCell ref="P62:Q62"/>
    <mergeCell ref="J61:L61"/>
    <mergeCell ref="E61:I61"/>
    <mergeCell ref="B62:I62"/>
    <mergeCell ref="E56:I56"/>
    <mergeCell ref="E57:I57"/>
    <mergeCell ref="B48:D48"/>
    <mergeCell ref="E48:I48"/>
    <mergeCell ref="B53:D53"/>
    <mergeCell ref="E47:I47"/>
    <mergeCell ref="A47:A54"/>
    <mergeCell ref="B47:D47"/>
    <mergeCell ref="B49:D49"/>
    <mergeCell ref="B51:D51"/>
    <mergeCell ref="B50:D50"/>
    <mergeCell ref="B52:D52"/>
    <mergeCell ref="B54:I54"/>
    <mergeCell ref="E49:I49"/>
    <mergeCell ref="E50:I50"/>
    <mergeCell ref="E52:I52"/>
    <mergeCell ref="E44:I44"/>
    <mergeCell ref="E43:I43"/>
    <mergeCell ref="E23:I23"/>
    <mergeCell ref="M23:Q23"/>
    <mergeCell ref="E32:I32"/>
    <mergeCell ref="M27:Q27"/>
    <mergeCell ref="J27:L27"/>
    <mergeCell ref="B36:D36"/>
    <mergeCell ref="M26:Q26"/>
    <mergeCell ref="J24:L24"/>
    <mergeCell ref="E24:I24"/>
    <mergeCell ref="M24:Q24"/>
    <mergeCell ref="J26:L26"/>
    <mergeCell ref="E26:I26"/>
    <mergeCell ref="J25:L25"/>
    <mergeCell ref="E25:I25"/>
    <mergeCell ref="M31:Q31"/>
    <mergeCell ref="J31:L31"/>
    <mergeCell ref="E31:I31"/>
    <mergeCell ref="J30:O30"/>
    <mergeCell ref="P30:Q30"/>
    <mergeCell ref="J28:L28"/>
    <mergeCell ref="J29:L29"/>
    <mergeCell ref="E36:I36"/>
    <mergeCell ref="A39:A46"/>
    <mergeCell ref="B39:D39"/>
    <mergeCell ref="B41:D41"/>
    <mergeCell ref="B43:D43"/>
    <mergeCell ref="B40:D40"/>
    <mergeCell ref="B42:D42"/>
    <mergeCell ref="B44:D44"/>
    <mergeCell ref="A23:A30"/>
    <mergeCell ref="B23:D23"/>
    <mergeCell ref="B24:D24"/>
    <mergeCell ref="B25:D25"/>
    <mergeCell ref="B26:D26"/>
    <mergeCell ref="B30:I30"/>
    <mergeCell ref="E27:I27"/>
    <mergeCell ref="B29:D29"/>
    <mergeCell ref="B27:D27"/>
    <mergeCell ref="B28:D28"/>
    <mergeCell ref="E28:I28"/>
    <mergeCell ref="A31:A38"/>
    <mergeCell ref="B31:D31"/>
    <mergeCell ref="B33:D33"/>
    <mergeCell ref="B35:D35"/>
    <mergeCell ref="B32:D32"/>
    <mergeCell ref="B34:D34"/>
    <mergeCell ref="N10:Q10"/>
    <mergeCell ref="B21:D21"/>
    <mergeCell ref="E21:I21"/>
    <mergeCell ref="E20:I20"/>
    <mergeCell ref="M16:Q16"/>
    <mergeCell ref="M17:Q17"/>
    <mergeCell ref="M20:Q20"/>
    <mergeCell ref="M21:Q21"/>
    <mergeCell ref="M18:Q18"/>
    <mergeCell ref="M19:Q19"/>
    <mergeCell ref="B17:D17"/>
    <mergeCell ref="J17:L17"/>
    <mergeCell ref="E17:I17"/>
    <mergeCell ref="J16:L16"/>
    <mergeCell ref="J15:L15"/>
    <mergeCell ref="E16:I16"/>
    <mergeCell ref="E15:I15"/>
    <mergeCell ref="J19:L19"/>
    <mergeCell ref="B20:D20"/>
    <mergeCell ref="A9:Q9"/>
    <mergeCell ref="A3:Q3"/>
    <mergeCell ref="A6:B6"/>
    <mergeCell ref="C6:G6"/>
    <mergeCell ref="I6:K6"/>
    <mergeCell ref="L6:Q6"/>
    <mergeCell ref="A4:Q4"/>
    <mergeCell ref="M14:Q14"/>
    <mergeCell ref="M15:Q15"/>
    <mergeCell ref="A10:B10"/>
    <mergeCell ref="A11:B11"/>
    <mergeCell ref="N11:Q11"/>
    <mergeCell ref="A13:Q13"/>
    <mergeCell ref="B14:D14"/>
    <mergeCell ref="J14:L14"/>
    <mergeCell ref="E14:I14"/>
    <mergeCell ref="A15:A22"/>
    <mergeCell ref="E19:I19"/>
    <mergeCell ref="B19:D19"/>
    <mergeCell ref="B15:D15"/>
    <mergeCell ref="B16:D16"/>
    <mergeCell ref="B18:D18"/>
    <mergeCell ref="J18:L18"/>
    <mergeCell ref="E18:I18"/>
    <mergeCell ref="P22:Q22"/>
    <mergeCell ref="J21:L21"/>
    <mergeCell ref="J20:L20"/>
    <mergeCell ref="J23:L23"/>
    <mergeCell ref="M28:Q28"/>
    <mergeCell ref="E29:I29"/>
    <mergeCell ref="M29:Q29"/>
    <mergeCell ref="B22:I22"/>
    <mergeCell ref="J22:O22"/>
    <mergeCell ref="M25:Q25"/>
    <mergeCell ref="M36:Q36"/>
    <mergeCell ref="J34:L34"/>
    <mergeCell ref="E34:I34"/>
    <mergeCell ref="J35:L35"/>
    <mergeCell ref="J36:L36"/>
    <mergeCell ref="E33:I33"/>
    <mergeCell ref="M33:Q33"/>
    <mergeCell ref="J32:L32"/>
    <mergeCell ref="J33:L33"/>
    <mergeCell ref="M34:Q34"/>
    <mergeCell ref="E35:I35"/>
    <mergeCell ref="M35:Q35"/>
    <mergeCell ref="M32:Q32"/>
    <mergeCell ref="M37:Q37"/>
    <mergeCell ref="E39:I39"/>
    <mergeCell ref="M39:Q39"/>
    <mergeCell ref="E40:I40"/>
    <mergeCell ref="M40:Q40"/>
    <mergeCell ref="J38:O38"/>
    <mergeCell ref="J44:L44"/>
    <mergeCell ref="J46:O46"/>
    <mergeCell ref="P46:Q46"/>
    <mergeCell ref="J45:L45"/>
    <mergeCell ref="P38:Q38"/>
    <mergeCell ref="J37:L37"/>
    <mergeCell ref="J39:L39"/>
    <mergeCell ref="J40:L40"/>
    <mergeCell ref="B38:I38"/>
    <mergeCell ref="B37:D37"/>
    <mergeCell ref="E37:I37"/>
    <mergeCell ref="J41:L41"/>
    <mergeCell ref="J42:L42"/>
    <mergeCell ref="E41:I41"/>
    <mergeCell ref="B46:I46"/>
    <mergeCell ref="B45:D45"/>
    <mergeCell ref="E42:I42"/>
    <mergeCell ref="E45:I45"/>
    <mergeCell ref="J47:L47"/>
    <mergeCell ref="M42:Q42"/>
    <mergeCell ref="M43:Q43"/>
    <mergeCell ref="M41:Q41"/>
    <mergeCell ref="J50:L50"/>
    <mergeCell ref="M51:Q51"/>
    <mergeCell ref="M52:Q52"/>
    <mergeCell ref="M53:Q53"/>
    <mergeCell ref="J51:L51"/>
    <mergeCell ref="J52:L52"/>
    <mergeCell ref="M44:Q44"/>
    <mergeCell ref="M45:Q45"/>
    <mergeCell ref="M47:Q47"/>
    <mergeCell ref="J48:L48"/>
    <mergeCell ref="J43:L43"/>
    <mergeCell ref="J54:O54"/>
    <mergeCell ref="P54:Q54"/>
    <mergeCell ref="J53:L53"/>
    <mergeCell ref="M48:Q48"/>
    <mergeCell ref="M49:Q49"/>
    <mergeCell ref="M50:Q50"/>
    <mergeCell ref="J49:L49"/>
    <mergeCell ref="E59:I59"/>
    <mergeCell ref="M59:Q59"/>
    <mergeCell ref="E53:I53"/>
    <mergeCell ref="E51:I51"/>
    <mergeCell ref="M58:Q58"/>
    <mergeCell ref="J58:L58"/>
    <mergeCell ref="E58:I58"/>
    <mergeCell ref="E55:I55"/>
    <mergeCell ref="M61:Q61"/>
    <mergeCell ref="J64:L64"/>
    <mergeCell ref="J65:L65"/>
    <mergeCell ref="J66:L66"/>
    <mergeCell ref="M67:Q67"/>
    <mergeCell ref="E64:I64"/>
    <mergeCell ref="M64:Q64"/>
    <mergeCell ref="E65:I65"/>
    <mergeCell ref="M70:Q70"/>
    <mergeCell ref="J70:L70"/>
    <mergeCell ref="E70:I70"/>
    <mergeCell ref="M66:Q66"/>
    <mergeCell ref="M68:Q68"/>
    <mergeCell ref="E69:I69"/>
    <mergeCell ref="M69:Q69"/>
    <mergeCell ref="J68:L68"/>
    <mergeCell ref="J69:L69"/>
    <mergeCell ref="J67:L67"/>
    <mergeCell ref="E67:I67"/>
    <mergeCell ref="M83:Q83"/>
    <mergeCell ref="J81:L81"/>
    <mergeCell ref="J82:L82"/>
    <mergeCell ref="E81:I81"/>
    <mergeCell ref="J83:L83"/>
    <mergeCell ref="M84:Q84"/>
    <mergeCell ref="M79:Q79"/>
    <mergeCell ref="J80:O80"/>
    <mergeCell ref="M85:Q85"/>
    <mergeCell ref="M86:Q86"/>
    <mergeCell ref="J84:L84"/>
    <mergeCell ref="E84:I84"/>
    <mergeCell ref="J85:L85"/>
    <mergeCell ref="J86:L86"/>
    <mergeCell ref="M87:Q87"/>
    <mergeCell ref="E89:I89"/>
    <mergeCell ref="M89:Q89"/>
    <mergeCell ref="J88:O88"/>
    <mergeCell ref="P88:Q88"/>
    <mergeCell ref="J87:L87"/>
    <mergeCell ref="J89:L89"/>
    <mergeCell ref="M94:Q94"/>
    <mergeCell ref="E95:I95"/>
    <mergeCell ref="M95:Q95"/>
    <mergeCell ref="J94:L94"/>
    <mergeCell ref="E94:I94"/>
    <mergeCell ref="J96:O96"/>
    <mergeCell ref="P96:Q96"/>
    <mergeCell ref="M101:Q101"/>
    <mergeCell ref="E102:I102"/>
    <mergeCell ref="M102:Q102"/>
    <mergeCell ref="J101:L101"/>
    <mergeCell ref="M98:Q98"/>
    <mergeCell ref="E99:I99"/>
    <mergeCell ref="M99:Q99"/>
    <mergeCell ref="E100:I100"/>
    <mergeCell ref="M100:Q100"/>
    <mergeCell ref="J99:L99"/>
    <mergeCell ref="B96:I96"/>
    <mergeCell ref="B95:D95"/>
    <mergeCell ref="E101:I101"/>
    <mergeCell ref="B97:D97"/>
    <mergeCell ref="B99:D99"/>
    <mergeCell ref="B101:D101"/>
    <mergeCell ref="B100:D100"/>
  </mergeCells>
  <phoneticPr fontId="2"/>
  <printOptions horizontalCentered="1"/>
  <pageMargins left="0.39370078740157483" right="0.39370078740157483" top="0.59055118110236227" bottom="0.39370078740157483" header="0.27559055118110237" footer="0.43307086614173229"/>
  <pageSetup paperSize="9" scale="95" orientation="portrait" blackAndWhite="1" r:id="rId1"/>
  <headerFooter alignWithMargins="0">
    <oddHeader>&amp;R&amp;A</oddHeader>
    <oddFooter>&amp;P ページ</oddFooter>
  </headerFooter>
  <rowBreaks count="1" manualBreakCount="1">
    <brk id="62" max="1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101"/>
  <sheetViews>
    <sheetView view="pageBreakPreview" zoomScaleNormal="100" zoomScaleSheetLayoutView="100" workbookViewId="0"/>
  </sheetViews>
  <sheetFormatPr defaultColWidth="9.375" defaultRowHeight="13.5" x14ac:dyDescent="0.15"/>
  <cols>
    <col min="1" max="14" width="5.75" style="467" customWidth="1"/>
    <col min="15" max="15" width="9.625" style="467" customWidth="1"/>
    <col min="16" max="16" width="1.625" style="467" customWidth="1"/>
    <col min="17" max="16384" width="9.375" style="467"/>
  </cols>
  <sheetData>
    <row r="1" spans="1:20" ht="15.4" customHeight="1" x14ac:dyDescent="0.15">
      <c r="O1" s="484"/>
      <c r="P1" s="483"/>
      <c r="Q1" s="483"/>
      <c r="R1" s="483"/>
      <c r="S1" s="483"/>
      <c r="T1" s="483"/>
    </row>
    <row r="2" spans="1:20" ht="9" customHeight="1" x14ac:dyDescent="0.15">
      <c r="P2" s="483"/>
      <c r="Q2" s="483"/>
      <c r="R2" s="483"/>
      <c r="S2" s="483"/>
      <c r="T2" s="483"/>
    </row>
    <row r="3" spans="1:20" ht="17.25" x14ac:dyDescent="0.15">
      <c r="A3" s="1175" t="s">
        <v>841</v>
      </c>
      <c r="B3" s="1175"/>
      <c r="C3" s="1175"/>
      <c r="D3" s="1175"/>
      <c r="E3" s="1175"/>
      <c r="F3" s="1175"/>
      <c r="G3" s="1175"/>
      <c r="H3" s="1175"/>
      <c r="I3" s="1175"/>
      <c r="J3" s="1175"/>
      <c r="K3" s="1175"/>
      <c r="L3" s="1175"/>
      <c r="M3" s="1175"/>
      <c r="N3" s="1175"/>
      <c r="O3" s="1175"/>
      <c r="P3" s="482"/>
    </row>
    <row r="4" spans="1:20" ht="17.25" x14ac:dyDescent="0.15">
      <c r="A4" s="978" t="s">
        <v>759</v>
      </c>
      <c r="B4" s="978"/>
      <c r="C4" s="978"/>
      <c r="D4" s="978"/>
      <c r="E4" s="978"/>
      <c r="F4" s="978"/>
      <c r="G4" s="978"/>
      <c r="H4" s="978"/>
      <c r="I4" s="978"/>
      <c r="J4" s="978"/>
      <c r="K4" s="978"/>
      <c r="L4" s="978"/>
      <c r="M4" s="978"/>
      <c r="N4" s="978"/>
      <c r="O4" s="978"/>
      <c r="P4" s="482"/>
    </row>
    <row r="5" spans="1:20" ht="7.5" customHeight="1" x14ac:dyDescent="0.15">
      <c r="P5" s="468"/>
    </row>
    <row r="6" spans="1:20" ht="19.5" customHeight="1" x14ac:dyDescent="0.15">
      <c r="A6" s="1180" t="s">
        <v>732</v>
      </c>
      <c r="B6" s="1180"/>
      <c r="C6" s="1157"/>
      <c r="D6" s="1157"/>
      <c r="E6" s="1157"/>
      <c r="F6" s="1157"/>
      <c r="G6" s="1157"/>
      <c r="H6" s="468"/>
      <c r="I6" s="1176" t="s">
        <v>233</v>
      </c>
      <c r="J6" s="1177"/>
      <c r="K6" s="1178"/>
      <c r="L6" s="1159"/>
      <c r="M6" s="1160"/>
      <c r="N6" s="1160"/>
      <c r="O6" s="1179"/>
      <c r="P6" s="468"/>
    </row>
    <row r="7" spans="1:20" ht="7.5" customHeight="1" x14ac:dyDescent="0.15">
      <c r="A7" s="468"/>
      <c r="B7" s="468"/>
      <c r="C7" s="468"/>
      <c r="D7" s="468"/>
      <c r="E7" s="468"/>
      <c r="F7" s="468"/>
      <c r="G7" s="468"/>
      <c r="H7" s="468"/>
      <c r="I7" s="468"/>
      <c r="J7" s="468"/>
      <c r="K7" s="468"/>
      <c r="L7" s="468"/>
      <c r="M7" s="468"/>
      <c r="N7" s="468"/>
      <c r="O7" s="468"/>
      <c r="P7" s="468"/>
    </row>
    <row r="8" spans="1:20" s="416" customFormat="1" ht="15.4" customHeight="1" thickBot="1" x14ac:dyDescent="0.2">
      <c r="A8" s="979" t="s">
        <v>840</v>
      </c>
      <c r="B8" s="979"/>
      <c r="C8" s="979"/>
      <c r="D8" s="979"/>
      <c r="E8" s="979"/>
      <c r="F8" s="979"/>
      <c r="G8" s="979"/>
      <c r="H8" s="979"/>
      <c r="I8" s="979"/>
      <c r="J8" s="979"/>
      <c r="K8" s="979"/>
      <c r="L8" s="979"/>
      <c r="M8" s="979"/>
      <c r="N8" s="979"/>
    </row>
    <row r="9" spans="1:20" s="416" customFormat="1" ht="22.5" customHeight="1" thickBot="1" x14ac:dyDescent="0.2">
      <c r="A9" s="987" t="s">
        <v>753</v>
      </c>
      <c r="B9" s="988"/>
      <c r="C9" s="989"/>
      <c r="D9" s="980"/>
      <c r="E9" s="981"/>
      <c r="F9" s="428" t="s">
        <v>283</v>
      </c>
      <c r="G9" s="982"/>
      <c r="H9" s="981"/>
      <c r="I9" s="428" t="s">
        <v>283</v>
      </c>
      <c r="J9" s="982"/>
      <c r="K9" s="981"/>
      <c r="L9" s="427" t="s">
        <v>283</v>
      </c>
      <c r="M9" s="983" t="s">
        <v>757</v>
      </c>
      <c r="N9" s="984"/>
    </row>
    <row r="10" spans="1:20" s="416" customFormat="1" ht="22.5" customHeight="1" thickTop="1" thickBot="1" x14ac:dyDescent="0.2">
      <c r="A10" s="997" t="s">
        <v>756</v>
      </c>
      <c r="B10" s="998"/>
      <c r="C10" s="999"/>
      <c r="D10" s="997"/>
      <c r="E10" s="998"/>
      <c r="F10" s="998"/>
      <c r="G10" s="998"/>
      <c r="H10" s="998"/>
      <c r="I10" s="998"/>
      <c r="J10" s="998"/>
      <c r="K10" s="998"/>
      <c r="L10" s="999"/>
      <c r="M10" s="1005"/>
      <c r="N10" s="1006"/>
    </row>
    <row r="11" spans="1:20" ht="7.5" customHeight="1" x14ac:dyDescent="0.15"/>
    <row r="12" spans="1:20" ht="15.4" customHeight="1" x14ac:dyDescent="0.15">
      <c r="A12" s="1162" t="s">
        <v>839</v>
      </c>
      <c r="B12" s="1162"/>
      <c r="C12" s="1162"/>
      <c r="D12" s="1162"/>
      <c r="E12" s="1162"/>
      <c r="F12" s="1162"/>
      <c r="G12" s="1162"/>
      <c r="H12" s="1162"/>
      <c r="I12" s="1162"/>
      <c r="J12" s="1162"/>
      <c r="K12" s="1162"/>
      <c r="L12" s="1162"/>
      <c r="M12" s="1162"/>
      <c r="N12" s="1162"/>
      <c r="O12" s="1162"/>
    </row>
    <row r="13" spans="1:20" ht="15.4" customHeight="1" thickBot="1" x14ac:dyDescent="0.2">
      <c r="A13" s="481" t="s">
        <v>753</v>
      </c>
      <c r="B13" s="1163" t="s">
        <v>838</v>
      </c>
      <c r="C13" s="1163"/>
      <c r="D13" s="1163"/>
      <c r="E13" s="1163" t="s">
        <v>837</v>
      </c>
      <c r="F13" s="1163"/>
      <c r="G13" s="1163"/>
      <c r="H13" s="1163"/>
      <c r="I13" s="1164" t="s">
        <v>836</v>
      </c>
      <c r="J13" s="1165"/>
      <c r="K13" s="1165"/>
      <c r="L13" s="1165"/>
      <c r="M13" s="1165"/>
      <c r="N13" s="1163" t="s">
        <v>835</v>
      </c>
      <c r="O13" s="1166"/>
    </row>
    <row r="14" spans="1:20" ht="14.25" customHeight="1" thickTop="1" x14ac:dyDescent="0.15">
      <c r="A14" s="480"/>
      <c r="B14" s="1167"/>
      <c r="C14" s="1167"/>
      <c r="D14" s="1167"/>
      <c r="E14" s="1167"/>
      <c r="F14" s="1167"/>
      <c r="G14" s="1167"/>
      <c r="H14" s="1167"/>
      <c r="I14" s="1170"/>
      <c r="J14" s="1161"/>
      <c r="K14" s="479" t="s">
        <v>318</v>
      </c>
      <c r="L14" s="1161"/>
      <c r="M14" s="1161"/>
      <c r="N14" s="1167"/>
      <c r="O14" s="1168"/>
    </row>
    <row r="15" spans="1:20" ht="14.25" customHeight="1" x14ac:dyDescent="0.15">
      <c r="A15" s="477"/>
      <c r="B15" s="1157"/>
      <c r="C15" s="1157"/>
      <c r="D15" s="1157"/>
      <c r="E15" s="1157"/>
      <c r="F15" s="1157"/>
      <c r="G15" s="1157"/>
      <c r="H15" s="1157"/>
      <c r="I15" s="1159"/>
      <c r="J15" s="1160"/>
      <c r="K15" s="476" t="s">
        <v>318</v>
      </c>
      <c r="L15" s="1160"/>
      <c r="M15" s="1160"/>
      <c r="N15" s="1157"/>
      <c r="O15" s="1158"/>
    </row>
    <row r="16" spans="1:20" ht="14.25" customHeight="1" x14ac:dyDescent="0.15">
      <c r="A16" s="477"/>
      <c r="B16" s="1157"/>
      <c r="C16" s="1157"/>
      <c r="D16" s="1157"/>
      <c r="E16" s="1157"/>
      <c r="F16" s="1157"/>
      <c r="G16" s="1157"/>
      <c r="H16" s="1157"/>
      <c r="I16" s="1159"/>
      <c r="J16" s="1160"/>
      <c r="K16" s="476" t="s">
        <v>318</v>
      </c>
      <c r="L16" s="1160"/>
      <c r="M16" s="1160"/>
      <c r="N16" s="1157"/>
      <c r="O16" s="1158"/>
    </row>
    <row r="17" spans="1:15" ht="14.25" customHeight="1" x14ac:dyDescent="0.15">
      <c r="A17" s="477"/>
      <c r="B17" s="1157"/>
      <c r="C17" s="1157"/>
      <c r="D17" s="1157"/>
      <c r="E17" s="1157"/>
      <c r="F17" s="1157"/>
      <c r="G17" s="1157"/>
      <c r="H17" s="1157"/>
      <c r="I17" s="1159"/>
      <c r="J17" s="1160"/>
      <c r="K17" s="476" t="s">
        <v>318</v>
      </c>
      <c r="L17" s="1160"/>
      <c r="M17" s="1160"/>
      <c r="N17" s="1157"/>
      <c r="O17" s="1158"/>
    </row>
    <row r="18" spans="1:15" ht="14.25" customHeight="1" x14ac:dyDescent="0.15">
      <c r="A18" s="1191"/>
      <c r="B18" s="1157"/>
      <c r="C18" s="1157"/>
      <c r="D18" s="1157"/>
      <c r="E18" s="1157"/>
      <c r="F18" s="1157"/>
      <c r="G18" s="1157"/>
      <c r="H18" s="1157"/>
      <c r="I18" s="1159"/>
      <c r="J18" s="1160"/>
      <c r="K18" s="476" t="s">
        <v>318</v>
      </c>
      <c r="L18" s="1160"/>
      <c r="M18" s="1160"/>
      <c r="N18" s="1157"/>
      <c r="O18" s="1158"/>
    </row>
    <row r="19" spans="1:15" ht="14.25" customHeight="1" x14ac:dyDescent="0.15">
      <c r="A19" s="1191"/>
      <c r="B19" s="1157"/>
      <c r="C19" s="1157"/>
      <c r="D19" s="1157"/>
      <c r="E19" s="1157"/>
      <c r="F19" s="1157"/>
      <c r="G19" s="1157"/>
      <c r="H19" s="1157"/>
      <c r="I19" s="1159"/>
      <c r="J19" s="1160"/>
      <c r="K19" s="476" t="s">
        <v>318</v>
      </c>
      <c r="L19" s="1160"/>
      <c r="M19" s="1160"/>
      <c r="N19" s="1157"/>
      <c r="O19" s="1158"/>
    </row>
    <row r="20" spans="1:15" ht="14.25" customHeight="1" x14ac:dyDescent="0.15">
      <c r="A20" s="1191"/>
      <c r="B20" s="1157"/>
      <c r="C20" s="1157"/>
      <c r="D20" s="1157"/>
      <c r="E20" s="1157"/>
      <c r="F20" s="1157"/>
      <c r="G20" s="1157"/>
      <c r="H20" s="1157"/>
      <c r="I20" s="1159"/>
      <c r="J20" s="1160"/>
      <c r="K20" s="476" t="s">
        <v>318</v>
      </c>
      <c r="L20" s="1160"/>
      <c r="M20" s="1160"/>
      <c r="N20" s="1157"/>
      <c r="O20" s="1158"/>
    </row>
    <row r="21" spans="1:15" ht="14.25" customHeight="1" x14ac:dyDescent="0.15">
      <c r="A21" s="478" t="s">
        <v>283</v>
      </c>
      <c r="B21" s="1157"/>
      <c r="C21" s="1157"/>
      <c r="D21" s="1157"/>
      <c r="E21" s="1157"/>
      <c r="F21" s="1157"/>
      <c r="G21" s="1157"/>
      <c r="H21" s="1157"/>
      <c r="I21" s="1159"/>
      <c r="J21" s="1160"/>
      <c r="K21" s="476" t="s">
        <v>318</v>
      </c>
      <c r="L21" s="1160"/>
      <c r="M21" s="1160"/>
      <c r="N21" s="1157"/>
      <c r="O21" s="1158"/>
    </row>
    <row r="22" spans="1:15" ht="14.25" customHeight="1" x14ac:dyDescent="0.15">
      <c r="A22" s="477"/>
      <c r="B22" s="1157"/>
      <c r="C22" s="1157"/>
      <c r="D22" s="1157"/>
      <c r="E22" s="1157"/>
      <c r="F22" s="1157"/>
      <c r="G22" s="1157"/>
      <c r="H22" s="1157"/>
      <c r="I22" s="1159"/>
      <c r="J22" s="1160"/>
      <c r="K22" s="476" t="s">
        <v>318</v>
      </c>
      <c r="L22" s="1160"/>
      <c r="M22" s="1160"/>
      <c r="N22" s="1157"/>
      <c r="O22" s="1158"/>
    </row>
    <row r="23" spans="1:15" ht="14.25" customHeight="1" x14ac:dyDescent="0.15">
      <c r="A23" s="477"/>
      <c r="B23" s="1174"/>
      <c r="C23" s="1174"/>
      <c r="D23" s="1174"/>
      <c r="E23" s="1174"/>
      <c r="F23" s="1174"/>
      <c r="G23" s="1174"/>
      <c r="H23" s="1174"/>
      <c r="I23" s="1159"/>
      <c r="J23" s="1160"/>
      <c r="K23" s="476" t="s">
        <v>318</v>
      </c>
      <c r="L23" s="1160"/>
      <c r="M23" s="1160"/>
      <c r="N23" s="1157"/>
      <c r="O23" s="1158"/>
    </row>
    <row r="24" spans="1:15" ht="15.4" customHeight="1" thickBot="1" x14ac:dyDescent="0.2">
      <c r="A24" s="475"/>
      <c r="B24" s="1171"/>
      <c r="C24" s="1172"/>
      <c r="D24" s="1172"/>
      <c r="E24" s="1172"/>
      <c r="F24" s="1172"/>
      <c r="G24" s="1172"/>
      <c r="H24" s="1173"/>
      <c r="I24" s="1046" t="s">
        <v>748</v>
      </c>
      <c r="J24" s="1047"/>
      <c r="K24" s="1047"/>
      <c r="L24" s="1047"/>
      <c r="M24" s="1048"/>
      <c r="N24" s="1046"/>
      <c r="O24" s="1169"/>
    </row>
    <row r="25" spans="1:15" ht="14.25" customHeight="1" thickTop="1" x14ac:dyDescent="0.15">
      <c r="A25" s="480"/>
      <c r="B25" s="1167"/>
      <c r="C25" s="1167"/>
      <c r="D25" s="1167"/>
      <c r="E25" s="1167"/>
      <c r="F25" s="1167"/>
      <c r="G25" s="1167"/>
      <c r="H25" s="1167"/>
      <c r="I25" s="1170"/>
      <c r="J25" s="1161"/>
      <c r="K25" s="479" t="s">
        <v>318</v>
      </c>
      <c r="L25" s="1161"/>
      <c r="M25" s="1161"/>
      <c r="N25" s="1167"/>
      <c r="O25" s="1168"/>
    </row>
    <row r="26" spans="1:15" ht="14.25" customHeight="1" x14ac:dyDescent="0.15">
      <c r="A26" s="477"/>
      <c r="B26" s="1157"/>
      <c r="C26" s="1157"/>
      <c r="D26" s="1157"/>
      <c r="E26" s="1157"/>
      <c r="F26" s="1157"/>
      <c r="G26" s="1157"/>
      <c r="H26" s="1157"/>
      <c r="I26" s="1159"/>
      <c r="J26" s="1160"/>
      <c r="K26" s="476" t="s">
        <v>318</v>
      </c>
      <c r="L26" s="1160"/>
      <c r="M26" s="1160"/>
      <c r="N26" s="1157"/>
      <c r="O26" s="1158"/>
    </row>
    <row r="27" spans="1:15" ht="14.25" customHeight="1" x14ac:dyDescent="0.15">
      <c r="A27" s="477"/>
      <c r="B27" s="1157"/>
      <c r="C27" s="1157"/>
      <c r="D27" s="1157"/>
      <c r="E27" s="1157"/>
      <c r="F27" s="1157"/>
      <c r="G27" s="1157"/>
      <c r="H27" s="1157"/>
      <c r="I27" s="1159"/>
      <c r="J27" s="1160"/>
      <c r="K27" s="476" t="s">
        <v>318</v>
      </c>
      <c r="L27" s="1160"/>
      <c r="M27" s="1160"/>
      <c r="N27" s="1157"/>
      <c r="O27" s="1158"/>
    </row>
    <row r="28" spans="1:15" ht="14.25" customHeight="1" x14ac:dyDescent="0.15">
      <c r="A28" s="477"/>
      <c r="B28" s="1157"/>
      <c r="C28" s="1157"/>
      <c r="D28" s="1157"/>
      <c r="E28" s="1157"/>
      <c r="F28" s="1157"/>
      <c r="G28" s="1157"/>
      <c r="H28" s="1157"/>
      <c r="I28" s="1159"/>
      <c r="J28" s="1160"/>
      <c r="K28" s="476" t="s">
        <v>318</v>
      </c>
      <c r="L28" s="1160"/>
      <c r="M28" s="1160"/>
      <c r="N28" s="1157"/>
      <c r="O28" s="1158"/>
    </row>
    <row r="29" spans="1:15" ht="14.25" customHeight="1" x14ac:dyDescent="0.15">
      <c r="A29" s="1191"/>
      <c r="B29" s="1157"/>
      <c r="C29" s="1157"/>
      <c r="D29" s="1157"/>
      <c r="E29" s="1157"/>
      <c r="F29" s="1157"/>
      <c r="G29" s="1157"/>
      <c r="H29" s="1157"/>
      <c r="I29" s="1159"/>
      <c r="J29" s="1160"/>
      <c r="K29" s="476" t="s">
        <v>318</v>
      </c>
      <c r="L29" s="1160"/>
      <c r="M29" s="1160"/>
      <c r="N29" s="1157"/>
      <c r="O29" s="1158"/>
    </row>
    <row r="30" spans="1:15" ht="14.25" customHeight="1" x14ac:dyDescent="0.15">
      <c r="A30" s="1191"/>
      <c r="B30" s="1157"/>
      <c r="C30" s="1157"/>
      <c r="D30" s="1157"/>
      <c r="E30" s="1157"/>
      <c r="F30" s="1157"/>
      <c r="G30" s="1157"/>
      <c r="H30" s="1157"/>
      <c r="I30" s="1159"/>
      <c r="J30" s="1160"/>
      <c r="K30" s="476" t="s">
        <v>318</v>
      </c>
      <c r="L30" s="1160"/>
      <c r="M30" s="1160"/>
      <c r="N30" s="1157"/>
      <c r="O30" s="1158"/>
    </row>
    <row r="31" spans="1:15" ht="14.25" customHeight="1" x14ac:dyDescent="0.15">
      <c r="A31" s="1191"/>
      <c r="B31" s="1157"/>
      <c r="C31" s="1157"/>
      <c r="D31" s="1157"/>
      <c r="E31" s="1157"/>
      <c r="F31" s="1157"/>
      <c r="G31" s="1157"/>
      <c r="H31" s="1157"/>
      <c r="I31" s="1159"/>
      <c r="J31" s="1160"/>
      <c r="K31" s="476" t="s">
        <v>318</v>
      </c>
      <c r="L31" s="1160"/>
      <c r="M31" s="1160"/>
      <c r="N31" s="1157"/>
      <c r="O31" s="1158"/>
    </row>
    <row r="32" spans="1:15" ht="14.25" customHeight="1" x14ac:dyDescent="0.15">
      <c r="A32" s="478" t="s">
        <v>283</v>
      </c>
      <c r="B32" s="1157"/>
      <c r="C32" s="1157"/>
      <c r="D32" s="1157"/>
      <c r="E32" s="1157"/>
      <c r="F32" s="1157"/>
      <c r="G32" s="1157"/>
      <c r="H32" s="1157"/>
      <c r="I32" s="1159"/>
      <c r="J32" s="1160"/>
      <c r="K32" s="476" t="s">
        <v>318</v>
      </c>
      <c r="L32" s="1160"/>
      <c r="M32" s="1160"/>
      <c r="N32" s="1157"/>
      <c r="O32" s="1158"/>
    </row>
    <row r="33" spans="1:15" ht="14.25" customHeight="1" x14ac:dyDescent="0.15">
      <c r="A33" s="477"/>
      <c r="B33" s="1157"/>
      <c r="C33" s="1157"/>
      <c r="D33" s="1157"/>
      <c r="E33" s="1157"/>
      <c r="F33" s="1157"/>
      <c r="G33" s="1157"/>
      <c r="H33" s="1157"/>
      <c r="I33" s="1159"/>
      <c r="J33" s="1160"/>
      <c r="K33" s="476" t="s">
        <v>318</v>
      </c>
      <c r="L33" s="1160"/>
      <c r="M33" s="1160"/>
      <c r="N33" s="1157"/>
      <c r="O33" s="1158"/>
    </row>
    <row r="34" spans="1:15" ht="14.25" customHeight="1" x14ac:dyDescent="0.15">
      <c r="A34" s="477"/>
      <c r="B34" s="1174"/>
      <c r="C34" s="1174"/>
      <c r="D34" s="1174"/>
      <c r="E34" s="1174"/>
      <c r="F34" s="1174"/>
      <c r="G34" s="1174"/>
      <c r="H34" s="1174"/>
      <c r="I34" s="1159"/>
      <c r="J34" s="1160"/>
      <c r="K34" s="476" t="s">
        <v>318</v>
      </c>
      <c r="L34" s="1160"/>
      <c r="M34" s="1160"/>
      <c r="N34" s="1157"/>
      <c r="O34" s="1158"/>
    </row>
    <row r="35" spans="1:15" ht="15.4" customHeight="1" thickBot="1" x14ac:dyDescent="0.2">
      <c r="A35" s="475"/>
      <c r="B35" s="1171"/>
      <c r="C35" s="1172"/>
      <c r="D35" s="1172"/>
      <c r="E35" s="1172"/>
      <c r="F35" s="1172"/>
      <c r="G35" s="1172"/>
      <c r="H35" s="1173"/>
      <c r="I35" s="1046" t="s">
        <v>748</v>
      </c>
      <c r="J35" s="1047"/>
      <c r="K35" s="1047"/>
      <c r="L35" s="1047"/>
      <c r="M35" s="1048"/>
      <c r="N35" s="1046"/>
      <c r="O35" s="1169"/>
    </row>
    <row r="36" spans="1:15" ht="14.25" customHeight="1" thickTop="1" x14ac:dyDescent="0.15">
      <c r="A36" s="480"/>
      <c r="B36" s="1167"/>
      <c r="C36" s="1167"/>
      <c r="D36" s="1167"/>
      <c r="E36" s="1167"/>
      <c r="F36" s="1167"/>
      <c r="G36" s="1167"/>
      <c r="H36" s="1167"/>
      <c r="I36" s="1170"/>
      <c r="J36" s="1161"/>
      <c r="K36" s="479" t="s">
        <v>318</v>
      </c>
      <c r="L36" s="1161"/>
      <c r="M36" s="1161"/>
      <c r="N36" s="1167"/>
      <c r="O36" s="1168"/>
    </row>
    <row r="37" spans="1:15" ht="14.25" customHeight="1" x14ac:dyDescent="0.15">
      <c r="A37" s="477"/>
      <c r="B37" s="1157"/>
      <c r="C37" s="1157"/>
      <c r="D37" s="1157"/>
      <c r="E37" s="1157"/>
      <c r="F37" s="1157"/>
      <c r="G37" s="1157"/>
      <c r="H37" s="1157"/>
      <c r="I37" s="1159"/>
      <c r="J37" s="1160"/>
      <c r="K37" s="476" t="s">
        <v>318</v>
      </c>
      <c r="L37" s="1160"/>
      <c r="M37" s="1160"/>
      <c r="N37" s="1157"/>
      <c r="O37" s="1158"/>
    </row>
    <row r="38" spans="1:15" ht="14.25" customHeight="1" x14ac:dyDescent="0.15">
      <c r="A38" s="477"/>
      <c r="B38" s="1157"/>
      <c r="C38" s="1157"/>
      <c r="D38" s="1157"/>
      <c r="E38" s="1157"/>
      <c r="F38" s="1157"/>
      <c r="G38" s="1157"/>
      <c r="H38" s="1157"/>
      <c r="I38" s="1159"/>
      <c r="J38" s="1160"/>
      <c r="K38" s="476" t="s">
        <v>318</v>
      </c>
      <c r="L38" s="1160"/>
      <c r="M38" s="1160"/>
      <c r="N38" s="1157"/>
      <c r="O38" s="1158"/>
    </row>
    <row r="39" spans="1:15" ht="14.25" customHeight="1" x14ac:dyDescent="0.15">
      <c r="A39" s="477"/>
      <c r="B39" s="1157"/>
      <c r="C39" s="1157"/>
      <c r="D39" s="1157"/>
      <c r="E39" s="1157"/>
      <c r="F39" s="1157"/>
      <c r="G39" s="1157"/>
      <c r="H39" s="1157"/>
      <c r="I39" s="1159"/>
      <c r="J39" s="1160"/>
      <c r="K39" s="476" t="s">
        <v>318</v>
      </c>
      <c r="L39" s="1160"/>
      <c r="M39" s="1160"/>
      <c r="N39" s="1157"/>
      <c r="O39" s="1158"/>
    </row>
    <row r="40" spans="1:15" ht="14.25" customHeight="1" x14ac:dyDescent="0.15">
      <c r="A40" s="1191"/>
      <c r="B40" s="1157"/>
      <c r="C40" s="1157"/>
      <c r="D40" s="1157"/>
      <c r="E40" s="1157"/>
      <c r="F40" s="1157"/>
      <c r="G40" s="1157"/>
      <c r="H40" s="1157"/>
      <c r="I40" s="1159"/>
      <c r="J40" s="1160"/>
      <c r="K40" s="476" t="s">
        <v>318</v>
      </c>
      <c r="L40" s="1160"/>
      <c r="M40" s="1160"/>
      <c r="N40" s="1157"/>
      <c r="O40" s="1158"/>
    </row>
    <row r="41" spans="1:15" ht="14.25" customHeight="1" x14ac:dyDescent="0.15">
      <c r="A41" s="1191"/>
      <c r="B41" s="1157"/>
      <c r="C41" s="1157"/>
      <c r="D41" s="1157"/>
      <c r="E41" s="1157"/>
      <c r="F41" s="1157"/>
      <c r="G41" s="1157"/>
      <c r="H41" s="1157"/>
      <c r="I41" s="1159"/>
      <c r="J41" s="1160"/>
      <c r="K41" s="476" t="s">
        <v>318</v>
      </c>
      <c r="L41" s="1160"/>
      <c r="M41" s="1160"/>
      <c r="N41" s="1157"/>
      <c r="O41" s="1158"/>
    </row>
    <row r="42" spans="1:15" ht="14.25" customHeight="1" x14ac:dyDescent="0.15">
      <c r="A42" s="1191"/>
      <c r="B42" s="1157"/>
      <c r="C42" s="1157"/>
      <c r="D42" s="1157"/>
      <c r="E42" s="1157"/>
      <c r="F42" s="1157"/>
      <c r="G42" s="1157"/>
      <c r="H42" s="1157"/>
      <c r="I42" s="1159"/>
      <c r="J42" s="1160"/>
      <c r="K42" s="476" t="s">
        <v>318</v>
      </c>
      <c r="L42" s="1160"/>
      <c r="M42" s="1160"/>
      <c r="N42" s="1157"/>
      <c r="O42" s="1158"/>
    </row>
    <row r="43" spans="1:15" ht="14.25" customHeight="1" x14ac:dyDescent="0.15">
      <c r="A43" s="478" t="s">
        <v>283</v>
      </c>
      <c r="B43" s="1157"/>
      <c r="C43" s="1157"/>
      <c r="D43" s="1157"/>
      <c r="E43" s="1157"/>
      <c r="F43" s="1157"/>
      <c r="G43" s="1157"/>
      <c r="H43" s="1157"/>
      <c r="I43" s="1159"/>
      <c r="J43" s="1160"/>
      <c r="K43" s="476" t="s">
        <v>318</v>
      </c>
      <c r="L43" s="1160"/>
      <c r="M43" s="1160"/>
      <c r="N43" s="1157"/>
      <c r="O43" s="1158"/>
    </row>
    <row r="44" spans="1:15" ht="14.25" customHeight="1" x14ac:dyDescent="0.15">
      <c r="A44" s="477"/>
      <c r="B44" s="1157"/>
      <c r="C44" s="1157"/>
      <c r="D44" s="1157"/>
      <c r="E44" s="1157"/>
      <c r="F44" s="1157"/>
      <c r="G44" s="1157"/>
      <c r="H44" s="1157"/>
      <c r="I44" s="1159"/>
      <c r="J44" s="1160"/>
      <c r="K44" s="476" t="s">
        <v>318</v>
      </c>
      <c r="L44" s="1160"/>
      <c r="M44" s="1160"/>
      <c r="N44" s="1157"/>
      <c r="O44" s="1158"/>
    </row>
    <row r="45" spans="1:15" ht="14.25" customHeight="1" x14ac:dyDescent="0.15">
      <c r="A45" s="477"/>
      <c r="B45" s="1174"/>
      <c r="C45" s="1174"/>
      <c r="D45" s="1174"/>
      <c r="E45" s="1174"/>
      <c r="F45" s="1174"/>
      <c r="G45" s="1174"/>
      <c r="H45" s="1174"/>
      <c r="I45" s="1159"/>
      <c r="J45" s="1160"/>
      <c r="K45" s="476" t="s">
        <v>318</v>
      </c>
      <c r="L45" s="1160"/>
      <c r="M45" s="1160"/>
      <c r="N45" s="1157"/>
      <c r="O45" s="1158"/>
    </row>
    <row r="46" spans="1:15" ht="15.4" customHeight="1" thickBot="1" x14ac:dyDescent="0.2">
      <c r="A46" s="475"/>
      <c r="B46" s="1171"/>
      <c r="C46" s="1172"/>
      <c r="D46" s="1172"/>
      <c r="E46" s="1172"/>
      <c r="F46" s="1172"/>
      <c r="G46" s="1172"/>
      <c r="H46" s="1173"/>
      <c r="I46" s="1046" t="s">
        <v>748</v>
      </c>
      <c r="J46" s="1047"/>
      <c r="K46" s="1047"/>
      <c r="L46" s="1047"/>
      <c r="M46" s="1048"/>
      <c r="N46" s="1046"/>
      <c r="O46" s="1169"/>
    </row>
    <row r="47" spans="1:15" ht="11.25" customHeight="1" thickTop="1" x14ac:dyDescent="0.15">
      <c r="I47" s="1181" t="s">
        <v>834</v>
      </c>
      <c r="J47" s="1182"/>
      <c r="K47" s="1182"/>
      <c r="L47" s="1182"/>
      <c r="M47" s="1183"/>
      <c r="N47" s="1187"/>
      <c r="O47" s="1188"/>
    </row>
    <row r="48" spans="1:15" ht="11.25" customHeight="1" x14ac:dyDescent="0.15">
      <c r="I48" s="1184"/>
      <c r="J48" s="1185"/>
      <c r="K48" s="1185"/>
      <c r="L48" s="1185"/>
      <c r="M48" s="1186"/>
      <c r="N48" s="1189"/>
      <c r="O48" s="1190"/>
    </row>
    <row r="49" spans="1:15" s="472" customFormat="1" ht="12" customHeight="1" x14ac:dyDescent="0.15">
      <c r="A49" s="473" t="s">
        <v>717</v>
      </c>
      <c r="B49" s="1202" t="s">
        <v>745</v>
      </c>
      <c r="C49" s="1202"/>
      <c r="D49" s="1202"/>
      <c r="E49" s="1202"/>
      <c r="F49" s="1202"/>
      <c r="G49" s="1202"/>
      <c r="H49" s="1202"/>
      <c r="I49" s="1202"/>
      <c r="J49" s="1202"/>
      <c r="K49" s="1202"/>
      <c r="L49" s="1202"/>
      <c r="M49" s="1202"/>
      <c r="N49" s="1202"/>
      <c r="O49" s="1202"/>
    </row>
    <row r="50" spans="1:15" s="469" customFormat="1" ht="12" customHeight="1" x14ac:dyDescent="0.15">
      <c r="A50" s="470" t="s">
        <v>717</v>
      </c>
      <c r="B50" s="1201" t="s">
        <v>744</v>
      </c>
      <c r="C50" s="1201"/>
      <c r="D50" s="1201"/>
      <c r="E50" s="1201"/>
      <c r="F50" s="1201"/>
      <c r="G50" s="1201"/>
      <c r="H50" s="1201"/>
      <c r="I50" s="1201"/>
      <c r="J50" s="1201"/>
      <c r="K50" s="1201"/>
      <c r="L50" s="1201"/>
      <c r="M50" s="1201"/>
      <c r="N50" s="1201"/>
      <c r="O50" s="1201"/>
    </row>
    <row r="51" spans="1:15" ht="6.75" customHeight="1" x14ac:dyDescent="0.15"/>
    <row r="52" spans="1:15" ht="15.4" customHeight="1" thickBot="1" x14ac:dyDescent="0.2">
      <c r="A52" s="467" t="s">
        <v>833</v>
      </c>
    </row>
    <row r="53" spans="1:15" ht="11.25" customHeight="1" x14ac:dyDescent="0.15">
      <c r="A53" s="1193" t="s">
        <v>740</v>
      </c>
      <c r="B53" s="1194"/>
      <c r="C53" s="1194"/>
      <c r="D53" s="1195"/>
    </row>
    <row r="54" spans="1:15" ht="11.25" customHeight="1" thickBot="1" x14ac:dyDescent="0.2">
      <c r="A54" s="1196"/>
      <c r="B54" s="1197"/>
      <c r="C54" s="1197"/>
      <c r="D54" s="1198"/>
    </row>
    <row r="55" spans="1:15" ht="11.25" customHeight="1" x14ac:dyDescent="0.15">
      <c r="A55" s="1199"/>
      <c r="B55" s="1175"/>
      <c r="C55" s="1175"/>
      <c r="D55" s="1200" t="s">
        <v>130</v>
      </c>
      <c r="E55" s="1193" t="s">
        <v>739</v>
      </c>
      <c r="F55" s="1194"/>
      <c r="G55" s="1195"/>
      <c r="H55" s="1199" t="s">
        <v>738</v>
      </c>
      <c r="I55" s="1175" t="s">
        <v>832</v>
      </c>
      <c r="J55" s="1175"/>
      <c r="K55" s="1175"/>
      <c r="L55" s="1175"/>
      <c r="M55" s="1175"/>
    </row>
    <row r="56" spans="1:15" ht="11.25" customHeight="1" thickBot="1" x14ac:dyDescent="0.2">
      <c r="A56" s="1196"/>
      <c r="B56" s="1197"/>
      <c r="C56" s="1197"/>
      <c r="D56" s="1198"/>
      <c r="E56" s="1196"/>
      <c r="F56" s="1197"/>
      <c r="G56" s="1198"/>
      <c r="H56" s="1199"/>
      <c r="I56" s="1175"/>
      <c r="J56" s="1175"/>
      <c r="K56" s="1175"/>
      <c r="L56" s="1175"/>
      <c r="M56" s="1175"/>
    </row>
    <row r="57" spans="1:15" s="471" customFormat="1" ht="7.5" customHeight="1" x14ac:dyDescent="0.15"/>
    <row r="58" spans="1:15" s="469" customFormat="1" ht="12" customHeight="1" x14ac:dyDescent="0.15">
      <c r="A58" s="469" t="s">
        <v>736</v>
      </c>
    </row>
    <row r="59" spans="1:15" s="469" customFormat="1" ht="13.5" customHeight="1" x14ac:dyDescent="0.15">
      <c r="A59" s="470">
        <v>1</v>
      </c>
      <c r="B59" s="469" t="s">
        <v>801</v>
      </c>
    </row>
    <row r="60" spans="1:15" s="469" customFormat="1" ht="13.5" customHeight="1" x14ac:dyDescent="0.15">
      <c r="A60" s="470">
        <v>2</v>
      </c>
      <c r="B60" s="1192" t="s">
        <v>800</v>
      </c>
      <c r="C60" s="1192"/>
      <c r="D60" s="1192"/>
      <c r="E60" s="1192"/>
      <c r="F60" s="1192"/>
      <c r="G60" s="1192"/>
      <c r="H60" s="1192"/>
      <c r="I60" s="1192"/>
      <c r="J60" s="1192"/>
      <c r="K60" s="1192"/>
      <c r="L60" s="1192"/>
      <c r="M60" s="1192"/>
      <c r="N60" s="1192"/>
      <c r="O60" s="1192"/>
    </row>
    <row r="61" spans="1:15" s="469" customFormat="1" ht="13.5" customHeight="1" x14ac:dyDescent="0.15">
      <c r="B61" s="1192"/>
      <c r="C61" s="1192"/>
      <c r="D61" s="1192"/>
      <c r="E61" s="1192"/>
      <c r="F61" s="1192"/>
      <c r="G61" s="1192"/>
      <c r="H61" s="1192"/>
      <c r="I61" s="1192"/>
      <c r="J61" s="1192"/>
      <c r="K61" s="1192"/>
      <c r="L61" s="1192"/>
      <c r="M61" s="1192"/>
      <c r="N61" s="1192"/>
      <c r="O61" s="1192"/>
    </row>
    <row r="62" spans="1:15" s="469" customFormat="1" ht="13.5" customHeight="1" x14ac:dyDescent="0.15">
      <c r="A62" s="470">
        <v>3</v>
      </c>
      <c r="B62" s="469" t="s">
        <v>831</v>
      </c>
    </row>
    <row r="63" spans="1:15" s="469" customFormat="1" ht="13.5" customHeight="1" x14ac:dyDescent="0.15">
      <c r="B63" s="469" t="s">
        <v>830</v>
      </c>
    </row>
    <row r="64" spans="1:15" s="469" customFormat="1" ht="13.5" customHeight="1" x14ac:dyDescent="0.15">
      <c r="A64" s="470">
        <v>4</v>
      </c>
      <c r="B64" s="1192" t="s">
        <v>829</v>
      </c>
      <c r="C64" s="1192"/>
      <c r="D64" s="1192"/>
      <c r="E64" s="1192"/>
      <c r="F64" s="1192"/>
      <c r="G64" s="1192"/>
      <c r="H64" s="1192"/>
      <c r="I64" s="1192"/>
      <c r="J64" s="1192"/>
      <c r="K64" s="1192"/>
      <c r="L64" s="1192"/>
      <c r="M64" s="1192"/>
      <c r="N64" s="1192"/>
      <c r="O64" s="1192"/>
    </row>
    <row r="65" spans="2:15" s="469" customFormat="1" ht="13.5" customHeight="1" x14ac:dyDescent="0.15">
      <c r="B65" s="1192"/>
      <c r="C65" s="1192"/>
      <c r="D65" s="1192"/>
      <c r="E65" s="1192"/>
      <c r="F65" s="1192"/>
      <c r="G65" s="1192"/>
      <c r="H65" s="1192"/>
      <c r="I65" s="1192"/>
      <c r="J65" s="1192"/>
      <c r="K65" s="1192"/>
      <c r="L65" s="1192"/>
      <c r="M65" s="1192"/>
      <c r="N65" s="1192"/>
      <c r="O65" s="1192"/>
    </row>
    <row r="66" spans="2:15" ht="15.4" customHeight="1" x14ac:dyDescent="0.15"/>
    <row r="67" spans="2:15" ht="15.4" customHeight="1" x14ac:dyDescent="0.15"/>
    <row r="68" spans="2:15" ht="15.4" customHeight="1" x14ac:dyDescent="0.15"/>
    <row r="69" spans="2:15" ht="15.4" customHeight="1" x14ac:dyDescent="0.15"/>
    <row r="70" spans="2:15" ht="15.4" customHeight="1" x14ac:dyDescent="0.15"/>
    <row r="71" spans="2:15" ht="15.4" customHeight="1" x14ac:dyDescent="0.15"/>
    <row r="72" spans="2:15" ht="15.4" customHeight="1" x14ac:dyDescent="0.15"/>
    <row r="73" spans="2:15" ht="15.4" customHeight="1" x14ac:dyDescent="0.15"/>
    <row r="100" spans="9:11" x14ac:dyDescent="0.15">
      <c r="I100" s="1175"/>
      <c r="J100" s="1175"/>
      <c r="K100" s="1175"/>
    </row>
    <row r="101" spans="9:11" x14ac:dyDescent="0.15">
      <c r="I101" s="1175"/>
      <c r="J101" s="1175"/>
      <c r="K101" s="1175"/>
    </row>
  </sheetData>
  <mergeCells count="197">
    <mergeCell ref="M9:N9"/>
    <mergeCell ref="A10:C10"/>
    <mergeCell ref="D10:F10"/>
    <mergeCell ref="G10:I10"/>
    <mergeCell ref="J10:L10"/>
    <mergeCell ref="M10:N10"/>
    <mergeCell ref="B64:O65"/>
    <mergeCell ref="A53:D54"/>
    <mergeCell ref="A55:C56"/>
    <mergeCell ref="D55:D56"/>
    <mergeCell ref="E55:G56"/>
    <mergeCell ref="N41:O41"/>
    <mergeCell ref="H55:H56"/>
    <mergeCell ref="B60:O61"/>
    <mergeCell ref="I55:M56"/>
    <mergeCell ref="B50:O50"/>
    <mergeCell ref="A40:A42"/>
    <mergeCell ref="B49:O49"/>
    <mergeCell ref="B46:H46"/>
    <mergeCell ref="B45:D45"/>
    <mergeCell ref="E45:H45"/>
    <mergeCell ref="L44:M44"/>
    <mergeCell ref="B42:D42"/>
    <mergeCell ref="E42:H42"/>
    <mergeCell ref="A8:N8"/>
    <mergeCell ref="A9:C9"/>
    <mergeCell ref="D9:E9"/>
    <mergeCell ref="G9:H9"/>
    <mergeCell ref="J9:K9"/>
    <mergeCell ref="A29:A31"/>
    <mergeCell ref="A18:A20"/>
    <mergeCell ref="N31:O31"/>
    <mergeCell ref="B29:D29"/>
    <mergeCell ref="E29:H29"/>
    <mergeCell ref="I29:J29"/>
    <mergeCell ref="L29:M29"/>
    <mergeCell ref="B27:D27"/>
    <mergeCell ref="I25:J25"/>
    <mergeCell ref="B24:H24"/>
    <mergeCell ref="B23:D23"/>
    <mergeCell ref="E23:H23"/>
    <mergeCell ref="E21:H21"/>
    <mergeCell ref="B30:D30"/>
    <mergeCell ref="E30:H30"/>
    <mergeCell ref="E27:H27"/>
    <mergeCell ref="B25:D25"/>
    <mergeCell ref="B26:D26"/>
    <mergeCell ref="E25:H25"/>
    <mergeCell ref="I100:K101"/>
    <mergeCell ref="B44:D44"/>
    <mergeCell ref="E44:H44"/>
    <mergeCell ref="N44:O44"/>
    <mergeCell ref="A3:O3"/>
    <mergeCell ref="I6:K6"/>
    <mergeCell ref="L6:O6"/>
    <mergeCell ref="A6:B6"/>
    <mergeCell ref="C6:G6"/>
    <mergeCell ref="A4:O4"/>
    <mergeCell ref="N42:O42"/>
    <mergeCell ref="L45:M45"/>
    <mergeCell ref="B43:D43"/>
    <mergeCell ref="E43:H43"/>
    <mergeCell ref="I43:J43"/>
    <mergeCell ref="L43:M43"/>
    <mergeCell ref="N43:O43"/>
    <mergeCell ref="I44:J44"/>
    <mergeCell ref="I45:J45"/>
    <mergeCell ref="N45:O45"/>
    <mergeCell ref="I46:M46"/>
    <mergeCell ref="N46:O46"/>
    <mergeCell ref="I47:M48"/>
    <mergeCell ref="N47:O48"/>
    <mergeCell ref="N36:O36"/>
    <mergeCell ref="E36:H36"/>
    <mergeCell ref="N37:O37"/>
    <mergeCell ref="I42:J42"/>
    <mergeCell ref="B41:D41"/>
    <mergeCell ref="E41:H41"/>
    <mergeCell ref="I41:J41"/>
    <mergeCell ref="L41:M41"/>
    <mergeCell ref="L42:M42"/>
    <mergeCell ref="B39:D39"/>
    <mergeCell ref="E39:H39"/>
    <mergeCell ref="I39:J39"/>
    <mergeCell ref="B40:D40"/>
    <mergeCell ref="E40:H40"/>
    <mergeCell ref="I40:J40"/>
    <mergeCell ref="L39:M39"/>
    <mergeCell ref="B22:D22"/>
    <mergeCell ref="E22:H22"/>
    <mergeCell ref="I22:J22"/>
    <mergeCell ref="L22:M22"/>
    <mergeCell ref="B21:D21"/>
    <mergeCell ref="I21:J21"/>
    <mergeCell ref="L21:M21"/>
    <mergeCell ref="N39:O39"/>
    <mergeCell ref="L40:M40"/>
    <mergeCell ref="N40:O40"/>
    <mergeCell ref="L37:M37"/>
    <mergeCell ref="N34:O34"/>
    <mergeCell ref="B35:H35"/>
    <mergeCell ref="B34:D34"/>
    <mergeCell ref="E34:H34"/>
    <mergeCell ref="I35:M35"/>
    <mergeCell ref="N35:O35"/>
    <mergeCell ref="I34:J34"/>
    <mergeCell ref="L34:M34"/>
    <mergeCell ref="B36:D36"/>
    <mergeCell ref="I36:J36"/>
    <mergeCell ref="N38:O38"/>
    <mergeCell ref="B37:D37"/>
    <mergeCell ref="E37:H37"/>
    <mergeCell ref="L20:M20"/>
    <mergeCell ref="N20:O20"/>
    <mergeCell ref="B19:D19"/>
    <mergeCell ref="E19:H19"/>
    <mergeCell ref="I19:J19"/>
    <mergeCell ref="I17:J17"/>
    <mergeCell ref="L17:M17"/>
    <mergeCell ref="N17:O17"/>
    <mergeCell ref="I16:J16"/>
    <mergeCell ref="L16:M16"/>
    <mergeCell ref="N16:O16"/>
    <mergeCell ref="B20:D20"/>
    <mergeCell ref="E20:H20"/>
    <mergeCell ref="I20:J20"/>
    <mergeCell ref="L18:M18"/>
    <mergeCell ref="N18:O18"/>
    <mergeCell ref="B18:D18"/>
    <mergeCell ref="E18:H18"/>
    <mergeCell ref="I15:J15"/>
    <mergeCell ref="I18:J18"/>
    <mergeCell ref="B17:D17"/>
    <mergeCell ref="B14:D14"/>
    <mergeCell ref="B16:D16"/>
    <mergeCell ref="E16:H16"/>
    <mergeCell ref="E17:H17"/>
    <mergeCell ref="L19:M19"/>
    <mergeCell ref="N19:O19"/>
    <mergeCell ref="A12:O12"/>
    <mergeCell ref="B13:D13"/>
    <mergeCell ref="E13:H13"/>
    <mergeCell ref="I13:M13"/>
    <mergeCell ref="N13:O13"/>
    <mergeCell ref="L15:M15"/>
    <mergeCell ref="N15:O15"/>
    <mergeCell ref="E26:H26"/>
    <mergeCell ref="L26:M26"/>
    <mergeCell ref="N22:O22"/>
    <mergeCell ref="N25:O25"/>
    <mergeCell ref="N21:O21"/>
    <mergeCell ref="N23:O23"/>
    <mergeCell ref="L25:M25"/>
    <mergeCell ref="I24:M24"/>
    <mergeCell ref="N24:O24"/>
    <mergeCell ref="I23:J23"/>
    <mergeCell ref="L23:M23"/>
    <mergeCell ref="L14:M14"/>
    <mergeCell ref="N14:O14"/>
    <mergeCell ref="E14:H14"/>
    <mergeCell ref="I14:J14"/>
    <mergeCell ref="B15:D15"/>
    <mergeCell ref="E15:H15"/>
    <mergeCell ref="I26:J26"/>
    <mergeCell ref="N28:O28"/>
    <mergeCell ref="L28:M28"/>
    <mergeCell ref="B38:D38"/>
    <mergeCell ref="E38:H38"/>
    <mergeCell ref="I38:J38"/>
    <mergeCell ref="L38:M38"/>
    <mergeCell ref="B28:D28"/>
    <mergeCell ref="E28:H28"/>
    <mergeCell ref="L32:M32"/>
    <mergeCell ref="I30:J30"/>
    <mergeCell ref="I28:J28"/>
    <mergeCell ref="B31:D31"/>
    <mergeCell ref="N26:O26"/>
    <mergeCell ref="L33:M33"/>
    <mergeCell ref="I32:J32"/>
    <mergeCell ref="B33:D33"/>
    <mergeCell ref="E33:H33"/>
    <mergeCell ref="I33:J33"/>
    <mergeCell ref="N33:O33"/>
    <mergeCell ref="N27:O27"/>
    <mergeCell ref="L30:M30"/>
    <mergeCell ref="I37:J37"/>
    <mergeCell ref="L36:M36"/>
    <mergeCell ref="N30:O30"/>
    <mergeCell ref="N29:O29"/>
    <mergeCell ref="B32:D32"/>
    <mergeCell ref="E32:H32"/>
    <mergeCell ref="N32:O32"/>
    <mergeCell ref="E31:H31"/>
    <mergeCell ref="I31:J31"/>
    <mergeCell ref="L31:M31"/>
    <mergeCell ref="I27:J27"/>
    <mergeCell ref="L27:M27"/>
  </mergeCells>
  <phoneticPr fontId="2"/>
  <printOptions horizontalCentered="1"/>
  <pageMargins left="0.39370078740157483" right="0.39370078740157483" top="0.59055118110236227" bottom="0.39370078740157483" header="0.27559055118110237" footer="0.43307086614173229"/>
  <pageSetup paperSize="9" scale="95" orientation="portrait" blackAndWhite="1" r:id="rId1"/>
  <headerFooter alignWithMargins="0">
    <oddHeader>&amp;R&amp;A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112"/>
  <sheetViews>
    <sheetView view="pageBreakPreview" zoomScaleNormal="100" zoomScaleSheetLayoutView="100" workbookViewId="0">
      <selection activeCell="S17" sqref="S17"/>
    </sheetView>
  </sheetViews>
  <sheetFormatPr defaultColWidth="9.375" defaultRowHeight="13.5" x14ac:dyDescent="0.15"/>
  <cols>
    <col min="1" max="13" width="6.875" style="467" customWidth="1"/>
    <col min="14" max="14" width="8.375" style="467" customWidth="1"/>
    <col min="15" max="15" width="10" style="467" customWidth="1"/>
    <col min="16" max="16" width="1.625" style="467" customWidth="1"/>
    <col min="17" max="16384" width="9.375" style="467"/>
  </cols>
  <sheetData>
    <row r="1" spans="1:16" ht="15.4" customHeight="1" x14ac:dyDescent="0.15">
      <c r="O1" s="484"/>
    </row>
    <row r="2" spans="1:16" ht="17.25" x14ac:dyDescent="0.15">
      <c r="A2" s="1175" t="s">
        <v>845</v>
      </c>
      <c r="B2" s="1175"/>
      <c r="C2" s="1175"/>
      <c r="D2" s="1175"/>
      <c r="E2" s="1175"/>
      <c r="F2" s="1175"/>
      <c r="G2" s="1175"/>
      <c r="H2" s="1175"/>
      <c r="I2" s="1175"/>
      <c r="J2" s="1175"/>
      <c r="K2" s="1175"/>
      <c r="L2" s="1175"/>
      <c r="M2" s="1175"/>
      <c r="N2" s="1175"/>
      <c r="O2" s="1175"/>
      <c r="P2" s="482"/>
    </row>
    <row r="3" spans="1:16" ht="17.25" x14ac:dyDescent="0.15">
      <c r="A3" s="1175" t="s">
        <v>827</v>
      </c>
      <c r="B3" s="1175"/>
      <c r="C3" s="1175"/>
      <c r="D3" s="1175"/>
      <c r="E3" s="1175"/>
      <c r="F3" s="1175"/>
      <c r="G3" s="1175"/>
      <c r="H3" s="1175"/>
      <c r="I3" s="1175"/>
      <c r="J3" s="1175"/>
      <c r="K3" s="1175"/>
      <c r="L3" s="1175"/>
      <c r="M3" s="1175"/>
      <c r="N3" s="1175"/>
      <c r="O3" s="1175"/>
      <c r="P3" s="482"/>
    </row>
    <row r="4" spans="1:16" ht="7.5" customHeight="1" x14ac:dyDescent="0.15">
      <c r="A4" s="468"/>
      <c r="B4" s="468"/>
      <c r="C4" s="468"/>
      <c r="D4" s="468"/>
      <c r="E4" s="468"/>
      <c r="F4" s="468"/>
      <c r="G4" s="468"/>
      <c r="H4" s="468"/>
      <c r="I4" s="468"/>
      <c r="J4" s="468"/>
      <c r="K4" s="468"/>
      <c r="L4" s="468"/>
      <c r="M4" s="468"/>
      <c r="N4" s="468"/>
      <c r="O4" s="468"/>
      <c r="P4" s="468"/>
    </row>
    <row r="5" spans="1:16" ht="22.5" customHeight="1" x14ac:dyDescent="0.15">
      <c r="A5" s="1180" t="s">
        <v>732</v>
      </c>
      <c r="B5" s="1180"/>
      <c r="C5" s="1157"/>
      <c r="D5" s="1157"/>
      <c r="E5" s="1157"/>
      <c r="F5" s="1157"/>
      <c r="G5" s="1157"/>
      <c r="H5" s="468"/>
      <c r="I5" s="1176" t="s">
        <v>233</v>
      </c>
      <c r="J5" s="1177"/>
      <c r="K5" s="1178"/>
      <c r="L5" s="1159"/>
      <c r="M5" s="1160"/>
      <c r="N5" s="1160"/>
      <c r="O5" s="1179"/>
      <c r="P5" s="468"/>
    </row>
    <row r="6" spans="1:16" ht="7.5" customHeight="1" x14ac:dyDescent="0.15">
      <c r="A6" s="468"/>
      <c r="B6" s="468"/>
      <c r="C6" s="468"/>
      <c r="D6" s="468"/>
      <c r="E6" s="468"/>
      <c r="F6" s="468"/>
      <c r="G6" s="468"/>
      <c r="H6" s="468"/>
      <c r="I6" s="468"/>
      <c r="J6" s="468"/>
      <c r="K6" s="468"/>
      <c r="L6" s="468"/>
      <c r="M6" s="468"/>
      <c r="N6" s="468"/>
      <c r="O6" s="468"/>
      <c r="P6" s="468"/>
    </row>
    <row r="7" spans="1:16" s="416" customFormat="1" ht="16.5" customHeight="1" thickBot="1" x14ac:dyDescent="0.2">
      <c r="A7" s="979" t="s">
        <v>844</v>
      </c>
      <c r="B7" s="979"/>
      <c r="C7" s="979"/>
      <c r="D7" s="979"/>
      <c r="E7" s="979"/>
      <c r="F7" s="979"/>
      <c r="G7" s="979"/>
      <c r="H7" s="979"/>
      <c r="I7" s="979"/>
      <c r="J7" s="979"/>
      <c r="K7" s="979"/>
      <c r="L7" s="979"/>
      <c r="M7" s="979"/>
      <c r="N7" s="979"/>
    </row>
    <row r="8" spans="1:16" s="434" customFormat="1" ht="18" customHeight="1" thickBot="1" x14ac:dyDescent="0.2">
      <c r="A8" s="1055" t="s">
        <v>753</v>
      </c>
      <c r="B8" s="1055"/>
      <c r="C8" s="439" t="s">
        <v>785</v>
      </c>
      <c r="D8" s="439" t="s">
        <v>797</v>
      </c>
      <c r="E8" s="439" t="s">
        <v>796</v>
      </c>
      <c r="F8" s="439" t="s">
        <v>795</v>
      </c>
      <c r="G8" s="439" t="s">
        <v>794</v>
      </c>
      <c r="H8" s="439" t="s">
        <v>793</v>
      </c>
      <c r="I8" s="439" t="s">
        <v>792</v>
      </c>
      <c r="J8" s="439" t="s">
        <v>791</v>
      </c>
      <c r="K8" s="439" t="s">
        <v>790</v>
      </c>
      <c r="L8" s="439" t="s">
        <v>789</v>
      </c>
      <c r="M8" s="441" t="s">
        <v>788</v>
      </c>
      <c r="N8" s="1209" t="s">
        <v>787</v>
      </c>
      <c r="O8" s="1210"/>
    </row>
    <row r="9" spans="1:16" s="434" customFormat="1" ht="18" customHeight="1" thickBot="1" x14ac:dyDescent="0.2">
      <c r="A9" s="1055" t="s">
        <v>756</v>
      </c>
      <c r="B9" s="1055"/>
      <c r="C9" s="438"/>
      <c r="D9" s="438"/>
      <c r="E9" s="438"/>
      <c r="F9" s="438"/>
      <c r="G9" s="438"/>
      <c r="H9" s="438"/>
      <c r="I9" s="438"/>
      <c r="J9" s="438"/>
      <c r="K9" s="438"/>
      <c r="L9" s="438"/>
      <c r="M9" s="437"/>
      <c r="N9" s="1211"/>
      <c r="O9" s="1212"/>
    </row>
    <row r="10" spans="1:16" ht="7.5" customHeight="1" x14ac:dyDescent="0.15"/>
    <row r="11" spans="1:16" ht="15.4" customHeight="1" x14ac:dyDescent="0.15">
      <c r="A11" s="1162" t="s">
        <v>843</v>
      </c>
      <c r="B11" s="1162"/>
      <c r="C11" s="1162"/>
      <c r="D11" s="1162"/>
      <c r="E11" s="1162"/>
      <c r="F11" s="1162"/>
      <c r="G11" s="1162"/>
      <c r="H11" s="1162"/>
      <c r="I11" s="1162"/>
      <c r="J11" s="1162"/>
      <c r="K11" s="1162"/>
      <c r="L11" s="1162"/>
      <c r="M11" s="1162"/>
      <c r="N11" s="1162"/>
      <c r="O11" s="1162"/>
    </row>
    <row r="12" spans="1:16" ht="15.4" customHeight="1" thickBot="1" x14ac:dyDescent="0.2">
      <c r="A12" s="481" t="s">
        <v>753</v>
      </c>
      <c r="B12" s="1163" t="s">
        <v>838</v>
      </c>
      <c r="C12" s="1163"/>
      <c r="D12" s="1163"/>
      <c r="E12" s="1163" t="s">
        <v>837</v>
      </c>
      <c r="F12" s="1163"/>
      <c r="G12" s="1163"/>
      <c r="H12" s="1163"/>
      <c r="I12" s="1164" t="s">
        <v>836</v>
      </c>
      <c r="J12" s="1165"/>
      <c r="K12" s="1165"/>
      <c r="L12" s="1165"/>
      <c r="M12" s="1165"/>
      <c r="N12" s="1207" t="s">
        <v>835</v>
      </c>
      <c r="O12" s="1207"/>
    </row>
    <row r="13" spans="1:16" ht="14.25" customHeight="1" thickTop="1" x14ac:dyDescent="0.15">
      <c r="A13" s="1051" t="s">
        <v>785</v>
      </c>
      <c r="B13" s="1050"/>
      <c r="C13" s="1050"/>
      <c r="D13" s="1050"/>
      <c r="E13" s="1050"/>
      <c r="F13" s="1050"/>
      <c r="G13" s="1050"/>
      <c r="H13" s="1050"/>
      <c r="I13" s="1181"/>
      <c r="J13" s="1182"/>
      <c r="K13" s="474" t="s">
        <v>318</v>
      </c>
      <c r="L13" s="1182"/>
      <c r="M13" s="1182"/>
      <c r="N13" s="1050"/>
      <c r="O13" s="1206"/>
    </row>
    <row r="14" spans="1:16" ht="14.25" customHeight="1" x14ac:dyDescent="0.15">
      <c r="A14" s="1039"/>
      <c r="B14" s="1037"/>
      <c r="C14" s="1037"/>
      <c r="D14" s="1037"/>
      <c r="E14" s="1037"/>
      <c r="F14" s="1037"/>
      <c r="G14" s="1037"/>
      <c r="H14" s="1037"/>
      <c r="I14" s="1203"/>
      <c r="J14" s="1204"/>
      <c r="K14" s="487" t="s">
        <v>318</v>
      </c>
      <c r="L14" s="1204"/>
      <c r="M14" s="1204"/>
      <c r="N14" s="1037"/>
      <c r="O14" s="1205"/>
    </row>
    <row r="15" spans="1:16" ht="14.25" customHeight="1" x14ac:dyDescent="0.15">
      <c r="A15" s="1039"/>
      <c r="B15" s="1037"/>
      <c r="C15" s="1037"/>
      <c r="D15" s="1037"/>
      <c r="E15" s="1037"/>
      <c r="F15" s="1037"/>
      <c r="G15" s="1037"/>
      <c r="H15" s="1037"/>
      <c r="I15" s="1203"/>
      <c r="J15" s="1204"/>
      <c r="K15" s="487" t="s">
        <v>318</v>
      </c>
      <c r="L15" s="1204"/>
      <c r="M15" s="1204"/>
      <c r="N15" s="1037"/>
      <c r="O15" s="1205"/>
    </row>
    <row r="16" spans="1:16" ht="14.25" customHeight="1" x14ac:dyDescent="0.15">
      <c r="A16" s="1039"/>
      <c r="B16" s="1037"/>
      <c r="C16" s="1037"/>
      <c r="D16" s="1037"/>
      <c r="E16" s="1037"/>
      <c r="F16" s="1037"/>
      <c r="G16" s="1037"/>
      <c r="H16" s="1037"/>
      <c r="I16" s="1203"/>
      <c r="J16" s="1204"/>
      <c r="K16" s="487" t="s">
        <v>318</v>
      </c>
      <c r="L16" s="1204"/>
      <c r="M16" s="1204"/>
      <c r="N16" s="1037"/>
      <c r="O16" s="1205"/>
    </row>
    <row r="17" spans="1:15" ht="14.25" customHeight="1" x14ac:dyDescent="0.15">
      <c r="A17" s="1039"/>
      <c r="B17" s="1037"/>
      <c r="C17" s="1037"/>
      <c r="D17" s="1037"/>
      <c r="E17" s="1037"/>
      <c r="F17" s="1037"/>
      <c r="G17" s="1037"/>
      <c r="H17" s="1037"/>
      <c r="I17" s="1203"/>
      <c r="J17" s="1204"/>
      <c r="K17" s="487" t="s">
        <v>318</v>
      </c>
      <c r="L17" s="1204"/>
      <c r="M17" s="1204"/>
      <c r="N17" s="1037"/>
      <c r="O17" s="1205"/>
    </row>
    <row r="18" spans="1:15" ht="14.25" customHeight="1" x14ac:dyDescent="0.15">
      <c r="A18" s="1039"/>
      <c r="B18" s="1054"/>
      <c r="C18" s="1054"/>
      <c r="D18" s="1054"/>
      <c r="E18" s="1054"/>
      <c r="F18" s="1054"/>
      <c r="G18" s="1054"/>
      <c r="H18" s="1054"/>
      <c r="I18" s="1203"/>
      <c r="J18" s="1204"/>
      <c r="K18" s="487" t="s">
        <v>318</v>
      </c>
      <c r="L18" s="1204"/>
      <c r="M18" s="1204"/>
      <c r="N18" s="1037"/>
      <c r="O18" s="1205"/>
    </row>
    <row r="19" spans="1:15" ht="14.25" customHeight="1" thickBot="1" x14ac:dyDescent="0.2">
      <c r="A19" s="1040"/>
      <c r="B19" s="1042"/>
      <c r="C19" s="1043"/>
      <c r="D19" s="1043"/>
      <c r="E19" s="1043"/>
      <c r="F19" s="1043"/>
      <c r="G19" s="1043"/>
      <c r="H19" s="1049"/>
      <c r="I19" s="1046" t="s">
        <v>824</v>
      </c>
      <c r="J19" s="1047"/>
      <c r="K19" s="1047"/>
      <c r="L19" s="1047"/>
      <c r="M19" s="1047"/>
      <c r="N19" s="1046"/>
      <c r="O19" s="1169"/>
    </row>
    <row r="20" spans="1:15" ht="14.25" customHeight="1" thickTop="1" x14ac:dyDescent="0.15">
      <c r="A20" s="1051" t="s">
        <v>783</v>
      </c>
      <c r="B20" s="1050"/>
      <c r="C20" s="1050"/>
      <c r="D20" s="1050"/>
      <c r="E20" s="1050"/>
      <c r="F20" s="1050"/>
      <c r="G20" s="1050"/>
      <c r="H20" s="1050"/>
      <c r="I20" s="1181"/>
      <c r="J20" s="1182"/>
      <c r="K20" s="474" t="s">
        <v>318</v>
      </c>
      <c r="L20" s="1182"/>
      <c r="M20" s="1182"/>
      <c r="N20" s="1050"/>
      <c r="O20" s="1206"/>
    </row>
    <row r="21" spans="1:15" ht="14.25" customHeight="1" x14ac:dyDescent="0.15">
      <c r="A21" s="1039"/>
      <c r="B21" s="1037"/>
      <c r="C21" s="1037"/>
      <c r="D21" s="1037"/>
      <c r="E21" s="1037"/>
      <c r="F21" s="1037"/>
      <c r="G21" s="1037"/>
      <c r="H21" s="1037"/>
      <c r="I21" s="1203"/>
      <c r="J21" s="1204"/>
      <c r="K21" s="487" t="s">
        <v>318</v>
      </c>
      <c r="L21" s="1204"/>
      <c r="M21" s="1204"/>
      <c r="N21" s="1037"/>
      <c r="O21" s="1205"/>
    </row>
    <row r="22" spans="1:15" ht="14.25" customHeight="1" x14ac:dyDescent="0.15">
      <c r="A22" s="1039"/>
      <c r="B22" s="1037"/>
      <c r="C22" s="1037"/>
      <c r="D22" s="1037"/>
      <c r="E22" s="1037"/>
      <c r="F22" s="1037"/>
      <c r="G22" s="1037"/>
      <c r="H22" s="1037"/>
      <c r="I22" s="1203"/>
      <c r="J22" s="1204"/>
      <c r="K22" s="487" t="s">
        <v>318</v>
      </c>
      <c r="L22" s="1204"/>
      <c r="M22" s="1204"/>
      <c r="N22" s="1037"/>
      <c r="O22" s="1205"/>
    </row>
    <row r="23" spans="1:15" ht="14.25" customHeight="1" x14ac:dyDescent="0.15">
      <c r="A23" s="1039"/>
      <c r="B23" s="1037"/>
      <c r="C23" s="1037"/>
      <c r="D23" s="1037"/>
      <c r="E23" s="1037"/>
      <c r="F23" s="1037"/>
      <c r="G23" s="1037"/>
      <c r="H23" s="1037"/>
      <c r="I23" s="1203"/>
      <c r="J23" s="1204"/>
      <c r="K23" s="487" t="s">
        <v>318</v>
      </c>
      <c r="L23" s="1204"/>
      <c r="M23" s="1204"/>
      <c r="N23" s="1037"/>
      <c r="O23" s="1205"/>
    </row>
    <row r="24" spans="1:15" ht="14.25" customHeight="1" x14ac:dyDescent="0.15">
      <c r="A24" s="1039"/>
      <c r="B24" s="1037"/>
      <c r="C24" s="1037"/>
      <c r="D24" s="1037"/>
      <c r="E24" s="1037"/>
      <c r="F24" s="1037"/>
      <c r="G24" s="1037"/>
      <c r="H24" s="1037"/>
      <c r="I24" s="1203"/>
      <c r="J24" s="1204"/>
      <c r="K24" s="487" t="s">
        <v>318</v>
      </c>
      <c r="L24" s="1204"/>
      <c r="M24" s="1204"/>
      <c r="N24" s="1037"/>
      <c r="O24" s="1205"/>
    </row>
    <row r="25" spans="1:15" ht="14.25" customHeight="1" x14ac:dyDescent="0.15">
      <c r="A25" s="1039"/>
      <c r="B25" s="1054"/>
      <c r="C25" s="1054"/>
      <c r="D25" s="1054"/>
      <c r="E25" s="1054"/>
      <c r="F25" s="1054"/>
      <c r="G25" s="1054"/>
      <c r="H25" s="1054"/>
      <c r="I25" s="1203"/>
      <c r="J25" s="1204"/>
      <c r="K25" s="487" t="s">
        <v>318</v>
      </c>
      <c r="L25" s="1204"/>
      <c r="M25" s="1204"/>
      <c r="N25" s="1037"/>
      <c r="O25" s="1205"/>
    </row>
    <row r="26" spans="1:15" ht="14.25" customHeight="1" thickBot="1" x14ac:dyDescent="0.2">
      <c r="A26" s="1040"/>
      <c r="B26" s="1042"/>
      <c r="C26" s="1043"/>
      <c r="D26" s="1043"/>
      <c r="E26" s="1043"/>
      <c r="F26" s="1043"/>
      <c r="G26" s="1043"/>
      <c r="H26" s="1049"/>
      <c r="I26" s="1046" t="s">
        <v>823</v>
      </c>
      <c r="J26" s="1047"/>
      <c r="K26" s="1047"/>
      <c r="L26" s="1047"/>
      <c r="M26" s="1047"/>
      <c r="N26" s="1046"/>
      <c r="O26" s="1169"/>
    </row>
    <row r="27" spans="1:15" ht="14.25" customHeight="1" thickTop="1" x14ac:dyDescent="0.15">
      <c r="A27" s="1051" t="s">
        <v>781</v>
      </c>
      <c r="B27" s="1050"/>
      <c r="C27" s="1050"/>
      <c r="D27" s="1050"/>
      <c r="E27" s="1050"/>
      <c r="F27" s="1050"/>
      <c r="G27" s="1050"/>
      <c r="H27" s="1050"/>
      <c r="I27" s="1181"/>
      <c r="J27" s="1182"/>
      <c r="K27" s="474" t="s">
        <v>318</v>
      </c>
      <c r="L27" s="1182"/>
      <c r="M27" s="1182"/>
      <c r="N27" s="1050"/>
      <c r="O27" s="1206"/>
    </row>
    <row r="28" spans="1:15" ht="14.25" customHeight="1" x14ac:dyDescent="0.15">
      <c r="A28" s="1039"/>
      <c r="B28" s="1037"/>
      <c r="C28" s="1037"/>
      <c r="D28" s="1037"/>
      <c r="E28" s="1037"/>
      <c r="F28" s="1037"/>
      <c r="G28" s="1037"/>
      <c r="H28" s="1037"/>
      <c r="I28" s="1203"/>
      <c r="J28" s="1204"/>
      <c r="K28" s="487" t="s">
        <v>318</v>
      </c>
      <c r="L28" s="1204"/>
      <c r="M28" s="1204"/>
      <c r="N28" s="1037"/>
      <c r="O28" s="1205"/>
    </row>
    <row r="29" spans="1:15" ht="14.25" customHeight="1" x14ac:dyDescent="0.15">
      <c r="A29" s="1039"/>
      <c r="B29" s="1037"/>
      <c r="C29" s="1037"/>
      <c r="D29" s="1037"/>
      <c r="E29" s="1037"/>
      <c r="F29" s="1037"/>
      <c r="G29" s="1037"/>
      <c r="H29" s="1037"/>
      <c r="I29" s="1203"/>
      <c r="J29" s="1204"/>
      <c r="K29" s="487" t="s">
        <v>318</v>
      </c>
      <c r="L29" s="1204"/>
      <c r="M29" s="1204"/>
      <c r="N29" s="1037"/>
      <c r="O29" s="1205"/>
    </row>
    <row r="30" spans="1:15" ht="14.25" customHeight="1" x14ac:dyDescent="0.15">
      <c r="A30" s="1039"/>
      <c r="B30" s="1037"/>
      <c r="C30" s="1037"/>
      <c r="D30" s="1037"/>
      <c r="E30" s="1037"/>
      <c r="F30" s="1037"/>
      <c r="G30" s="1037"/>
      <c r="H30" s="1037"/>
      <c r="I30" s="1203"/>
      <c r="J30" s="1204"/>
      <c r="K30" s="487" t="s">
        <v>318</v>
      </c>
      <c r="L30" s="1204"/>
      <c r="M30" s="1204"/>
      <c r="N30" s="1037"/>
      <c r="O30" s="1205"/>
    </row>
    <row r="31" spans="1:15" ht="14.25" customHeight="1" x14ac:dyDescent="0.15">
      <c r="A31" s="1039"/>
      <c r="B31" s="1037"/>
      <c r="C31" s="1037"/>
      <c r="D31" s="1037"/>
      <c r="E31" s="1037"/>
      <c r="F31" s="1037"/>
      <c r="G31" s="1037"/>
      <c r="H31" s="1037"/>
      <c r="I31" s="1203"/>
      <c r="J31" s="1204"/>
      <c r="K31" s="487" t="s">
        <v>318</v>
      </c>
      <c r="L31" s="1204"/>
      <c r="M31" s="1204"/>
      <c r="N31" s="1037"/>
      <c r="O31" s="1205"/>
    </row>
    <row r="32" spans="1:15" ht="14.25" customHeight="1" x14ac:dyDescent="0.15">
      <c r="A32" s="1039"/>
      <c r="B32" s="1054"/>
      <c r="C32" s="1054"/>
      <c r="D32" s="1054"/>
      <c r="E32" s="1054"/>
      <c r="F32" s="1054"/>
      <c r="G32" s="1054"/>
      <c r="H32" s="1054"/>
      <c r="I32" s="1203"/>
      <c r="J32" s="1204"/>
      <c r="K32" s="487" t="s">
        <v>318</v>
      </c>
      <c r="L32" s="1204"/>
      <c r="M32" s="1204"/>
      <c r="N32" s="1037"/>
      <c r="O32" s="1205"/>
    </row>
    <row r="33" spans="1:15" ht="14.25" customHeight="1" thickBot="1" x14ac:dyDescent="0.2">
      <c r="A33" s="1040"/>
      <c r="B33" s="1042"/>
      <c r="C33" s="1043"/>
      <c r="D33" s="1043"/>
      <c r="E33" s="1043"/>
      <c r="F33" s="1043"/>
      <c r="G33" s="1043"/>
      <c r="H33" s="1049"/>
      <c r="I33" s="1046" t="s">
        <v>822</v>
      </c>
      <c r="J33" s="1047"/>
      <c r="K33" s="1047"/>
      <c r="L33" s="1047"/>
      <c r="M33" s="1047"/>
      <c r="N33" s="1046"/>
      <c r="O33" s="1169"/>
    </row>
    <row r="34" spans="1:15" ht="14.25" customHeight="1" thickTop="1" x14ac:dyDescent="0.15">
      <c r="A34" s="1051" t="s">
        <v>779</v>
      </c>
      <c r="B34" s="1050"/>
      <c r="C34" s="1050"/>
      <c r="D34" s="1050"/>
      <c r="E34" s="1050"/>
      <c r="F34" s="1050"/>
      <c r="G34" s="1050"/>
      <c r="H34" s="1050"/>
      <c r="I34" s="1181"/>
      <c r="J34" s="1182"/>
      <c r="K34" s="474" t="s">
        <v>318</v>
      </c>
      <c r="L34" s="1182"/>
      <c r="M34" s="1182"/>
      <c r="N34" s="1050"/>
      <c r="O34" s="1206"/>
    </row>
    <row r="35" spans="1:15" ht="14.25" customHeight="1" x14ac:dyDescent="0.15">
      <c r="A35" s="1039"/>
      <c r="B35" s="1037"/>
      <c r="C35" s="1037"/>
      <c r="D35" s="1037"/>
      <c r="E35" s="1037"/>
      <c r="F35" s="1037"/>
      <c r="G35" s="1037"/>
      <c r="H35" s="1037"/>
      <c r="I35" s="1203"/>
      <c r="J35" s="1204"/>
      <c r="K35" s="487" t="s">
        <v>318</v>
      </c>
      <c r="L35" s="1204"/>
      <c r="M35" s="1204"/>
      <c r="N35" s="1037"/>
      <c r="O35" s="1205"/>
    </row>
    <row r="36" spans="1:15" ht="14.25" customHeight="1" x14ac:dyDescent="0.15">
      <c r="A36" s="1039"/>
      <c r="B36" s="1037"/>
      <c r="C36" s="1037"/>
      <c r="D36" s="1037"/>
      <c r="E36" s="1037"/>
      <c r="F36" s="1037"/>
      <c r="G36" s="1037"/>
      <c r="H36" s="1037"/>
      <c r="I36" s="1203"/>
      <c r="J36" s="1204"/>
      <c r="K36" s="487" t="s">
        <v>318</v>
      </c>
      <c r="L36" s="1204"/>
      <c r="M36" s="1204"/>
      <c r="N36" s="1037"/>
      <c r="O36" s="1205"/>
    </row>
    <row r="37" spans="1:15" ht="14.25" customHeight="1" x14ac:dyDescent="0.15">
      <c r="A37" s="1039"/>
      <c r="B37" s="1037"/>
      <c r="C37" s="1037"/>
      <c r="D37" s="1037"/>
      <c r="E37" s="1037"/>
      <c r="F37" s="1037"/>
      <c r="G37" s="1037"/>
      <c r="H37" s="1037"/>
      <c r="I37" s="1203"/>
      <c r="J37" s="1204"/>
      <c r="K37" s="487" t="s">
        <v>318</v>
      </c>
      <c r="L37" s="1204"/>
      <c r="M37" s="1204"/>
      <c r="N37" s="1037"/>
      <c r="O37" s="1205"/>
    </row>
    <row r="38" spans="1:15" ht="14.25" customHeight="1" x14ac:dyDescent="0.15">
      <c r="A38" s="1039"/>
      <c r="B38" s="1037"/>
      <c r="C38" s="1037"/>
      <c r="D38" s="1037"/>
      <c r="E38" s="1037"/>
      <c r="F38" s="1037"/>
      <c r="G38" s="1037"/>
      <c r="H38" s="1037"/>
      <c r="I38" s="1203"/>
      <c r="J38" s="1204"/>
      <c r="K38" s="487" t="s">
        <v>318</v>
      </c>
      <c r="L38" s="1204"/>
      <c r="M38" s="1204"/>
      <c r="N38" s="1037"/>
      <c r="O38" s="1205"/>
    </row>
    <row r="39" spans="1:15" ht="14.25" customHeight="1" x14ac:dyDescent="0.15">
      <c r="A39" s="1039"/>
      <c r="B39" s="1054"/>
      <c r="C39" s="1054"/>
      <c r="D39" s="1054"/>
      <c r="E39" s="1054"/>
      <c r="F39" s="1054"/>
      <c r="G39" s="1054"/>
      <c r="H39" s="1054"/>
      <c r="I39" s="1203"/>
      <c r="J39" s="1204"/>
      <c r="K39" s="487" t="s">
        <v>318</v>
      </c>
      <c r="L39" s="1204"/>
      <c r="M39" s="1204"/>
      <c r="N39" s="1037"/>
      <c r="O39" s="1205"/>
    </row>
    <row r="40" spans="1:15" ht="14.25" customHeight="1" thickBot="1" x14ac:dyDescent="0.2">
      <c r="A40" s="1040"/>
      <c r="B40" s="1042"/>
      <c r="C40" s="1043"/>
      <c r="D40" s="1043"/>
      <c r="E40" s="1043"/>
      <c r="F40" s="1043"/>
      <c r="G40" s="1043"/>
      <c r="H40" s="1049"/>
      <c r="I40" s="1046" t="s">
        <v>821</v>
      </c>
      <c r="J40" s="1047"/>
      <c r="K40" s="1047"/>
      <c r="L40" s="1047"/>
      <c r="M40" s="1047"/>
      <c r="N40" s="1046"/>
      <c r="O40" s="1169"/>
    </row>
    <row r="41" spans="1:15" ht="14.25" customHeight="1" thickTop="1" x14ac:dyDescent="0.15">
      <c r="A41" s="1051" t="s">
        <v>777</v>
      </c>
      <c r="B41" s="1050"/>
      <c r="C41" s="1050"/>
      <c r="D41" s="1050"/>
      <c r="E41" s="1050"/>
      <c r="F41" s="1050"/>
      <c r="G41" s="1050"/>
      <c r="H41" s="1050"/>
      <c r="I41" s="1181"/>
      <c r="J41" s="1182"/>
      <c r="K41" s="474" t="s">
        <v>318</v>
      </c>
      <c r="L41" s="1182"/>
      <c r="M41" s="1182"/>
      <c r="N41" s="1050"/>
      <c r="O41" s="1206"/>
    </row>
    <row r="42" spans="1:15" ht="14.25" customHeight="1" x14ac:dyDescent="0.15">
      <c r="A42" s="1039"/>
      <c r="B42" s="1037"/>
      <c r="C42" s="1037"/>
      <c r="D42" s="1037"/>
      <c r="E42" s="1037"/>
      <c r="F42" s="1037"/>
      <c r="G42" s="1037"/>
      <c r="H42" s="1037"/>
      <c r="I42" s="1203"/>
      <c r="J42" s="1204"/>
      <c r="K42" s="487" t="s">
        <v>318</v>
      </c>
      <c r="L42" s="1204"/>
      <c r="M42" s="1204"/>
      <c r="N42" s="1037"/>
      <c r="O42" s="1205"/>
    </row>
    <row r="43" spans="1:15" ht="14.25" customHeight="1" x14ac:dyDescent="0.15">
      <c r="A43" s="1039"/>
      <c r="B43" s="1037"/>
      <c r="C43" s="1037"/>
      <c r="D43" s="1037"/>
      <c r="E43" s="1037"/>
      <c r="F43" s="1037"/>
      <c r="G43" s="1037"/>
      <c r="H43" s="1037"/>
      <c r="I43" s="1203"/>
      <c r="J43" s="1204"/>
      <c r="K43" s="487" t="s">
        <v>318</v>
      </c>
      <c r="L43" s="1204"/>
      <c r="M43" s="1204"/>
      <c r="N43" s="1037"/>
      <c r="O43" s="1205"/>
    </row>
    <row r="44" spans="1:15" ht="14.25" customHeight="1" x14ac:dyDescent="0.15">
      <c r="A44" s="1039"/>
      <c r="B44" s="1037"/>
      <c r="C44" s="1037"/>
      <c r="D44" s="1037"/>
      <c r="E44" s="1037"/>
      <c r="F44" s="1037"/>
      <c r="G44" s="1037"/>
      <c r="H44" s="1037"/>
      <c r="I44" s="1203"/>
      <c r="J44" s="1204"/>
      <c r="K44" s="487" t="s">
        <v>318</v>
      </c>
      <c r="L44" s="1204"/>
      <c r="M44" s="1204"/>
      <c r="N44" s="1037"/>
      <c r="O44" s="1205"/>
    </row>
    <row r="45" spans="1:15" ht="14.25" customHeight="1" x14ac:dyDescent="0.15">
      <c r="A45" s="1039"/>
      <c r="B45" s="1037"/>
      <c r="C45" s="1037"/>
      <c r="D45" s="1037"/>
      <c r="E45" s="1037"/>
      <c r="F45" s="1037"/>
      <c r="G45" s="1037"/>
      <c r="H45" s="1037"/>
      <c r="I45" s="1203"/>
      <c r="J45" s="1204"/>
      <c r="K45" s="487" t="s">
        <v>318</v>
      </c>
      <c r="L45" s="1204"/>
      <c r="M45" s="1204"/>
      <c r="N45" s="1037"/>
      <c r="O45" s="1205"/>
    </row>
    <row r="46" spans="1:15" ht="14.25" customHeight="1" x14ac:dyDescent="0.15">
      <c r="A46" s="1039"/>
      <c r="B46" s="1054"/>
      <c r="C46" s="1054"/>
      <c r="D46" s="1054"/>
      <c r="E46" s="1054"/>
      <c r="F46" s="1054"/>
      <c r="G46" s="1054"/>
      <c r="H46" s="1054"/>
      <c r="I46" s="1203"/>
      <c r="J46" s="1204"/>
      <c r="K46" s="487" t="s">
        <v>318</v>
      </c>
      <c r="L46" s="1204"/>
      <c r="M46" s="1204"/>
      <c r="N46" s="1037"/>
      <c r="O46" s="1205"/>
    </row>
    <row r="47" spans="1:15" ht="14.25" customHeight="1" thickBot="1" x14ac:dyDescent="0.2">
      <c r="A47" s="1040"/>
      <c r="B47" s="1042"/>
      <c r="C47" s="1043"/>
      <c r="D47" s="1043"/>
      <c r="E47" s="1043"/>
      <c r="F47" s="1043"/>
      <c r="G47" s="1043"/>
      <c r="H47" s="1049"/>
      <c r="I47" s="1046" t="s">
        <v>820</v>
      </c>
      <c r="J47" s="1047"/>
      <c r="K47" s="1047"/>
      <c r="L47" s="1047"/>
      <c r="M47" s="1047"/>
      <c r="N47" s="1046"/>
      <c r="O47" s="1169"/>
    </row>
    <row r="48" spans="1:15" ht="14.25" customHeight="1" thickTop="1" x14ac:dyDescent="0.15">
      <c r="A48" s="1051" t="s">
        <v>775</v>
      </c>
      <c r="B48" s="1050"/>
      <c r="C48" s="1050"/>
      <c r="D48" s="1050"/>
      <c r="E48" s="1050"/>
      <c r="F48" s="1050"/>
      <c r="G48" s="1050"/>
      <c r="H48" s="1050"/>
      <c r="I48" s="1181"/>
      <c r="J48" s="1182"/>
      <c r="K48" s="474" t="s">
        <v>318</v>
      </c>
      <c r="L48" s="1182"/>
      <c r="M48" s="1182"/>
      <c r="N48" s="1050"/>
      <c r="O48" s="1206"/>
    </row>
    <row r="49" spans="1:15" ht="14.25" customHeight="1" x14ac:dyDescent="0.15">
      <c r="A49" s="1039"/>
      <c r="B49" s="1037"/>
      <c r="C49" s="1037"/>
      <c r="D49" s="1037"/>
      <c r="E49" s="1037"/>
      <c r="F49" s="1037"/>
      <c r="G49" s="1037"/>
      <c r="H49" s="1037"/>
      <c r="I49" s="1203"/>
      <c r="J49" s="1204"/>
      <c r="K49" s="487" t="s">
        <v>318</v>
      </c>
      <c r="L49" s="1204"/>
      <c r="M49" s="1204"/>
      <c r="N49" s="1037"/>
      <c r="O49" s="1205"/>
    </row>
    <row r="50" spans="1:15" ht="14.25" customHeight="1" x14ac:dyDescent="0.15">
      <c r="A50" s="1039"/>
      <c r="B50" s="1037"/>
      <c r="C50" s="1037"/>
      <c r="D50" s="1037"/>
      <c r="E50" s="1037"/>
      <c r="F50" s="1037"/>
      <c r="G50" s="1037"/>
      <c r="H50" s="1037"/>
      <c r="I50" s="1203"/>
      <c r="J50" s="1204"/>
      <c r="K50" s="487" t="s">
        <v>318</v>
      </c>
      <c r="L50" s="1204"/>
      <c r="M50" s="1204"/>
      <c r="N50" s="1037"/>
      <c r="O50" s="1205"/>
    </row>
    <row r="51" spans="1:15" ht="14.25" customHeight="1" x14ac:dyDescent="0.15">
      <c r="A51" s="1039"/>
      <c r="B51" s="1037"/>
      <c r="C51" s="1037"/>
      <c r="D51" s="1037"/>
      <c r="E51" s="1037"/>
      <c r="F51" s="1037"/>
      <c r="G51" s="1037"/>
      <c r="H51" s="1037"/>
      <c r="I51" s="1203"/>
      <c r="J51" s="1204"/>
      <c r="K51" s="487" t="s">
        <v>318</v>
      </c>
      <c r="L51" s="1204"/>
      <c r="M51" s="1204"/>
      <c r="N51" s="1037"/>
      <c r="O51" s="1205"/>
    </row>
    <row r="52" spans="1:15" ht="14.25" customHeight="1" x14ac:dyDescent="0.15">
      <c r="A52" s="1039"/>
      <c r="B52" s="1037"/>
      <c r="C52" s="1037"/>
      <c r="D52" s="1037"/>
      <c r="E52" s="1037"/>
      <c r="F52" s="1037"/>
      <c r="G52" s="1037"/>
      <c r="H52" s="1037"/>
      <c r="I52" s="1203"/>
      <c r="J52" s="1204"/>
      <c r="K52" s="487" t="s">
        <v>318</v>
      </c>
      <c r="L52" s="1204"/>
      <c r="M52" s="1204"/>
      <c r="N52" s="1037"/>
      <c r="O52" s="1205"/>
    </row>
    <row r="53" spans="1:15" ht="14.25" customHeight="1" x14ac:dyDescent="0.15">
      <c r="A53" s="1039"/>
      <c r="B53" s="1054"/>
      <c r="C53" s="1054"/>
      <c r="D53" s="1054"/>
      <c r="E53" s="1054"/>
      <c r="F53" s="1054"/>
      <c r="G53" s="1054"/>
      <c r="H53" s="1054"/>
      <c r="I53" s="1203"/>
      <c r="J53" s="1204"/>
      <c r="K53" s="487" t="s">
        <v>318</v>
      </c>
      <c r="L53" s="1204"/>
      <c r="M53" s="1204"/>
      <c r="N53" s="1037"/>
      <c r="O53" s="1205"/>
    </row>
    <row r="54" spans="1:15" ht="14.25" customHeight="1" thickBot="1" x14ac:dyDescent="0.2">
      <c r="A54" s="1040"/>
      <c r="B54" s="1042"/>
      <c r="C54" s="1043"/>
      <c r="D54" s="1043"/>
      <c r="E54" s="1043"/>
      <c r="F54" s="1043"/>
      <c r="G54" s="1043"/>
      <c r="H54" s="1049"/>
      <c r="I54" s="1046" t="s">
        <v>819</v>
      </c>
      <c r="J54" s="1047"/>
      <c r="K54" s="1047"/>
      <c r="L54" s="1047"/>
      <c r="M54" s="1047"/>
      <c r="N54" s="1046"/>
      <c r="O54" s="1169"/>
    </row>
    <row r="55" spans="1:15" ht="15.4" customHeight="1" thickTop="1" x14ac:dyDescent="0.15">
      <c r="I55" s="536"/>
      <c r="J55" s="536"/>
      <c r="K55" s="536"/>
      <c r="L55" s="536"/>
      <c r="M55" s="536"/>
    </row>
    <row r="56" spans="1:15" ht="15.4" customHeight="1" thickBot="1" x14ac:dyDescent="0.2">
      <c r="A56" s="481" t="s">
        <v>753</v>
      </c>
      <c r="B56" s="1163" t="s">
        <v>838</v>
      </c>
      <c r="C56" s="1163"/>
      <c r="D56" s="1163"/>
      <c r="E56" s="1163" t="s">
        <v>837</v>
      </c>
      <c r="F56" s="1163"/>
      <c r="G56" s="1163"/>
      <c r="H56" s="1163"/>
      <c r="I56" s="1164" t="s">
        <v>836</v>
      </c>
      <c r="J56" s="1165"/>
      <c r="K56" s="1165"/>
      <c r="L56" s="1165"/>
      <c r="M56" s="1165"/>
      <c r="N56" s="1207" t="s">
        <v>835</v>
      </c>
      <c r="O56" s="1207"/>
    </row>
    <row r="57" spans="1:15" ht="14.25" customHeight="1" thickTop="1" x14ac:dyDescent="0.15">
      <c r="A57" s="1051" t="s">
        <v>773</v>
      </c>
      <c r="B57" s="1050"/>
      <c r="C57" s="1050"/>
      <c r="D57" s="1050"/>
      <c r="E57" s="1050"/>
      <c r="F57" s="1050"/>
      <c r="G57" s="1050"/>
      <c r="H57" s="1050"/>
      <c r="I57" s="1181"/>
      <c r="J57" s="1182"/>
      <c r="K57" s="474" t="s">
        <v>318</v>
      </c>
      <c r="L57" s="1182"/>
      <c r="M57" s="1182"/>
      <c r="N57" s="1050"/>
      <c r="O57" s="1206"/>
    </row>
    <row r="58" spans="1:15" ht="14.25" customHeight="1" x14ac:dyDescent="0.15">
      <c r="A58" s="1039"/>
      <c r="B58" s="1037"/>
      <c r="C58" s="1037"/>
      <c r="D58" s="1037"/>
      <c r="E58" s="1037"/>
      <c r="F58" s="1037"/>
      <c r="G58" s="1037"/>
      <c r="H58" s="1037"/>
      <c r="I58" s="1203"/>
      <c r="J58" s="1204"/>
      <c r="K58" s="487" t="s">
        <v>318</v>
      </c>
      <c r="L58" s="1204"/>
      <c r="M58" s="1204"/>
      <c r="N58" s="1037"/>
      <c r="O58" s="1205"/>
    </row>
    <row r="59" spans="1:15" ht="14.25" customHeight="1" x14ac:dyDescent="0.15">
      <c r="A59" s="1039"/>
      <c r="B59" s="1037"/>
      <c r="C59" s="1037"/>
      <c r="D59" s="1037"/>
      <c r="E59" s="1037"/>
      <c r="F59" s="1037"/>
      <c r="G59" s="1037"/>
      <c r="H59" s="1037"/>
      <c r="I59" s="1203"/>
      <c r="J59" s="1204"/>
      <c r="K59" s="487" t="s">
        <v>318</v>
      </c>
      <c r="L59" s="1204"/>
      <c r="M59" s="1204"/>
      <c r="N59" s="1037"/>
      <c r="O59" s="1205"/>
    </row>
    <row r="60" spans="1:15" ht="14.25" customHeight="1" x14ac:dyDescent="0.15">
      <c r="A60" s="1039"/>
      <c r="B60" s="1037"/>
      <c r="C60" s="1037"/>
      <c r="D60" s="1037"/>
      <c r="E60" s="1037"/>
      <c r="F60" s="1037"/>
      <c r="G60" s="1037"/>
      <c r="H60" s="1037"/>
      <c r="I60" s="1203"/>
      <c r="J60" s="1204"/>
      <c r="K60" s="487" t="s">
        <v>318</v>
      </c>
      <c r="L60" s="1204"/>
      <c r="M60" s="1204"/>
      <c r="N60" s="1037"/>
      <c r="O60" s="1205"/>
    </row>
    <row r="61" spans="1:15" ht="14.25" customHeight="1" x14ac:dyDescent="0.15">
      <c r="A61" s="1039"/>
      <c r="B61" s="1037"/>
      <c r="C61" s="1037"/>
      <c r="D61" s="1037"/>
      <c r="E61" s="1037"/>
      <c r="F61" s="1037"/>
      <c r="G61" s="1037"/>
      <c r="H61" s="1037"/>
      <c r="I61" s="1203"/>
      <c r="J61" s="1204"/>
      <c r="K61" s="487" t="s">
        <v>318</v>
      </c>
      <c r="L61" s="1204"/>
      <c r="M61" s="1204"/>
      <c r="N61" s="1037"/>
      <c r="O61" s="1205"/>
    </row>
    <row r="62" spans="1:15" ht="14.25" customHeight="1" x14ac:dyDescent="0.15">
      <c r="A62" s="1039"/>
      <c r="B62" s="1054"/>
      <c r="C62" s="1054"/>
      <c r="D62" s="1054"/>
      <c r="E62" s="1054"/>
      <c r="F62" s="1054"/>
      <c r="G62" s="1054"/>
      <c r="H62" s="1054"/>
      <c r="I62" s="1203"/>
      <c r="J62" s="1204"/>
      <c r="K62" s="487" t="s">
        <v>318</v>
      </c>
      <c r="L62" s="1204"/>
      <c r="M62" s="1204"/>
      <c r="N62" s="1037"/>
      <c r="O62" s="1205"/>
    </row>
    <row r="63" spans="1:15" ht="14.25" customHeight="1" thickBot="1" x14ac:dyDescent="0.2">
      <c r="A63" s="1040"/>
      <c r="B63" s="1042"/>
      <c r="C63" s="1043"/>
      <c r="D63" s="1043"/>
      <c r="E63" s="1043"/>
      <c r="F63" s="1043"/>
      <c r="G63" s="1043"/>
      <c r="H63" s="1049"/>
      <c r="I63" s="1046" t="s">
        <v>818</v>
      </c>
      <c r="J63" s="1047"/>
      <c r="K63" s="1047"/>
      <c r="L63" s="1047"/>
      <c r="M63" s="1047"/>
      <c r="N63" s="1046"/>
      <c r="O63" s="1169"/>
    </row>
    <row r="64" spans="1:15" ht="14.25" customHeight="1" thickTop="1" x14ac:dyDescent="0.15">
      <c r="A64" s="1051" t="s">
        <v>771</v>
      </c>
      <c r="B64" s="1050"/>
      <c r="C64" s="1050"/>
      <c r="D64" s="1050"/>
      <c r="E64" s="1050"/>
      <c r="F64" s="1050"/>
      <c r="G64" s="1050"/>
      <c r="H64" s="1050"/>
      <c r="I64" s="1181"/>
      <c r="J64" s="1182"/>
      <c r="K64" s="474" t="s">
        <v>318</v>
      </c>
      <c r="L64" s="1182"/>
      <c r="M64" s="1182"/>
      <c r="N64" s="1050"/>
      <c r="O64" s="1206"/>
    </row>
    <row r="65" spans="1:15" ht="14.25" customHeight="1" x14ac:dyDescent="0.15">
      <c r="A65" s="1039"/>
      <c r="B65" s="1037"/>
      <c r="C65" s="1037"/>
      <c r="D65" s="1037"/>
      <c r="E65" s="1037"/>
      <c r="F65" s="1037"/>
      <c r="G65" s="1037"/>
      <c r="H65" s="1037"/>
      <c r="I65" s="1203"/>
      <c r="J65" s="1204"/>
      <c r="K65" s="487" t="s">
        <v>318</v>
      </c>
      <c r="L65" s="1204"/>
      <c r="M65" s="1204"/>
      <c r="N65" s="1037"/>
      <c r="O65" s="1205"/>
    </row>
    <row r="66" spans="1:15" ht="14.25" customHeight="1" x14ac:dyDescent="0.15">
      <c r="A66" s="1039"/>
      <c r="B66" s="1037"/>
      <c r="C66" s="1037"/>
      <c r="D66" s="1037"/>
      <c r="E66" s="1037"/>
      <c r="F66" s="1037"/>
      <c r="G66" s="1037"/>
      <c r="H66" s="1037"/>
      <c r="I66" s="1203"/>
      <c r="J66" s="1204"/>
      <c r="K66" s="487" t="s">
        <v>318</v>
      </c>
      <c r="L66" s="1204"/>
      <c r="M66" s="1204"/>
      <c r="N66" s="1037"/>
      <c r="O66" s="1205"/>
    </row>
    <row r="67" spans="1:15" ht="14.25" customHeight="1" x14ac:dyDescent="0.15">
      <c r="A67" s="1039"/>
      <c r="B67" s="1037"/>
      <c r="C67" s="1037"/>
      <c r="D67" s="1037"/>
      <c r="E67" s="1037"/>
      <c r="F67" s="1037"/>
      <c r="G67" s="1037"/>
      <c r="H67" s="1037"/>
      <c r="I67" s="1203"/>
      <c r="J67" s="1204"/>
      <c r="K67" s="487" t="s">
        <v>318</v>
      </c>
      <c r="L67" s="1204"/>
      <c r="M67" s="1204"/>
      <c r="N67" s="1037"/>
      <c r="O67" s="1205"/>
    </row>
    <row r="68" spans="1:15" ht="14.25" customHeight="1" x14ac:dyDescent="0.15">
      <c r="A68" s="1039"/>
      <c r="B68" s="1037"/>
      <c r="C68" s="1037"/>
      <c r="D68" s="1037"/>
      <c r="E68" s="1037"/>
      <c r="F68" s="1037"/>
      <c r="G68" s="1037"/>
      <c r="H68" s="1037"/>
      <c r="I68" s="1203"/>
      <c r="J68" s="1204"/>
      <c r="K68" s="487" t="s">
        <v>318</v>
      </c>
      <c r="L68" s="1204"/>
      <c r="M68" s="1204"/>
      <c r="N68" s="1037"/>
      <c r="O68" s="1205"/>
    </row>
    <row r="69" spans="1:15" ht="14.25" customHeight="1" x14ac:dyDescent="0.15">
      <c r="A69" s="1039"/>
      <c r="B69" s="1054"/>
      <c r="C69" s="1054"/>
      <c r="D69" s="1054"/>
      <c r="E69" s="1054"/>
      <c r="F69" s="1054"/>
      <c r="G69" s="1054"/>
      <c r="H69" s="1054"/>
      <c r="I69" s="1203"/>
      <c r="J69" s="1204"/>
      <c r="K69" s="487" t="s">
        <v>318</v>
      </c>
      <c r="L69" s="1204"/>
      <c r="M69" s="1204"/>
      <c r="N69" s="1037"/>
      <c r="O69" s="1205"/>
    </row>
    <row r="70" spans="1:15" ht="14.25" customHeight="1" thickBot="1" x14ac:dyDescent="0.2">
      <c r="A70" s="1040"/>
      <c r="B70" s="1042"/>
      <c r="C70" s="1043"/>
      <c r="D70" s="1043"/>
      <c r="E70" s="1043"/>
      <c r="F70" s="1043"/>
      <c r="G70" s="1043"/>
      <c r="H70" s="1049"/>
      <c r="I70" s="1046" t="s">
        <v>817</v>
      </c>
      <c r="J70" s="1047"/>
      <c r="K70" s="1047"/>
      <c r="L70" s="1047"/>
      <c r="M70" s="1047"/>
      <c r="N70" s="1046"/>
      <c r="O70" s="1169"/>
    </row>
    <row r="71" spans="1:15" ht="14.25" customHeight="1" thickTop="1" x14ac:dyDescent="0.15">
      <c r="A71" s="1051" t="s">
        <v>769</v>
      </c>
      <c r="B71" s="1050"/>
      <c r="C71" s="1050"/>
      <c r="D71" s="1050"/>
      <c r="E71" s="1050"/>
      <c r="F71" s="1050"/>
      <c r="G71" s="1050"/>
      <c r="H71" s="1050"/>
      <c r="I71" s="1181"/>
      <c r="J71" s="1182"/>
      <c r="K71" s="474" t="s">
        <v>318</v>
      </c>
      <c r="L71" s="1182"/>
      <c r="M71" s="1182"/>
      <c r="N71" s="1050"/>
      <c r="O71" s="1206"/>
    </row>
    <row r="72" spans="1:15" ht="14.25" customHeight="1" x14ac:dyDescent="0.15">
      <c r="A72" s="1039"/>
      <c r="B72" s="1037"/>
      <c r="C72" s="1037"/>
      <c r="D72" s="1037"/>
      <c r="E72" s="1037"/>
      <c r="F72" s="1037"/>
      <c r="G72" s="1037"/>
      <c r="H72" s="1037"/>
      <c r="I72" s="1203"/>
      <c r="J72" s="1204"/>
      <c r="K72" s="487" t="s">
        <v>318</v>
      </c>
      <c r="L72" s="1204"/>
      <c r="M72" s="1204"/>
      <c r="N72" s="1037"/>
      <c r="O72" s="1205"/>
    </row>
    <row r="73" spans="1:15" ht="14.25" customHeight="1" x14ac:dyDescent="0.15">
      <c r="A73" s="1039"/>
      <c r="B73" s="1037"/>
      <c r="C73" s="1037"/>
      <c r="D73" s="1037"/>
      <c r="E73" s="1037"/>
      <c r="F73" s="1037"/>
      <c r="G73" s="1037"/>
      <c r="H73" s="1037"/>
      <c r="I73" s="1203"/>
      <c r="J73" s="1204"/>
      <c r="K73" s="487" t="s">
        <v>318</v>
      </c>
      <c r="L73" s="1204"/>
      <c r="M73" s="1204"/>
      <c r="N73" s="1037"/>
      <c r="O73" s="1205"/>
    </row>
    <row r="74" spans="1:15" ht="14.25" customHeight="1" x14ac:dyDescent="0.15">
      <c r="A74" s="1039"/>
      <c r="B74" s="1037"/>
      <c r="C74" s="1037"/>
      <c r="D74" s="1037"/>
      <c r="E74" s="1037"/>
      <c r="F74" s="1037"/>
      <c r="G74" s="1037"/>
      <c r="H74" s="1037"/>
      <c r="I74" s="1203"/>
      <c r="J74" s="1204"/>
      <c r="K74" s="487" t="s">
        <v>318</v>
      </c>
      <c r="L74" s="1204"/>
      <c r="M74" s="1204"/>
      <c r="N74" s="1037"/>
      <c r="O74" s="1205"/>
    </row>
    <row r="75" spans="1:15" ht="14.25" customHeight="1" x14ac:dyDescent="0.15">
      <c r="A75" s="1039"/>
      <c r="B75" s="1037"/>
      <c r="C75" s="1037"/>
      <c r="D75" s="1037"/>
      <c r="E75" s="1037"/>
      <c r="F75" s="1037"/>
      <c r="G75" s="1037"/>
      <c r="H75" s="1037"/>
      <c r="I75" s="1203"/>
      <c r="J75" s="1204"/>
      <c r="K75" s="487" t="s">
        <v>318</v>
      </c>
      <c r="L75" s="1204"/>
      <c r="M75" s="1204"/>
      <c r="N75" s="1037"/>
      <c r="O75" s="1205"/>
    </row>
    <row r="76" spans="1:15" ht="14.25" customHeight="1" x14ac:dyDescent="0.15">
      <c r="A76" s="1039"/>
      <c r="B76" s="1054"/>
      <c r="C76" s="1054"/>
      <c r="D76" s="1054"/>
      <c r="E76" s="1054"/>
      <c r="F76" s="1054"/>
      <c r="G76" s="1054"/>
      <c r="H76" s="1054"/>
      <c r="I76" s="1203"/>
      <c r="J76" s="1204"/>
      <c r="K76" s="487" t="s">
        <v>318</v>
      </c>
      <c r="L76" s="1204"/>
      <c r="M76" s="1204"/>
      <c r="N76" s="1037"/>
      <c r="O76" s="1205"/>
    </row>
    <row r="77" spans="1:15" ht="14.25" customHeight="1" thickBot="1" x14ac:dyDescent="0.2">
      <c r="A77" s="1040"/>
      <c r="B77" s="1042"/>
      <c r="C77" s="1043"/>
      <c r="D77" s="1043"/>
      <c r="E77" s="1043"/>
      <c r="F77" s="1043"/>
      <c r="G77" s="1043"/>
      <c r="H77" s="1049"/>
      <c r="I77" s="1046" t="s">
        <v>816</v>
      </c>
      <c r="J77" s="1047"/>
      <c r="K77" s="1047"/>
      <c r="L77" s="1047"/>
      <c r="M77" s="1047"/>
      <c r="N77" s="1046"/>
      <c r="O77" s="1169"/>
    </row>
    <row r="78" spans="1:15" ht="14.25" customHeight="1" thickTop="1" x14ac:dyDescent="0.15">
      <c r="A78" s="1051" t="s">
        <v>767</v>
      </c>
      <c r="B78" s="1050"/>
      <c r="C78" s="1050"/>
      <c r="D78" s="1050"/>
      <c r="E78" s="1050"/>
      <c r="F78" s="1050"/>
      <c r="G78" s="1050"/>
      <c r="H78" s="1050"/>
      <c r="I78" s="1181"/>
      <c r="J78" s="1182"/>
      <c r="K78" s="474" t="s">
        <v>318</v>
      </c>
      <c r="L78" s="1182"/>
      <c r="M78" s="1182"/>
      <c r="N78" s="1050"/>
      <c r="O78" s="1206"/>
    </row>
    <row r="79" spans="1:15" ht="14.25" customHeight="1" x14ac:dyDescent="0.15">
      <c r="A79" s="1039"/>
      <c r="B79" s="1037"/>
      <c r="C79" s="1037"/>
      <c r="D79" s="1037"/>
      <c r="E79" s="1037"/>
      <c r="F79" s="1037"/>
      <c r="G79" s="1037"/>
      <c r="H79" s="1037"/>
      <c r="I79" s="1203"/>
      <c r="J79" s="1204"/>
      <c r="K79" s="487" t="s">
        <v>318</v>
      </c>
      <c r="L79" s="1204"/>
      <c r="M79" s="1204"/>
      <c r="N79" s="1037"/>
      <c r="O79" s="1205"/>
    </row>
    <row r="80" spans="1:15" ht="14.25" customHeight="1" x14ac:dyDescent="0.15">
      <c r="A80" s="1039"/>
      <c r="B80" s="1037"/>
      <c r="C80" s="1037"/>
      <c r="D80" s="1037"/>
      <c r="E80" s="1037"/>
      <c r="F80" s="1037"/>
      <c r="G80" s="1037"/>
      <c r="H80" s="1037"/>
      <c r="I80" s="1203"/>
      <c r="J80" s="1204"/>
      <c r="K80" s="487" t="s">
        <v>318</v>
      </c>
      <c r="L80" s="1204"/>
      <c r="M80" s="1204"/>
      <c r="N80" s="1037"/>
      <c r="O80" s="1205"/>
    </row>
    <row r="81" spans="1:15" ht="14.25" customHeight="1" x14ac:dyDescent="0.15">
      <c r="A81" s="1039"/>
      <c r="B81" s="1037"/>
      <c r="C81" s="1037"/>
      <c r="D81" s="1037"/>
      <c r="E81" s="1037"/>
      <c r="F81" s="1037"/>
      <c r="G81" s="1037"/>
      <c r="H81" s="1037"/>
      <c r="I81" s="1203"/>
      <c r="J81" s="1204"/>
      <c r="K81" s="487" t="s">
        <v>318</v>
      </c>
      <c r="L81" s="1204"/>
      <c r="M81" s="1204"/>
      <c r="N81" s="1037"/>
      <c r="O81" s="1205"/>
    </row>
    <row r="82" spans="1:15" ht="14.25" customHeight="1" x14ac:dyDescent="0.15">
      <c r="A82" s="1039"/>
      <c r="B82" s="1037"/>
      <c r="C82" s="1037"/>
      <c r="D82" s="1037"/>
      <c r="E82" s="1037"/>
      <c r="F82" s="1037"/>
      <c r="G82" s="1037"/>
      <c r="H82" s="1037"/>
      <c r="I82" s="1203"/>
      <c r="J82" s="1204"/>
      <c r="K82" s="487" t="s">
        <v>318</v>
      </c>
      <c r="L82" s="1204"/>
      <c r="M82" s="1204"/>
      <c r="N82" s="1037"/>
      <c r="O82" s="1205"/>
    </row>
    <row r="83" spans="1:15" ht="14.25" customHeight="1" x14ac:dyDescent="0.15">
      <c r="A83" s="1039"/>
      <c r="B83" s="1054"/>
      <c r="C83" s="1054"/>
      <c r="D83" s="1054"/>
      <c r="E83" s="1054"/>
      <c r="F83" s="1054"/>
      <c r="G83" s="1054"/>
      <c r="H83" s="1054"/>
      <c r="I83" s="1203"/>
      <c r="J83" s="1204"/>
      <c r="K83" s="487" t="s">
        <v>318</v>
      </c>
      <c r="L83" s="1204"/>
      <c r="M83" s="1204"/>
      <c r="N83" s="1037"/>
      <c r="O83" s="1205"/>
    </row>
    <row r="84" spans="1:15" ht="14.25" customHeight="1" thickBot="1" x14ac:dyDescent="0.2">
      <c r="A84" s="1040"/>
      <c r="B84" s="1042"/>
      <c r="C84" s="1043"/>
      <c r="D84" s="1043"/>
      <c r="E84" s="1043"/>
      <c r="F84" s="1043"/>
      <c r="G84" s="1043"/>
      <c r="H84" s="1049"/>
      <c r="I84" s="1046" t="s">
        <v>815</v>
      </c>
      <c r="J84" s="1047"/>
      <c r="K84" s="1047"/>
      <c r="L84" s="1047"/>
      <c r="M84" s="1047"/>
      <c r="N84" s="1046"/>
      <c r="O84" s="1169"/>
    </row>
    <row r="85" spans="1:15" ht="14.25" customHeight="1" thickTop="1" x14ac:dyDescent="0.15">
      <c r="A85" s="1051" t="s">
        <v>765</v>
      </c>
      <c r="B85" s="1050"/>
      <c r="C85" s="1050"/>
      <c r="D85" s="1050"/>
      <c r="E85" s="1050"/>
      <c r="F85" s="1050"/>
      <c r="G85" s="1050"/>
      <c r="H85" s="1050"/>
      <c r="I85" s="1181"/>
      <c r="J85" s="1182"/>
      <c r="K85" s="474" t="s">
        <v>318</v>
      </c>
      <c r="L85" s="1182"/>
      <c r="M85" s="1182"/>
      <c r="N85" s="1050"/>
      <c r="O85" s="1206"/>
    </row>
    <row r="86" spans="1:15" ht="14.25" customHeight="1" x14ac:dyDescent="0.15">
      <c r="A86" s="1039"/>
      <c r="B86" s="1037"/>
      <c r="C86" s="1037"/>
      <c r="D86" s="1037"/>
      <c r="E86" s="1037"/>
      <c r="F86" s="1037"/>
      <c r="G86" s="1037"/>
      <c r="H86" s="1037"/>
      <c r="I86" s="1203"/>
      <c r="J86" s="1204"/>
      <c r="K86" s="487" t="s">
        <v>318</v>
      </c>
      <c r="L86" s="1204"/>
      <c r="M86" s="1204"/>
      <c r="N86" s="1037"/>
      <c r="O86" s="1205"/>
    </row>
    <row r="87" spans="1:15" ht="14.25" customHeight="1" x14ac:dyDescent="0.15">
      <c r="A87" s="1039"/>
      <c r="B87" s="1037"/>
      <c r="C87" s="1037"/>
      <c r="D87" s="1037"/>
      <c r="E87" s="1037"/>
      <c r="F87" s="1037"/>
      <c r="G87" s="1037"/>
      <c r="H87" s="1037"/>
      <c r="I87" s="1203"/>
      <c r="J87" s="1204"/>
      <c r="K87" s="487" t="s">
        <v>318</v>
      </c>
      <c r="L87" s="1204"/>
      <c r="M87" s="1204"/>
      <c r="N87" s="1037"/>
      <c r="O87" s="1205"/>
    </row>
    <row r="88" spans="1:15" ht="14.25" customHeight="1" x14ac:dyDescent="0.15">
      <c r="A88" s="1039"/>
      <c r="B88" s="1037"/>
      <c r="C88" s="1037"/>
      <c r="D88" s="1037"/>
      <c r="E88" s="1037"/>
      <c r="F88" s="1037"/>
      <c r="G88" s="1037"/>
      <c r="H88" s="1037"/>
      <c r="I88" s="1203"/>
      <c r="J88" s="1204"/>
      <c r="K88" s="487" t="s">
        <v>318</v>
      </c>
      <c r="L88" s="1204"/>
      <c r="M88" s="1204"/>
      <c r="N88" s="1037"/>
      <c r="O88" s="1205"/>
    </row>
    <row r="89" spans="1:15" ht="14.25" customHeight="1" x14ac:dyDescent="0.15">
      <c r="A89" s="1039"/>
      <c r="B89" s="1037"/>
      <c r="C89" s="1037"/>
      <c r="D89" s="1037"/>
      <c r="E89" s="1037"/>
      <c r="F89" s="1037"/>
      <c r="G89" s="1037"/>
      <c r="H89" s="1037"/>
      <c r="I89" s="1203"/>
      <c r="J89" s="1204"/>
      <c r="K89" s="487" t="s">
        <v>318</v>
      </c>
      <c r="L89" s="1204"/>
      <c r="M89" s="1204"/>
      <c r="N89" s="1037"/>
      <c r="O89" s="1205"/>
    </row>
    <row r="90" spans="1:15" ht="14.25" customHeight="1" x14ac:dyDescent="0.15">
      <c r="A90" s="1039"/>
      <c r="B90" s="1054"/>
      <c r="C90" s="1054"/>
      <c r="D90" s="1054"/>
      <c r="E90" s="1054"/>
      <c r="F90" s="1054"/>
      <c r="G90" s="1054"/>
      <c r="H90" s="1054"/>
      <c r="I90" s="1203"/>
      <c r="J90" s="1204"/>
      <c r="K90" s="487" t="s">
        <v>318</v>
      </c>
      <c r="L90" s="1204"/>
      <c r="M90" s="1204"/>
      <c r="N90" s="1037"/>
      <c r="O90" s="1205"/>
    </row>
    <row r="91" spans="1:15" ht="14.25" customHeight="1" thickBot="1" x14ac:dyDescent="0.2">
      <c r="A91" s="1040"/>
      <c r="B91" s="1042"/>
      <c r="C91" s="1043"/>
      <c r="D91" s="1043"/>
      <c r="E91" s="1043"/>
      <c r="F91" s="1043"/>
      <c r="G91" s="1043"/>
      <c r="H91" s="1049"/>
      <c r="I91" s="1046" t="s">
        <v>814</v>
      </c>
      <c r="J91" s="1047"/>
      <c r="K91" s="1047"/>
      <c r="L91" s="1047"/>
      <c r="M91" s="1047"/>
      <c r="N91" s="1046"/>
      <c r="O91" s="1169"/>
    </row>
    <row r="92" spans="1:15" ht="15.4" customHeight="1" thickTop="1" x14ac:dyDescent="0.15">
      <c r="A92" s="486"/>
      <c r="B92" s="486"/>
      <c r="C92" s="486"/>
      <c r="D92" s="486"/>
      <c r="E92" s="486"/>
      <c r="F92" s="1213" t="s">
        <v>813</v>
      </c>
      <c r="G92" s="1182"/>
      <c r="H92" s="1182"/>
      <c r="I92" s="1182"/>
      <c r="J92" s="1182"/>
      <c r="K92" s="1182"/>
      <c r="L92" s="1182"/>
      <c r="M92" s="1182"/>
      <c r="N92" s="1181"/>
      <c r="O92" s="1216"/>
    </row>
    <row r="93" spans="1:15" ht="15.4" customHeight="1" thickBot="1" x14ac:dyDescent="0.2">
      <c r="A93" s="486"/>
      <c r="B93" s="486"/>
      <c r="C93" s="486"/>
      <c r="D93" s="486"/>
      <c r="E93" s="486"/>
      <c r="F93" s="1214"/>
      <c r="G93" s="1215"/>
      <c r="H93" s="1215"/>
      <c r="I93" s="1215"/>
      <c r="J93" s="1215"/>
      <c r="K93" s="1215"/>
      <c r="L93" s="1215"/>
      <c r="M93" s="1215"/>
      <c r="N93" s="1217"/>
      <c r="O93" s="1218"/>
    </row>
    <row r="94" spans="1:15" s="469" customFormat="1" ht="13.5" customHeight="1" x14ac:dyDescent="0.15">
      <c r="A94" s="470" t="s">
        <v>717</v>
      </c>
      <c r="B94" s="1201" t="s">
        <v>812</v>
      </c>
      <c r="C94" s="1201"/>
      <c r="D94" s="1201"/>
      <c r="E94" s="1201"/>
      <c r="F94" s="1201"/>
      <c r="G94" s="1201"/>
      <c r="H94" s="1201"/>
      <c r="I94" s="1201"/>
      <c r="J94" s="1201"/>
      <c r="K94" s="1201"/>
      <c r="L94" s="1201"/>
      <c r="M94" s="1201"/>
      <c r="N94" s="1201"/>
      <c r="O94" s="1201"/>
    </row>
    <row r="95" spans="1:15" s="415" customFormat="1" ht="13.5" customHeight="1" x14ac:dyDescent="0.15">
      <c r="A95" s="485" t="s">
        <v>717</v>
      </c>
      <c r="B95" s="1208" t="s">
        <v>745</v>
      </c>
      <c r="C95" s="1208"/>
      <c r="D95" s="1208"/>
      <c r="E95" s="1208"/>
      <c r="F95" s="1208"/>
      <c r="G95" s="1208"/>
      <c r="H95" s="1208"/>
      <c r="I95" s="1208"/>
      <c r="J95" s="1208"/>
      <c r="K95" s="1208"/>
      <c r="L95" s="1208"/>
      <c r="M95" s="1208"/>
      <c r="N95" s="1208"/>
      <c r="O95" s="1208"/>
    </row>
    <row r="96" spans="1:15" ht="13.5" customHeight="1" x14ac:dyDescent="0.15"/>
    <row r="97" spans="1:15" ht="15.4" customHeight="1" thickBot="1" x14ac:dyDescent="0.2">
      <c r="A97" s="467" t="s">
        <v>833</v>
      </c>
    </row>
    <row r="98" spans="1:15" ht="15.4" customHeight="1" x14ac:dyDescent="0.15">
      <c r="A98" s="1193" t="s">
        <v>740</v>
      </c>
      <c r="B98" s="1194"/>
      <c r="C98" s="1194"/>
      <c r="D98" s="1195"/>
    </row>
    <row r="99" spans="1:15" ht="15.4" customHeight="1" thickBot="1" x14ac:dyDescent="0.2">
      <c r="A99" s="1196"/>
      <c r="B99" s="1197"/>
      <c r="C99" s="1197"/>
      <c r="D99" s="1198"/>
    </row>
    <row r="100" spans="1:15" ht="15.4" customHeight="1" x14ac:dyDescent="0.15">
      <c r="A100" s="1199"/>
      <c r="B100" s="1175"/>
      <c r="C100" s="1175"/>
      <c r="D100" s="1200" t="s">
        <v>130</v>
      </c>
      <c r="E100" s="1193" t="s">
        <v>739</v>
      </c>
      <c r="F100" s="1194"/>
      <c r="G100" s="1195"/>
      <c r="H100" s="1199" t="s">
        <v>738</v>
      </c>
      <c r="I100" s="1175" t="s">
        <v>832</v>
      </c>
      <c r="J100" s="1175"/>
      <c r="K100" s="1175"/>
    </row>
    <row r="101" spans="1:15" ht="15.4" customHeight="1" thickBot="1" x14ac:dyDescent="0.2">
      <c r="A101" s="1196"/>
      <c r="B101" s="1197"/>
      <c r="C101" s="1197"/>
      <c r="D101" s="1198"/>
      <c r="E101" s="1196"/>
      <c r="F101" s="1197"/>
      <c r="G101" s="1198"/>
      <c r="H101" s="1199"/>
      <c r="I101" s="1175"/>
      <c r="J101" s="1175"/>
      <c r="K101" s="1175"/>
    </row>
    <row r="102" spans="1:15" ht="13.5" customHeight="1" x14ac:dyDescent="0.15"/>
    <row r="103" spans="1:15" s="471" customFormat="1" ht="13.5" customHeight="1" x14ac:dyDescent="0.15">
      <c r="A103" s="471" t="s">
        <v>736</v>
      </c>
    </row>
    <row r="104" spans="1:15" s="469" customFormat="1" ht="13.5" customHeight="1" x14ac:dyDescent="0.15">
      <c r="A104" s="470">
        <v>1</v>
      </c>
      <c r="B104" s="469" t="s">
        <v>762</v>
      </c>
    </row>
    <row r="105" spans="1:15" s="469" customFormat="1" ht="13.5" customHeight="1" x14ac:dyDescent="0.15">
      <c r="A105" s="470">
        <v>2</v>
      </c>
      <c r="B105" s="469" t="s">
        <v>761</v>
      </c>
    </row>
    <row r="106" spans="1:15" s="469" customFormat="1" ht="13.5" customHeight="1" x14ac:dyDescent="0.15">
      <c r="A106" s="470">
        <v>3</v>
      </c>
      <c r="B106" s="469" t="s">
        <v>831</v>
      </c>
    </row>
    <row r="107" spans="1:15" s="469" customFormat="1" ht="13.5" customHeight="1" x14ac:dyDescent="0.15">
      <c r="B107" s="469" t="s">
        <v>842</v>
      </c>
    </row>
    <row r="108" spans="1:15" s="469" customFormat="1" ht="13.5" customHeight="1" x14ac:dyDescent="0.15">
      <c r="A108" s="470">
        <v>4</v>
      </c>
      <c r="B108" s="1192" t="s">
        <v>829</v>
      </c>
      <c r="C108" s="1192"/>
      <c r="D108" s="1192"/>
      <c r="E108" s="1192"/>
      <c r="F108" s="1192"/>
      <c r="G108" s="1192"/>
      <c r="H108" s="1192"/>
      <c r="I108" s="1192"/>
      <c r="J108" s="1192"/>
      <c r="K108" s="1192"/>
      <c r="L108" s="1192"/>
      <c r="M108" s="1192"/>
      <c r="N108" s="1192"/>
      <c r="O108" s="1192"/>
    </row>
    <row r="109" spans="1:15" s="469" customFormat="1" ht="13.5" customHeight="1" x14ac:dyDescent="0.15">
      <c r="B109" s="1192"/>
      <c r="C109" s="1192"/>
      <c r="D109" s="1192"/>
      <c r="E109" s="1192"/>
      <c r="F109" s="1192"/>
      <c r="G109" s="1192"/>
      <c r="H109" s="1192"/>
      <c r="I109" s="1192"/>
      <c r="J109" s="1192"/>
      <c r="K109" s="1192"/>
      <c r="L109" s="1192"/>
      <c r="M109" s="1192"/>
      <c r="N109" s="1192"/>
      <c r="O109" s="1192"/>
    </row>
    <row r="110" spans="1:15" s="471" customFormat="1" ht="13.5" customHeight="1" x14ac:dyDescent="0.15">
      <c r="A110" s="484"/>
    </row>
    <row r="111" spans="1:15" s="471" customFormat="1" ht="13.5" customHeight="1" x14ac:dyDescent="0.15"/>
    <row r="112" spans="1:15" s="471" customFormat="1" ht="13.5" customHeight="1" x14ac:dyDescent="0.15"/>
  </sheetData>
  <mergeCells count="405">
    <mergeCell ref="A100:C101"/>
    <mergeCell ref="D100:D101"/>
    <mergeCell ref="N80:O80"/>
    <mergeCell ref="N81:O81"/>
    <mergeCell ref="F92:M93"/>
    <mergeCell ref="N92:O93"/>
    <mergeCell ref="L85:M85"/>
    <mergeCell ref="N85:O85"/>
    <mergeCell ref="N86:O86"/>
    <mergeCell ref="L87:M87"/>
    <mergeCell ref="N87:O87"/>
    <mergeCell ref="N90:O90"/>
    <mergeCell ref="I100:K101"/>
    <mergeCell ref="H100:H101"/>
    <mergeCell ref="N89:O89"/>
    <mergeCell ref="E100:G101"/>
    <mergeCell ref="I80:J80"/>
    <mergeCell ref="B82:D82"/>
    <mergeCell ref="E82:H82"/>
    <mergeCell ref="I82:J82"/>
    <mergeCell ref="I84:M84"/>
    <mergeCell ref="B84:H84"/>
    <mergeCell ref="A78:A84"/>
    <mergeCell ref="B78:D78"/>
    <mergeCell ref="N68:O68"/>
    <mergeCell ref="N69:O69"/>
    <mergeCell ref="I67:J67"/>
    <mergeCell ref="N66:O66"/>
    <mergeCell ref="N67:O67"/>
    <mergeCell ref="N61:O61"/>
    <mergeCell ref="N62:O62"/>
    <mergeCell ref="L62:M62"/>
    <mergeCell ref="L64:M64"/>
    <mergeCell ref="N64:O64"/>
    <mergeCell ref="N65:O65"/>
    <mergeCell ref="I64:J64"/>
    <mergeCell ref="I63:M63"/>
    <mergeCell ref="N73:O73"/>
    <mergeCell ref="N75:O75"/>
    <mergeCell ref="N76:O76"/>
    <mergeCell ref="L71:M71"/>
    <mergeCell ref="L73:M73"/>
    <mergeCell ref="L72:M72"/>
    <mergeCell ref="N74:O74"/>
    <mergeCell ref="N71:O71"/>
    <mergeCell ref="N72:O72"/>
    <mergeCell ref="L75:M75"/>
    <mergeCell ref="N70:O70"/>
    <mergeCell ref="L76:M76"/>
    <mergeCell ref="N37:O37"/>
    <mergeCell ref="N47:O47"/>
    <mergeCell ref="N52:O52"/>
    <mergeCell ref="I52:J52"/>
    <mergeCell ref="N63:O63"/>
    <mergeCell ref="N54:O54"/>
    <mergeCell ref="L57:M57"/>
    <mergeCell ref="N57:O57"/>
    <mergeCell ref="N60:O60"/>
    <mergeCell ref="L61:M61"/>
    <mergeCell ref="L41:M41"/>
    <mergeCell ref="N41:O41"/>
    <mergeCell ref="N42:O42"/>
    <mergeCell ref="L43:M43"/>
    <mergeCell ref="L38:M38"/>
    <mergeCell ref="N38:O38"/>
    <mergeCell ref="L44:M44"/>
    <mergeCell ref="N43:O43"/>
    <mergeCell ref="N44:O44"/>
    <mergeCell ref="L39:M39"/>
    <mergeCell ref="I40:M40"/>
    <mergeCell ref="N40:O40"/>
    <mergeCell ref="N39:O39"/>
    <mergeCell ref="L50:M50"/>
    <mergeCell ref="L15:M15"/>
    <mergeCell ref="N17:O17"/>
    <mergeCell ref="I16:J16"/>
    <mergeCell ref="L16:M16"/>
    <mergeCell ref="I17:J17"/>
    <mergeCell ref="L17:M17"/>
    <mergeCell ref="L25:M25"/>
    <mergeCell ref="L24:M24"/>
    <mergeCell ref="N28:O28"/>
    <mergeCell ref="I27:J27"/>
    <mergeCell ref="N27:O27"/>
    <mergeCell ref="N26:O26"/>
    <mergeCell ref="L27:M27"/>
    <mergeCell ref="I18:J18"/>
    <mergeCell ref="L18:M18"/>
    <mergeCell ref="N19:O19"/>
    <mergeCell ref="N22:O22"/>
    <mergeCell ref="N20:O20"/>
    <mergeCell ref="N21:O21"/>
    <mergeCell ref="L35:M35"/>
    <mergeCell ref="N35:O35"/>
    <mergeCell ref="I48:J48"/>
    <mergeCell ref="E15:H15"/>
    <mergeCell ref="B24:D24"/>
    <mergeCell ref="E24:H24"/>
    <mergeCell ref="B25:D25"/>
    <mergeCell ref="E25:H25"/>
    <mergeCell ref="B28:D28"/>
    <mergeCell ref="I23:J23"/>
    <mergeCell ref="L23:M23"/>
    <mergeCell ref="N23:O23"/>
    <mergeCell ref="B22:D22"/>
    <mergeCell ref="B18:D18"/>
    <mergeCell ref="L20:M20"/>
    <mergeCell ref="B21:D21"/>
    <mergeCell ref="E21:H21"/>
    <mergeCell ref="I21:J21"/>
    <mergeCell ref="L21:M21"/>
    <mergeCell ref="L22:M22"/>
    <mergeCell ref="I26:M26"/>
    <mergeCell ref="I25:J25"/>
    <mergeCell ref="E20:H20"/>
    <mergeCell ref="B26:H26"/>
    <mergeCell ref="E28:H28"/>
    <mergeCell ref="I20:J20"/>
    <mergeCell ref="I22:J22"/>
    <mergeCell ref="A11:O11"/>
    <mergeCell ref="B12:D12"/>
    <mergeCell ref="E12:H12"/>
    <mergeCell ref="N12:O12"/>
    <mergeCell ref="I12:M12"/>
    <mergeCell ref="N14:O14"/>
    <mergeCell ref="N13:O13"/>
    <mergeCell ref="L13:M13"/>
    <mergeCell ref="I14:J14"/>
    <mergeCell ref="L14:M14"/>
    <mergeCell ref="A7:N7"/>
    <mergeCell ref="A8:B8"/>
    <mergeCell ref="N8:O8"/>
    <mergeCell ref="A9:B9"/>
    <mergeCell ref="N9:O9"/>
    <mergeCell ref="A20:A26"/>
    <mergeCell ref="B20:D20"/>
    <mergeCell ref="B17:D17"/>
    <mergeCell ref="A2:O2"/>
    <mergeCell ref="A5:B5"/>
    <mergeCell ref="C5:G5"/>
    <mergeCell ref="I5:K5"/>
    <mergeCell ref="L5:O5"/>
    <mergeCell ref="A3:O3"/>
    <mergeCell ref="I13:J13"/>
    <mergeCell ref="A13:A19"/>
    <mergeCell ref="B13:D13"/>
    <mergeCell ref="E13:H13"/>
    <mergeCell ref="I19:M19"/>
    <mergeCell ref="I15:J15"/>
    <mergeCell ref="E17:H17"/>
    <mergeCell ref="B14:D14"/>
    <mergeCell ref="E14:H14"/>
    <mergeCell ref="B15:D15"/>
    <mergeCell ref="B16:D16"/>
    <mergeCell ref="E16:H16"/>
    <mergeCell ref="N15:O15"/>
    <mergeCell ref="N16:O16"/>
    <mergeCell ref="B94:O94"/>
    <mergeCell ref="B95:O95"/>
    <mergeCell ref="E18:H18"/>
    <mergeCell ref="A98:D99"/>
    <mergeCell ref="N18:O18"/>
    <mergeCell ref="E31:H31"/>
    <mergeCell ref="A34:A40"/>
    <mergeCell ref="B34:D34"/>
    <mergeCell ref="E34:H34"/>
    <mergeCell ref="A48:A54"/>
    <mergeCell ref="B48:D48"/>
    <mergeCell ref="E48:H48"/>
    <mergeCell ref="B51:D51"/>
    <mergeCell ref="B31:D31"/>
    <mergeCell ref="A27:A33"/>
    <mergeCell ref="B27:D27"/>
    <mergeCell ref="E27:H27"/>
    <mergeCell ref="E22:H22"/>
    <mergeCell ref="B19:H19"/>
    <mergeCell ref="B56:D56"/>
    <mergeCell ref="B108:O109"/>
    <mergeCell ref="E56:H56"/>
    <mergeCell ref="N56:O56"/>
    <mergeCell ref="B29:D29"/>
    <mergeCell ref="E29:H29"/>
    <mergeCell ref="I24:J24"/>
    <mergeCell ref="N24:O24"/>
    <mergeCell ref="N25:O25"/>
    <mergeCell ref="L29:M29"/>
    <mergeCell ref="N29:O29"/>
    <mergeCell ref="I29:J29"/>
    <mergeCell ref="I30:J30"/>
    <mergeCell ref="L30:M30"/>
    <mergeCell ref="I31:J31"/>
    <mergeCell ref="N30:O30"/>
    <mergeCell ref="L31:M31"/>
    <mergeCell ref="L36:M36"/>
    <mergeCell ref="N36:O36"/>
    <mergeCell ref="B37:D37"/>
    <mergeCell ref="E37:H37"/>
    <mergeCell ref="N45:O45"/>
    <mergeCell ref="N46:O46"/>
    <mergeCell ref="I37:J37"/>
    <mergeCell ref="L37:M37"/>
    <mergeCell ref="E30:H30"/>
    <mergeCell ref="N31:O31"/>
    <mergeCell ref="N32:O32"/>
    <mergeCell ref="L32:M32"/>
    <mergeCell ref="B30:D30"/>
    <mergeCell ref="I34:J34"/>
    <mergeCell ref="B23:D23"/>
    <mergeCell ref="E23:H23"/>
    <mergeCell ref="I28:J28"/>
    <mergeCell ref="L28:M28"/>
    <mergeCell ref="I33:M33"/>
    <mergeCell ref="N33:O33"/>
    <mergeCell ref="L34:M34"/>
    <mergeCell ref="N34:O34"/>
    <mergeCell ref="B36:D36"/>
    <mergeCell ref="E36:H36"/>
    <mergeCell ref="I36:J36"/>
    <mergeCell ref="B38:D38"/>
    <mergeCell ref="E38:H38"/>
    <mergeCell ref="I38:J38"/>
    <mergeCell ref="B33:H33"/>
    <mergeCell ref="B32:D32"/>
    <mergeCell ref="E32:H32"/>
    <mergeCell ref="I32:J32"/>
    <mergeCell ref="B35:D35"/>
    <mergeCell ref="E35:H35"/>
    <mergeCell ref="I35:J35"/>
    <mergeCell ref="A41:A47"/>
    <mergeCell ref="B41:D41"/>
    <mergeCell ref="E41:H41"/>
    <mergeCell ref="I41:J41"/>
    <mergeCell ref="B43:D43"/>
    <mergeCell ref="E43:H43"/>
    <mergeCell ref="I43:J43"/>
    <mergeCell ref="E46:H46"/>
    <mergeCell ref="I46:J46"/>
    <mergeCell ref="I47:M47"/>
    <mergeCell ref="L45:M45"/>
    <mergeCell ref="B45:D45"/>
    <mergeCell ref="E45:H45"/>
    <mergeCell ref="I45:J45"/>
    <mergeCell ref="B44:D44"/>
    <mergeCell ref="E44:H44"/>
    <mergeCell ref="I44:J44"/>
    <mergeCell ref="I42:J42"/>
    <mergeCell ref="L42:M42"/>
    <mergeCell ref="L46:M46"/>
    <mergeCell ref="B47:H47"/>
    <mergeCell ref="B46:D46"/>
    <mergeCell ref="B40:H40"/>
    <mergeCell ref="B39:D39"/>
    <mergeCell ref="E39:H39"/>
    <mergeCell ref="I39:J39"/>
    <mergeCell ref="B42:D42"/>
    <mergeCell ref="E42:H42"/>
    <mergeCell ref="L48:M48"/>
    <mergeCell ref="N48:O48"/>
    <mergeCell ref="B58:D58"/>
    <mergeCell ref="E58:H58"/>
    <mergeCell ref="I58:J58"/>
    <mergeCell ref="L58:M58"/>
    <mergeCell ref="N58:O58"/>
    <mergeCell ref="E51:H51"/>
    <mergeCell ref="I51:J51"/>
    <mergeCell ref="L51:M51"/>
    <mergeCell ref="N51:O51"/>
    <mergeCell ref="L52:M52"/>
    <mergeCell ref="B54:H54"/>
    <mergeCell ref="B53:D53"/>
    <mergeCell ref="E53:H53"/>
    <mergeCell ref="I53:J53"/>
    <mergeCell ref="L53:M53"/>
    <mergeCell ref="I54:M54"/>
    <mergeCell ref="N49:O49"/>
    <mergeCell ref="N50:O50"/>
    <mergeCell ref="B60:D60"/>
    <mergeCell ref="E60:H60"/>
    <mergeCell ref="I60:J60"/>
    <mergeCell ref="B52:D52"/>
    <mergeCell ref="E52:H52"/>
    <mergeCell ref="B50:D50"/>
    <mergeCell ref="E50:H50"/>
    <mergeCell ref="I50:J50"/>
    <mergeCell ref="N53:O53"/>
    <mergeCell ref="L59:M59"/>
    <mergeCell ref="N59:O59"/>
    <mergeCell ref="I56:M56"/>
    <mergeCell ref="L60:M60"/>
    <mergeCell ref="A64:A70"/>
    <mergeCell ref="L67:M67"/>
    <mergeCell ref="L65:M65"/>
    <mergeCell ref="L68:M68"/>
    <mergeCell ref="B64:D64"/>
    <mergeCell ref="E64:H64"/>
    <mergeCell ref="B49:D49"/>
    <mergeCell ref="E49:H49"/>
    <mergeCell ref="I49:J49"/>
    <mergeCell ref="L49:M49"/>
    <mergeCell ref="A57:A63"/>
    <mergeCell ref="B57:D57"/>
    <mergeCell ref="E57:H57"/>
    <mergeCell ref="I57:J57"/>
    <mergeCell ref="B59:D59"/>
    <mergeCell ref="E59:H59"/>
    <mergeCell ref="I59:J59"/>
    <mergeCell ref="B61:D61"/>
    <mergeCell ref="E61:H61"/>
    <mergeCell ref="I61:J61"/>
    <mergeCell ref="B63:H63"/>
    <mergeCell ref="B62:D62"/>
    <mergeCell ref="E62:H62"/>
    <mergeCell ref="I62:J62"/>
    <mergeCell ref="B66:D66"/>
    <mergeCell ref="B70:H70"/>
    <mergeCell ref="B69:D69"/>
    <mergeCell ref="E69:H69"/>
    <mergeCell ref="I69:J69"/>
    <mergeCell ref="I70:M70"/>
    <mergeCell ref="L69:M69"/>
    <mergeCell ref="B68:D68"/>
    <mergeCell ref="E68:H68"/>
    <mergeCell ref="I68:J68"/>
    <mergeCell ref="B67:D67"/>
    <mergeCell ref="E67:H67"/>
    <mergeCell ref="E66:H66"/>
    <mergeCell ref="I66:J66"/>
    <mergeCell ref="B65:D65"/>
    <mergeCell ref="E65:H65"/>
    <mergeCell ref="I65:J65"/>
    <mergeCell ref="L66:M66"/>
    <mergeCell ref="E78:H78"/>
    <mergeCell ref="I78:J78"/>
    <mergeCell ref="B80:D80"/>
    <mergeCell ref="E80:H80"/>
    <mergeCell ref="A71:A77"/>
    <mergeCell ref="B71:D71"/>
    <mergeCell ref="E71:H71"/>
    <mergeCell ref="I71:J71"/>
    <mergeCell ref="B73:D73"/>
    <mergeCell ref="B77:H77"/>
    <mergeCell ref="B76:D76"/>
    <mergeCell ref="E76:H76"/>
    <mergeCell ref="I76:J76"/>
    <mergeCell ref="B72:D72"/>
    <mergeCell ref="E72:H72"/>
    <mergeCell ref="I72:J72"/>
    <mergeCell ref="B75:D75"/>
    <mergeCell ref="E75:H75"/>
    <mergeCell ref="I73:J73"/>
    <mergeCell ref="E73:H73"/>
    <mergeCell ref="B74:D74"/>
    <mergeCell ref="E74:H74"/>
    <mergeCell ref="N78:O78"/>
    <mergeCell ref="B79:D79"/>
    <mergeCell ref="E79:H79"/>
    <mergeCell ref="I79:J79"/>
    <mergeCell ref="L79:M79"/>
    <mergeCell ref="N79:O79"/>
    <mergeCell ref="L78:M78"/>
    <mergeCell ref="I74:J74"/>
    <mergeCell ref="L74:M74"/>
    <mergeCell ref="N77:O77"/>
    <mergeCell ref="I77:M77"/>
    <mergeCell ref="I75:J75"/>
    <mergeCell ref="A85:A91"/>
    <mergeCell ref="B85:D85"/>
    <mergeCell ref="E85:H85"/>
    <mergeCell ref="I85:J85"/>
    <mergeCell ref="B87:D87"/>
    <mergeCell ref="E87:H87"/>
    <mergeCell ref="E90:H90"/>
    <mergeCell ref="I90:J90"/>
    <mergeCell ref="E89:H89"/>
    <mergeCell ref="B89:D89"/>
    <mergeCell ref="I87:J87"/>
    <mergeCell ref="I91:M91"/>
    <mergeCell ref="B91:H91"/>
    <mergeCell ref="B90:D90"/>
    <mergeCell ref="B86:D86"/>
    <mergeCell ref="E86:H86"/>
    <mergeCell ref="N91:O91"/>
    <mergeCell ref="B88:D88"/>
    <mergeCell ref="E88:H88"/>
    <mergeCell ref="I88:J88"/>
    <mergeCell ref="L88:M88"/>
    <mergeCell ref="N88:O88"/>
    <mergeCell ref="I89:J89"/>
    <mergeCell ref="L89:M89"/>
    <mergeCell ref="L80:M80"/>
    <mergeCell ref="I83:J83"/>
    <mergeCell ref="L83:M83"/>
    <mergeCell ref="B83:D83"/>
    <mergeCell ref="I86:J86"/>
    <mergeCell ref="L86:M86"/>
    <mergeCell ref="L90:M90"/>
    <mergeCell ref="B81:D81"/>
    <mergeCell ref="E81:H81"/>
    <mergeCell ref="I81:J81"/>
    <mergeCell ref="L81:M81"/>
    <mergeCell ref="E83:H83"/>
    <mergeCell ref="N84:O84"/>
    <mergeCell ref="L82:M82"/>
    <mergeCell ref="N82:O82"/>
    <mergeCell ref="N83:O83"/>
  </mergeCells>
  <phoneticPr fontId="2"/>
  <printOptions horizontalCentered="1" verticalCentered="1"/>
  <pageMargins left="0.39370078740157483" right="0.39370078740157483" top="0.59055118110236227" bottom="0.39370078740157483" header="0.27559055118110237" footer="0.43307086614173229"/>
  <pageSetup paperSize="9" scale="89" orientation="portrait" blackAndWhite="1" r:id="rId1"/>
  <headerFooter alignWithMargins="0">
    <oddHeader>&amp;R&amp;A</oddHeader>
  </headerFooter>
  <rowBreaks count="1" manualBreakCount="1">
    <brk id="54" max="1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102"/>
  <sheetViews>
    <sheetView view="pageBreakPreview" zoomScaleNormal="100" zoomScaleSheetLayoutView="100" workbookViewId="0">
      <selection activeCell="B60" sqref="B60:O62"/>
    </sheetView>
  </sheetViews>
  <sheetFormatPr defaultColWidth="9.375" defaultRowHeight="13.5" x14ac:dyDescent="0.15"/>
  <cols>
    <col min="1" max="14" width="5.75" style="467" customWidth="1"/>
    <col min="15" max="15" width="9.625" style="467" customWidth="1"/>
    <col min="16" max="16" width="1.625" style="467" customWidth="1"/>
    <col min="17" max="16384" width="9.375" style="467"/>
  </cols>
  <sheetData>
    <row r="1" spans="1:20" ht="15.4" customHeight="1" x14ac:dyDescent="0.15">
      <c r="O1" s="484"/>
      <c r="P1" s="483"/>
      <c r="Q1" s="483"/>
      <c r="R1" s="483"/>
      <c r="S1" s="483"/>
      <c r="T1" s="483"/>
    </row>
    <row r="2" spans="1:20" ht="15.4" customHeight="1" x14ac:dyDescent="0.15">
      <c r="P2" s="483"/>
      <c r="Q2" s="483"/>
      <c r="R2" s="483"/>
      <c r="S2" s="483"/>
      <c r="T2" s="483"/>
    </row>
    <row r="3" spans="1:20" ht="17.25" x14ac:dyDescent="0.15">
      <c r="A3" s="1175" t="s">
        <v>841</v>
      </c>
      <c r="B3" s="1175"/>
      <c r="C3" s="1175"/>
      <c r="D3" s="1175"/>
      <c r="E3" s="1175"/>
      <c r="F3" s="1175"/>
      <c r="G3" s="1175"/>
      <c r="H3" s="1175"/>
      <c r="I3" s="1175"/>
      <c r="J3" s="1175"/>
      <c r="K3" s="1175"/>
      <c r="L3" s="1175"/>
      <c r="M3" s="1175"/>
      <c r="N3" s="1175"/>
      <c r="O3" s="1175"/>
      <c r="P3" s="482"/>
    </row>
    <row r="4" spans="1:20" ht="17.25" x14ac:dyDescent="0.15">
      <c r="A4" s="978" t="s">
        <v>759</v>
      </c>
      <c r="B4" s="978"/>
      <c r="C4" s="978"/>
      <c r="D4" s="978"/>
      <c r="E4" s="978"/>
      <c r="F4" s="978"/>
      <c r="G4" s="978"/>
      <c r="H4" s="978"/>
      <c r="I4" s="978"/>
      <c r="J4" s="978"/>
      <c r="K4" s="978"/>
      <c r="L4" s="978"/>
      <c r="M4" s="978"/>
      <c r="N4" s="978"/>
      <c r="O4" s="978"/>
      <c r="P4" s="482"/>
    </row>
    <row r="5" spans="1:20" ht="7.5" customHeight="1" x14ac:dyDescent="0.15">
      <c r="P5" s="468"/>
    </row>
    <row r="6" spans="1:20" ht="19.5" customHeight="1" x14ac:dyDescent="0.15">
      <c r="A6" s="1180" t="s">
        <v>732</v>
      </c>
      <c r="B6" s="1180"/>
      <c r="C6" s="1157"/>
      <c r="D6" s="1157"/>
      <c r="E6" s="1157"/>
      <c r="F6" s="1157"/>
      <c r="G6" s="1157"/>
      <c r="H6" s="468"/>
      <c r="I6" s="1176" t="s">
        <v>233</v>
      </c>
      <c r="J6" s="1177"/>
      <c r="K6" s="1178"/>
      <c r="L6" s="1159"/>
      <c r="M6" s="1160"/>
      <c r="N6" s="1160"/>
      <c r="O6" s="1179"/>
      <c r="P6" s="468"/>
    </row>
    <row r="7" spans="1:20" ht="7.5" customHeight="1" x14ac:dyDescent="0.15">
      <c r="A7" s="468"/>
      <c r="B7" s="468"/>
      <c r="C7" s="468"/>
      <c r="D7" s="468"/>
      <c r="E7" s="468"/>
      <c r="F7" s="468"/>
      <c r="G7" s="468"/>
      <c r="H7" s="468"/>
      <c r="I7" s="468"/>
      <c r="J7" s="468"/>
      <c r="K7" s="468"/>
      <c r="L7" s="468"/>
      <c r="M7" s="468"/>
      <c r="N7" s="468"/>
      <c r="O7" s="468"/>
      <c r="P7" s="468"/>
    </row>
    <row r="8" spans="1:20" s="416" customFormat="1" ht="15.4" customHeight="1" thickBot="1" x14ac:dyDescent="0.2">
      <c r="A8" s="979" t="s">
        <v>840</v>
      </c>
      <c r="B8" s="979"/>
      <c r="C8" s="979"/>
      <c r="D8" s="979"/>
      <c r="E8" s="979"/>
      <c r="F8" s="979"/>
      <c r="G8" s="979"/>
      <c r="H8" s="979"/>
      <c r="I8" s="979"/>
      <c r="J8" s="979"/>
      <c r="K8" s="979"/>
      <c r="L8" s="979"/>
      <c r="M8" s="979"/>
      <c r="N8" s="979"/>
    </row>
    <row r="9" spans="1:20" s="416" customFormat="1" ht="22.5" customHeight="1" thickBot="1" x14ac:dyDescent="0.2">
      <c r="A9" s="987" t="s">
        <v>753</v>
      </c>
      <c r="B9" s="988"/>
      <c r="C9" s="989"/>
      <c r="D9" s="980"/>
      <c r="E9" s="981"/>
      <c r="F9" s="428" t="s">
        <v>283</v>
      </c>
      <c r="G9" s="982"/>
      <c r="H9" s="981"/>
      <c r="I9" s="428" t="s">
        <v>283</v>
      </c>
      <c r="J9" s="982"/>
      <c r="K9" s="981"/>
      <c r="L9" s="427" t="s">
        <v>283</v>
      </c>
      <c r="M9" s="983" t="s">
        <v>757</v>
      </c>
      <c r="N9" s="984"/>
    </row>
    <row r="10" spans="1:20" s="416" customFormat="1" ht="22.5" customHeight="1" thickTop="1" thickBot="1" x14ac:dyDescent="0.2">
      <c r="A10" s="997" t="s">
        <v>756</v>
      </c>
      <c r="B10" s="998"/>
      <c r="C10" s="999"/>
      <c r="D10" s="997"/>
      <c r="E10" s="998"/>
      <c r="F10" s="998"/>
      <c r="G10" s="998"/>
      <c r="H10" s="998"/>
      <c r="I10" s="998"/>
      <c r="J10" s="998"/>
      <c r="K10" s="998"/>
      <c r="L10" s="999"/>
      <c r="M10" s="1005"/>
      <c r="N10" s="1006"/>
    </row>
    <row r="11" spans="1:20" ht="7.5" customHeight="1" x14ac:dyDescent="0.15"/>
    <row r="12" spans="1:20" ht="15.4" customHeight="1" x14ac:dyDescent="0.15">
      <c r="A12" s="1162" t="s">
        <v>848</v>
      </c>
      <c r="B12" s="1162"/>
      <c r="C12" s="1162"/>
      <c r="D12" s="1162"/>
      <c r="E12" s="1162"/>
      <c r="F12" s="1162"/>
      <c r="G12" s="1162"/>
      <c r="H12" s="1162"/>
      <c r="I12" s="1162"/>
      <c r="J12" s="1162"/>
      <c r="K12" s="1162"/>
      <c r="L12" s="1162"/>
      <c r="M12" s="1162"/>
      <c r="N12" s="1162"/>
      <c r="O12" s="1162"/>
    </row>
    <row r="13" spans="1:20" ht="15.4" customHeight="1" thickBot="1" x14ac:dyDescent="0.2">
      <c r="A13" s="481" t="s">
        <v>753</v>
      </c>
      <c r="B13" s="1163" t="s">
        <v>838</v>
      </c>
      <c r="C13" s="1163"/>
      <c r="D13" s="1163"/>
      <c r="E13" s="1163" t="s">
        <v>837</v>
      </c>
      <c r="F13" s="1163"/>
      <c r="G13" s="1163"/>
      <c r="H13" s="1163"/>
      <c r="I13" s="1164" t="s">
        <v>836</v>
      </c>
      <c r="J13" s="1165"/>
      <c r="K13" s="1165"/>
      <c r="L13" s="1165"/>
      <c r="M13" s="1165"/>
      <c r="N13" s="1163" t="s">
        <v>835</v>
      </c>
      <c r="O13" s="1166"/>
    </row>
    <row r="14" spans="1:20" ht="14.25" customHeight="1" thickTop="1" x14ac:dyDescent="0.15">
      <c r="A14" s="480"/>
      <c r="B14" s="1167"/>
      <c r="C14" s="1167"/>
      <c r="D14" s="1167"/>
      <c r="E14" s="1167"/>
      <c r="F14" s="1167"/>
      <c r="G14" s="1167"/>
      <c r="H14" s="1167"/>
      <c r="I14" s="1170"/>
      <c r="J14" s="1161"/>
      <c r="K14" s="479" t="s">
        <v>318</v>
      </c>
      <c r="L14" s="1161"/>
      <c r="M14" s="1161"/>
      <c r="N14" s="1167"/>
      <c r="O14" s="1168"/>
    </row>
    <row r="15" spans="1:20" ht="14.25" customHeight="1" x14ac:dyDescent="0.15">
      <c r="A15" s="477"/>
      <c r="B15" s="1157"/>
      <c r="C15" s="1157"/>
      <c r="D15" s="1157"/>
      <c r="E15" s="1157"/>
      <c r="F15" s="1157"/>
      <c r="G15" s="1157"/>
      <c r="H15" s="1157"/>
      <c r="I15" s="1159"/>
      <c r="J15" s="1160"/>
      <c r="K15" s="476" t="s">
        <v>318</v>
      </c>
      <c r="L15" s="1160"/>
      <c r="M15" s="1160"/>
      <c r="N15" s="1157"/>
      <c r="O15" s="1158"/>
    </row>
    <row r="16" spans="1:20" ht="14.25" customHeight="1" x14ac:dyDescent="0.15">
      <c r="A16" s="477"/>
      <c r="B16" s="1157"/>
      <c r="C16" s="1157"/>
      <c r="D16" s="1157"/>
      <c r="E16" s="1157"/>
      <c r="F16" s="1157"/>
      <c r="G16" s="1157"/>
      <c r="H16" s="1157"/>
      <c r="I16" s="1159"/>
      <c r="J16" s="1160"/>
      <c r="K16" s="476" t="s">
        <v>318</v>
      </c>
      <c r="L16" s="1160"/>
      <c r="M16" s="1160"/>
      <c r="N16" s="1157"/>
      <c r="O16" s="1158"/>
    </row>
    <row r="17" spans="1:15" ht="14.25" customHeight="1" x14ac:dyDescent="0.15">
      <c r="A17" s="477"/>
      <c r="B17" s="1157"/>
      <c r="C17" s="1157"/>
      <c r="D17" s="1157"/>
      <c r="E17" s="1157"/>
      <c r="F17" s="1157"/>
      <c r="G17" s="1157"/>
      <c r="H17" s="1157"/>
      <c r="I17" s="1159"/>
      <c r="J17" s="1160"/>
      <c r="K17" s="476" t="s">
        <v>318</v>
      </c>
      <c r="L17" s="1160"/>
      <c r="M17" s="1160"/>
      <c r="N17" s="1157"/>
      <c r="O17" s="1158"/>
    </row>
    <row r="18" spans="1:15" ht="14.25" customHeight="1" x14ac:dyDescent="0.15">
      <c r="A18" s="1191"/>
      <c r="B18" s="1157"/>
      <c r="C18" s="1157"/>
      <c r="D18" s="1157"/>
      <c r="E18" s="1157"/>
      <c r="F18" s="1157"/>
      <c r="G18" s="1157"/>
      <c r="H18" s="1157"/>
      <c r="I18" s="1159"/>
      <c r="J18" s="1160"/>
      <c r="K18" s="476" t="s">
        <v>318</v>
      </c>
      <c r="L18" s="1160"/>
      <c r="M18" s="1160"/>
      <c r="N18" s="1157"/>
      <c r="O18" s="1158"/>
    </row>
    <row r="19" spans="1:15" ht="14.25" customHeight="1" x14ac:dyDescent="0.15">
      <c r="A19" s="1191"/>
      <c r="B19" s="1157"/>
      <c r="C19" s="1157"/>
      <c r="D19" s="1157"/>
      <c r="E19" s="1157"/>
      <c r="F19" s="1157"/>
      <c r="G19" s="1157"/>
      <c r="H19" s="1157"/>
      <c r="I19" s="1159"/>
      <c r="J19" s="1160"/>
      <c r="K19" s="476" t="s">
        <v>318</v>
      </c>
      <c r="L19" s="1160"/>
      <c r="M19" s="1160"/>
      <c r="N19" s="1157"/>
      <c r="O19" s="1158"/>
    </row>
    <row r="20" spans="1:15" ht="14.25" customHeight="1" x14ac:dyDescent="0.15">
      <c r="A20" s="1191"/>
      <c r="B20" s="1157"/>
      <c r="C20" s="1157"/>
      <c r="D20" s="1157"/>
      <c r="E20" s="1157"/>
      <c r="F20" s="1157"/>
      <c r="G20" s="1157"/>
      <c r="H20" s="1157"/>
      <c r="I20" s="1159"/>
      <c r="J20" s="1160"/>
      <c r="K20" s="476" t="s">
        <v>318</v>
      </c>
      <c r="L20" s="1160"/>
      <c r="M20" s="1160"/>
      <c r="N20" s="1157"/>
      <c r="O20" s="1158"/>
    </row>
    <row r="21" spans="1:15" ht="14.25" customHeight="1" x14ac:dyDescent="0.15">
      <c r="A21" s="478" t="s">
        <v>283</v>
      </c>
      <c r="B21" s="1157"/>
      <c r="C21" s="1157"/>
      <c r="D21" s="1157"/>
      <c r="E21" s="1157"/>
      <c r="F21" s="1157"/>
      <c r="G21" s="1157"/>
      <c r="H21" s="1157"/>
      <c r="I21" s="1159"/>
      <c r="J21" s="1160"/>
      <c r="K21" s="476" t="s">
        <v>318</v>
      </c>
      <c r="L21" s="1160"/>
      <c r="M21" s="1160"/>
      <c r="N21" s="1157"/>
      <c r="O21" s="1158"/>
    </row>
    <row r="22" spans="1:15" ht="14.25" customHeight="1" x14ac:dyDescent="0.15">
      <c r="A22" s="477"/>
      <c r="B22" s="1157"/>
      <c r="C22" s="1157"/>
      <c r="D22" s="1157"/>
      <c r="E22" s="1157"/>
      <c r="F22" s="1157"/>
      <c r="G22" s="1157"/>
      <c r="H22" s="1157"/>
      <c r="I22" s="1159"/>
      <c r="J22" s="1160"/>
      <c r="K22" s="476" t="s">
        <v>318</v>
      </c>
      <c r="L22" s="1160"/>
      <c r="M22" s="1160"/>
      <c r="N22" s="1157"/>
      <c r="O22" s="1158"/>
    </row>
    <row r="23" spans="1:15" ht="14.25" customHeight="1" x14ac:dyDescent="0.15">
      <c r="A23" s="477"/>
      <c r="B23" s="1174"/>
      <c r="C23" s="1174"/>
      <c r="D23" s="1174"/>
      <c r="E23" s="1174"/>
      <c r="F23" s="1174"/>
      <c r="G23" s="1174"/>
      <c r="H23" s="1174"/>
      <c r="I23" s="1159"/>
      <c r="J23" s="1160"/>
      <c r="K23" s="476" t="s">
        <v>318</v>
      </c>
      <c r="L23" s="1160"/>
      <c r="M23" s="1160"/>
      <c r="N23" s="1157"/>
      <c r="O23" s="1158"/>
    </row>
    <row r="24" spans="1:15" ht="15.4" customHeight="1" thickBot="1" x14ac:dyDescent="0.2">
      <c r="A24" s="475"/>
      <c r="B24" s="1171"/>
      <c r="C24" s="1172"/>
      <c r="D24" s="1172"/>
      <c r="E24" s="1172"/>
      <c r="F24" s="1172"/>
      <c r="G24" s="1172"/>
      <c r="H24" s="1173"/>
      <c r="I24" s="1046" t="s">
        <v>748</v>
      </c>
      <c r="J24" s="1047"/>
      <c r="K24" s="1047"/>
      <c r="L24" s="1047"/>
      <c r="M24" s="1048"/>
      <c r="N24" s="1046"/>
      <c r="O24" s="1169"/>
    </row>
    <row r="25" spans="1:15" ht="14.25" customHeight="1" thickTop="1" x14ac:dyDescent="0.15">
      <c r="A25" s="480"/>
      <c r="B25" s="1167"/>
      <c r="C25" s="1167"/>
      <c r="D25" s="1167"/>
      <c r="E25" s="1167"/>
      <c r="F25" s="1167"/>
      <c r="G25" s="1167"/>
      <c r="H25" s="1167"/>
      <c r="I25" s="1170"/>
      <c r="J25" s="1161"/>
      <c r="K25" s="479" t="s">
        <v>318</v>
      </c>
      <c r="L25" s="1161"/>
      <c r="M25" s="1161"/>
      <c r="N25" s="1167"/>
      <c r="O25" s="1168"/>
    </row>
    <row r="26" spans="1:15" ht="14.25" customHeight="1" x14ac:dyDescent="0.15">
      <c r="A26" s="477"/>
      <c r="B26" s="1157"/>
      <c r="C26" s="1157"/>
      <c r="D26" s="1157"/>
      <c r="E26" s="1157"/>
      <c r="F26" s="1157"/>
      <c r="G26" s="1157"/>
      <c r="H26" s="1157"/>
      <c r="I26" s="1159"/>
      <c r="J26" s="1160"/>
      <c r="K26" s="476" t="s">
        <v>318</v>
      </c>
      <c r="L26" s="1160"/>
      <c r="M26" s="1160"/>
      <c r="N26" s="1157"/>
      <c r="O26" s="1158"/>
    </row>
    <row r="27" spans="1:15" ht="14.25" customHeight="1" x14ac:dyDescent="0.15">
      <c r="A27" s="477"/>
      <c r="B27" s="1157"/>
      <c r="C27" s="1157"/>
      <c r="D27" s="1157"/>
      <c r="E27" s="1157"/>
      <c r="F27" s="1157"/>
      <c r="G27" s="1157"/>
      <c r="H27" s="1157"/>
      <c r="I27" s="1159"/>
      <c r="J27" s="1160"/>
      <c r="K27" s="476" t="s">
        <v>318</v>
      </c>
      <c r="L27" s="1160"/>
      <c r="M27" s="1160"/>
      <c r="N27" s="1157"/>
      <c r="O27" s="1158"/>
    </row>
    <row r="28" spans="1:15" ht="14.25" customHeight="1" x14ac:dyDescent="0.15">
      <c r="A28" s="477"/>
      <c r="B28" s="1157"/>
      <c r="C28" s="1157"/>
      <c r="D28" s="1157"/>
      <c r="E28" s="1157"/>
      <c r="F28" s="1157"/>
      <c r="G28" s="1157"/>
      <c r="H28" s="1157"/>
      <c r="I28" s="1159"/>
      <c r="J28" s="1160"/>
      <c r="K28" s="476" t="s">
        <v>318</v>
      </c>
      <c r="L28" s="1160"/>
      <c r="M28" s="1160"/>
      <c r="N28" s="1157"/>
      <c r="O28" s="1158"/>
    </row>
    <row r="29" spans="1:15" ht="14.25" customHeight="1" x14ac:dyDescent="0.15">
      <c r="A29" s="1191"/>
      <c r="B29" s="1157"/>
      <c r="C29" s="1157"/>
      <c r="D29" s="1157"/>
      <c r="E29" s="1157"/>
      <c r="F29" s="1157"/>
      <c r="G29" s="1157"/>
      <c r="H29" s="1157"/>
      <c r="I29" s="1159"/>
      <c r="J29" s="1160"/>
      <c r="K29" s="476" t="s">
        <v>318</v>
      </c>
      <c r="L29" s="1160"/>
      <c r="M29" s="1160"/>
      <c r="N29" s="1157"/>
      <c r="O29" s="1158"/>
    </row>
    <row r="30" spans="1:15" ht="14.25" customHeight="1" x14ac:dyDescent="0.15">
      <c r="A30" s="1191"/>
      <c r="B30" s="1157"/>
      <c r="C30" s="1157"/>
      <c r="D30" s="1157"/>
      <c r="E30" s="1157"/>
      <c r="F30" s="1157"/>
      <c r="G30" s="1157"/>
      <c r="H30" s="1157"/>
      <c r="I30" s="1159"/>
      <c r="J30" s="1160"/>
      <c r="K30" s="476" t="s">
        <v>318</v>
      </c>
      <c r="L30" s="1160"/>
      <c r="M30" s="1160"/>
      <c r="N30" s="1157"/>
      <c r="O30" s="1158"/>
    </row>
    <row r="31" spans="1:15" ht="14.25" customHeight="1" x14ac:dyDescent="0.15">
      <c r="A31" s="1191"/>
      <c r="B31" s="1157"/>
      <c r="C31" s="1157"/>
      <c r="D31" s="1157"/>
      <c r="E31" s="1157"/>
      <c r="F31" s="1157"/>
      <c r="G31" s="1157"/>
      <c r="H31" s="1157"/>
      <c r="I31" s="1159"/>
      <c r="J31" s="1160"/>
      <c r="K31" s="476" t="s">
        <v>318</v>
      </c>
      <c r="L31" s="1160"/>
      <c r="M31" s="1160"/>
      <c r="N31" s="1157"/>
      <c r="O31" s="1158"/>
    </row>
    <row r="32" spans="1:15" ht="14.25" customHeight="1" x14ac:dyDescent="0.15">
      <c r="A32" s="478" t="s">
        <v>283</v>
      </c>
      <c r="B32" s="1157"/>
      <c r="C32" s="1157"/>
      <c r="D32" s="1157"/>
      <c r="E32" s="1157"/>
      <c r="F32" s="1157"/>
      <c r="G32" s="1157"/>
      <c r="H32" s="1157"/>
      <c r="I32" s="1159"/>
      <c r="J32" s="1160"/>
      <c r="K32" s="476" t="s">
        <v>318</v>
      </c>
      <c r="L32" s="1160"/>
      <c r="M32" s="1160"/>
      <c r="N32" s="1157"/>
      <c r="O32" s="1158"/>
    </row>
    <row r="33" spans="1:15" ht="14.25" customHeight="1" x14ac:dyDescent="0.15">
      <c r="A33" s="477"/>
      <c r="B33" s="1157"/>
      <c r="C33" s="1157"/>
      <c r="D33" s="1157"/>
      <c r="E33" s="1157"/>
      <c r="F33" s="1157"/>
      <c r="G33" s="1157"/>
      <c r="H33" s="1157"/>
      <c r="I33" s="1159"/>
      <c r="J33" s="1160"/>
      <c r="K33" s="476" t="s">
        <v>318</v>
      </c>
      <c r="L33" s="1160"/>
      <c r="M33" s="1160"/>
      <c r="N33" s="1157"/>
      <c r="O33" s="1158"/>
    </row>
    <row r="34" spans="1:15" ht="14.25" customHeight="1" x14ac:dyDescent="0.15">
      <c r="A34" s="477"/>
      <c r="B34" s="1174"/>
      <c r="C34" s="1174"/>
      <c r="D34" s="1174"/>
      <c r="E34" s="1174"/>
      <c r="F34" s="1174"/>
      <c r="G34" s="1174"/>
      <c r="H34" s="1174"/>
      <c r="I34" s="1159"/>
      <c r="J34" s="1160"/>
      <c r="K34" s="476" t="s">
        <v>318</v>
      </c>
      <c r="L34" s="1160"/>
      <c r="M34" s="1160"/>
      <c r="N34" s="1157"/>
      <c r="O34" s="1158"/>
    </row>
    <row r="35" spans="1:15" ht="15.4" customHeight="1" thickBot="1" x14ac:dyDescent="0.2">
      <c r="A35" s="475"/>
      <c r="B35" s="1171"/>
      <c r="C35" s="1172"/>
      <c r="D35" s="1172"/>
      <c r="E35" s="1172"/>
      <c r="F35" s="1172"/>
      <c r="G35" s="1172"/>
      <c r="H35" s="1173"/>
      <c r="I35" s="1046" t="s">
        <v>748</v>
      </c>
      <c r="J35" s="1047"/>
      <c r="K35" s="1047"/>
      <c r="L35" s="1047"/>
      <c r="M35" s="1048"/>
      <c r="N35" s="1046"/>
      <c r="O35" s="1169"/>
    </row>
    <row r="36" spans="1:15" ht="14.25" customHeight="1" thickTop="1" x14ac:dyDescent="0.15">
      <c r="A36" s="480"/>
      <c r="B36" s="1167"/>
      <c r="C36" s="1167"/>
      <c r="D36" s="1167"/>
      <c r="E36" s="1167"/>
      <c r="F36" s="1167"/>
      <c r="G36" s="1167"/>
      <c r="H36" s="1167"/>
      <c r="I36" s="1170"/>
      <c r="J36" s="1161"/>
      <c r="K36" s="479" t="s">
        <v>318</v>
      </c>
      <c r="L36" s="1161"/>
      <c r="M36" s="1161"/>
      <c r="N36" s="1167"/>
      <c r="O36" s="1168"/>
    </row>
    <row r="37" spans="1:15" ht="14.25" customHeight="1" x14ac:dyDescent="0.15">
      <c r="A37" s="477"/>
      <c r="B37" s="1157"/>
      <c r="C37" s="1157"/>
      <c r="D37" s="1157"/>
      <c r="E37" s="1157"/>
      <c r="F37" s="1157"/>
      <c r="G37" s="1157"/>
      <c r="H37" s="1157"/>
      <c r="I37" s="1159"/>
      <c r="J37" s="1160"/>
      <c r="K37" s="476" t="s">
        <v>318</v>
      </c>
      <c r="L37" s="1160"/>
      <c r="M37" s="1160"/>
      <c r="N37" s="1157"/>
      <c r="O37" s="1158"/>
    </row>
    <row r="38" spans="1:15" ht="14.25" customHeight="1" x14ac:dyDescent="0.15">
      <c r="A38" s="477"/>
      <c r="B38" s="1157"/>
      <c r="C38" s="1157"/>
      <c r="D38" s="1157"/>
      <c r="E38" s="1157"/>
      <c r="F38" s="1157"/>
      <c r="G38" s="1157"/>
      <c r="H38" s="1157"/>
      <c r="I38" s="1159"/>
      <c r="J38" s="1160"/>
      <c r="K38" s="476" t="s">
        <v>318</v>
      </c>
      <c r="L38" s="1160"/>
      <c r="M38" s="1160"/>
      <c r="N38" s="1157"/>
      <c r="O38" s="1158"/>
    </row>
    <row r="39" spans="1:15" ht="14.25" customHeight="1" x14ac:dyDescent="0.15">
      <c r="A39" s="477"/>
      <c r="B39" s="1157"/>
      <c r="C39" s="1157"/>
      <c r="D39" s="1157"/>
      <c r="E39" s="1157"/>
      <c r="F39" s="1157"/>
      <c r="G39" s="1157"/>
      <c r="H39" s="1157"/>
      <c r="I39" s="1159"/>
      <c r="J39" s="1160"/>
      <c r="K39" s="476" t="s">
        <v>318</v>
      </c>
      <c r="L39" s="1160"/>
      <c r="M39" s="1160"/>
      <c r="N39" s="1157"/>
      <c r="O39" s="1158"/>
    </row>
    <row r="40" spans="1:15" ht="14.25" customHeight="1" x14ac:dyDescent="0.15">
      <c r="A40" s="1191"/>
      <c r="B40" s="1157"/>
      <c r="C40" s="1157"/>
      <c r="D40" s="1157"/>
      <c r="E40" s="1157"/>
      <c r="F40" s="1157"/>
      <c r="G40" s="1157"/>
      <c r="H40" s="1157"/>
      <c r="I40" s="1159"/>
      <c r="J40" s="1160"/>
      <c r="K40" s="476" t="s">
        <v>318</v>
      </c>
      <c r="L40" s="1160"/>
      <c r="M40" s="1160"/>
      <c r="N40" s="1157"/>
      <c r="O40" s="1158"/>
    </row>
    <row r="41" spans="1:15" ht="14.25" customHeight="1" x14ac:dyDescent="0.15">
      <c r="A41" s="1191"/>
      <c r="B41" s="1157"/>
      <c r="C41" s="1157"/>
      <c r="D41" s="1157"/>
      <c r="E41" s="1157"/>
      <c r="F41" s="1157"/>
      <c r="G41" s="1157"/>
      <c r="H41" s="1157"/>
      <c r="I41" s="1159"/>
      <c r="J41" s="1160"/>
      <c r="K41" s="476" t="s">
        <v>318</v>
      </c>
      <c r="L41" s="1160"/>
      <c r="M41" s="1160"/>
      <c r="N41" s="1157"/>
      <c r="O41" s="1158"/>
    </row>
    <row r="42" spans="1:15" ht="14.25" customHeight="1" x14ac:dyDescent="0.15">
      <c r="A42" s="1191"/>
      <c r="B42" s="1157"/>
      <c r="C42" s="1157"/>
      <c r="D42" s="1157"/>
      <c r="E42" s="1157"/>
      <c r="F42" s="1157"/>
      <c r="G42" s="1157"/>
      <c r="H42" s="1157"/>
      <c r="I42" s="1159"/>
      <c r="J42" s="1160"/>
      <c r="K42" s="476" t="s">
        <v>318</v>
      </c>
      <c r="L42" s="1160"/>
      <c r="M42" s="1160"/>
      <c r="N42" s="1157"/>
      <c r="O42" s="1158"/>
    </row>
    <row r="43" spans="1:15" ht="14.25" customHeight="1" x14ac:dyDescent="0.15">
      <c r="A43" s="478" t="s">
        <v>283</v>
      </c>
      <c r="B43" s="1157"/>
      <c r="C43" s="1157"/>
      <c r="D43" s="1157"/>
      <c r="E43" s="1157"/>
      <c r="F43" s="1157"/>
      <c r="G43" s="1157"/>
      <c r="H43" s="1157"/>
      <c r="I43" s="1159"/>
      <c r="J43" s="1160"/>
      <c r="K43" s="476" t="s">
        <v>318</v>
      </c>
      <c r="L43" s="1160"/>
      <c r="M43" s="1160"/>
      <c r="N43" s="1157"/>
      <c r="O43" s="1158"/>
    </row>
    <row r="44" spans="1:15" ht="14.25" customHeight="1" x14ac:dyDescent="0.15">
      <c r="A44" s="477"/>
      <c r="B44" s="1157"/>
      <c r="C44" s="1157"/>
      <c r="D44" s="1157"/>
      <c r="E44" s="1157"/>
      <c r="F44" s="1157"/>
      <c r="G44" s="1157"/>
      <c r="H44" s="1157"/>
      <c r="I44" s="1159"/>
      <c r="J44" s="1160"/>
      <c r="K44" s="476" t="s">
        <v>318</v>
      </c>
      <c r="L44" s="1160"/>
      <c r="M44" s="1160"/>
      <c r="N44" s="1157"/>
      <c r="O44" s="1158"/>
    </row>
    <row r="45" spans="1:15" ht="14.25" customHeight="1" x14ac:dyDescent="0.15">
      <c r="A45" s="477"/>
      <c r="B45" s="1174"/>
      <c r="C45" s="1174"/>
      <c r="D45" s="1174"/>
      <c r="E45" s="1174"/>
      <c r="F45" s="1174"/>
      <c r="G45" s="1174"/>
      <c r="H45" s="1174"/>
      <c r="I45" s="1159"/>
      <c r="J45" s="1160"/>
      <c r="K45" s="476" t="s">
        <v>318</v>
      </c>
      <c r="L45" s="1160"/>
      <c r="M45" s="1160"/>
      <c r="N45" s="1157"/>
      <c r="O45" s="1158"/>
    </row>
    <row r="46" spans="1:15" ht="15.4" customHeight="1" thickBot="1" x14ac:dyDescent="0.2">
      <c r="A46" s="475"/>
      <c r="B46" s="1171"/>
      <c r="C46" s="1172"/>
      <c r="D46" s="1172"/>
      <c r="E46" s="1172"/>
      <c r="F46" s="1172"/>
      <c r="G46" s="1172"/>
      <c r="H46" s="1173"/>
      <c r="I46" s="1046" t="s">
        <v>748</v>
      </c>
      <c r="J46" s="1047"/>
      <c r="K46" s="1047"/>
      <c r="L46" s="1047"/>
      <c r="M46" s="1048"/>
      <c r="N46" s="1046"/>
      <c r="O46" s="1169"/>
    </row>
    <row r="47" spans="1:15" ht="11.25" customHeight="1" thickTop="1" x14ac:dyDescent="0.15">
      <c r="I47" s="1181" t="s">
        <v>834</v>
      </c>
      <c r="J47" s="1182"/>
      <c r="K47" s="1182"/>
      <c r="L47" s="1182"/>
      <c r="M47" s="1183"/>
      <c r="N47" s="1187"/>
      <c r="O47" s="1188"/>
    </row>
    <row r="48" spans="1:15" ht="11.25" customHeight="1" x14ac:dyDescent="0.15">
      <c r="I48" s="1184"/>
      <c r="J48" s="1185"/>
      <c r="K48" s="1185"/>
      <c r="L48" s="1185"/>
      <c r="M48" s="1186"/>
      <c r="N48" s="1189"/>
      <c r="O48" s="1190"/>
    </row>
    <row r="49" spans="1:15" s="472" customFormat="1" ht="12" customHeight="1" x14ac:dyDescent="0.15">
      <c r="A49" s="473" t="s">
        <v>717</v>
      </c>
      <c r="B49" s="1202" t="s">
        <v>745</v>
      </c>
      <c r="C49" s="1202"/>
      <c r="D49" s="1202"/>
      <c r="E49" s="1202"/>
      <c r="F49" s="1202"/>
      <c r="G49" s="1202"/>
      <c r="H49" s="1202"/>
      <c r="I49" s="1202"/>
      <c r="J49" s="1202"/>
      <c r="K49" s="1202"/>
      <c r="L49" s="1202"/>
      <c r="M49" s="1202"/>
      <c r="N49" s="1202"/>
      <c r="O49" s="1202"/>
    </row>
    <row r="50" spans="1:15" s="469" customFormat="1" ht="12" customHeight="1" x14ac:dyDescent="0.15">
      <c r="A50" s="470" t="s">
        <v>717</v>
      </c>
      <c r="B50" s="1201" t="s">
        <v>744</v>
      </c>
      <c r="C50" s="1201"/>
      <c r="D50" s="1201"/>
      <c r="E50" s="1201"/>
      <c r="F50" s="1201"/>
      <c r="G50" s="1201"/>
      <c r="H50" s="1201"/>
      <c r="I50" s="1201"/>
      <c r="J50" s="1201"/>
      <c r="K50" s="1201"/>
      <c r="L50" s="1201"/>
      <c r="M50" s="1201"/>
      <c r="N50" s="1201"/>
      <c r="O50" s="1201"/>
    </row>
    <row r="52" spans="1:15" ht="15.4" customHeight="1" thickBot="1" x14ac:dyDescent="0.2">
      <c r="A52" s="467" t="s">
        <v>847</v>
      </c>
    </row>
    <row r="53" spans="1:15" ht="11.25" customHeight="1" x14ac:dyDescent="0.15">
      <c r="A53" s="1193" t="s">
        <v>740</v>
      </c>
      <c r="B53" s="1194"/>
      <c r="C53" s="1194"/>
      <c r="D53" s="1195"/>
    </row>
    <row r="54" spans="1:15" ht="11.25" customHeight="1" thickBot="1" x14ac:dyDescent="0.2">
      <c r="A54" s="1196"/>
      <c r="B54" s="1197"/>
      <c r="C54" s="1197"/>
      <c r="D54" s="1198"/>
    </row>
    <row r="55" spans="1:15" ht="11.25" customHeight="1" x14ac:dyDescent="0.15">
      <c r="A55" s="1199"/>
      <c r="B55" s="1175"/>
      <c r="C55" s="1175"/>
      <c r="D55" s="1200" t="s">
        <v>130</v>
      </c>
      <c r="E55" s="1193" t="s">
        <v>739</v>
      </c>
      <c r="F55" s="1194"/>
      <c r="G55" s="1195"/>
      <c r="H55" s="1199" t="s">
        <v>738</v>
      </c>
      <c r="I55" s="1175" t="s">
        <v>846</v>
      </c>
      <c r="J55" s="1175"/>
      <c r="K55" s="1175"/>
      <c r="L55" s="1175"/>
      <c r="M55" s="1175"/>
    </row>
    <row r="56" spans="1:15" ht="11.25" customHeight="1" thickBot="1" x14ac:dyDescent="0.2">
      <c r="A56" s="1196"/>
      <c r="B56" s="1197"/>
      <c r="C56" s="1197"/>
      <c r="D56" s="1198"/>
      <c r="E56" s="1196"/>
      <c r="F56" s="1197"/>
      <c r="G56" s="1198"/>
      <c r="H56" s="1199"/>
      <c r="I56" s="1175"/>
      <c r="J56" s="1175"/>
      <c r="K56" s="1175"/>
      <c r="L56" s="1175"/>
      <c r="M56" s="1175"/>
    </row>
    <row r="57" spans="1:15" s="471" customFormat="1" ht="7.5" customHeight="1" x14ac:dyDescent="0.15"/>
    <row r="58" spans="1:15" s="469" customFormat="1" ht="12" customHeight="1" x14ac:dyDescent="0.15">
      <c r="A58" s="469" t="s">
        <v>736</v>
      </c>
    </row>
    <row r="59" spans="1:15" s="469" customFormat="1" ht="12" customHeight="1" x14ac:dyDescent="0.15">
      <c r="A59" s="470">
        <v>1</v>
      </c>
      <c r="B59" s="469" t="s">
        <v>801</v>
      </c>
    </row>
    <row r="60" spans="1:15" s="469" customFormat="1" ht="12" customHeight="1" x14ac:dyDescent="0.15">
      <c r="A60" s="470">
        <v>2</v>
      </c>
      <c r="B60" s="1219" t="s">
        <v>800</v>
      </c>
      <c r="C60" s="1219"/>
      <c r="D60" s="1219"/>
      <c r="E60" s="1219"/>
      <c r="F60" s="1219"/>
      <c r="G60" s="1219"/>
      <c r="H60" s="1219"/>
      <c r="I60" s="1219"/>
      <c r="J60" s="1219"/>
      <c r="K60" s="1219"/>
      <c r="L60" s="1219"/>
      <c r="M60" s="1219"/>
      <c r="N60" s="1219"/>
      <c r="O60" s="1219"/>
    </row>
    <row r="61" spans="1:15" s="469" customFormat="1" ht="12" customHeight="1" x14ac:dyDescent="0.15">
      <c r="A61" s="470"/>
      <c r="B61" s="1219"/>
      <c r="C61" s="1219"/>
      <c r="D61" s="1219"/>
      <c r="E61" s="1219"/>
      <c r="F61" s="1219"/>
      <c r="G61" s="1219"/>
      <c r="H61" s="1219"/>
      <c r="I61" s="1219"/>
      <c r="J61" s="1219"/>
      <c r="K61" s="1219"/>
      <c r="L61" s="1219"/>
      <c r="M61" s="1219"/>
      <c r="N61" s="1219"/>
      <c r="O61" s="1219"/>
    </row>
    <row r="62" spans="1:15" s="469" customFormat="1" ht="12" customHeight="1" x14ac:dyDescent="0.15">
      <c r="B62" s="1219"/>
      <c r="C62" s="1219"/>
      <c r="D62" s="1219"/>
      <c r="E62" s="1219"/>
      <c r="F62" s="1219"/>
      <c r="G62" s="1219"/>
      <c r="H62" s="1219"/>
      <c r="I62" s="1219"/>
      <c r="J62" s="1219"/>
      <c r="K62" s="1219"/>
      <c r="L62" s="1219"/>
      <c r="M62" s="1219"/>
      <c r="N62" s="1219"/>
      <c r="O62" s="1219"/>
    </row>
    <row r="63" spans="1:15" s="469" customFormat="1" ht="12" customHeight="1" x14ac:dyDescent="0.15">
      <c r="A63" s="470">
        <v>3</v>
      </c>
      <c r="B63" s="469" t="s">
        <v>831</v>
      </c>
    </row>
    <row r="64" spans="1:15" s="469" customFormat="1" ht="12" customHeight="1" x14ac:dyDescent="0.15">
      <c r="B64" s="469" t="s">
        <v>842</v>
      </c>
    </row>
    <row r="65" spans="1:15" s="469" customFormat="1" ht="12" customHeight="1" x14ac:dyDescent="0.15">
      <c r="A65" s="470">
        <v>4</v>
      </c>
      <c r="B65" s="1192" t="s">
        <v>829</v>
      </c>
      <c r="C65" s="1192"/>
      <c r="D65" s="1192"/>
      <c r="E65" s="1192"/>
      <c r="F65" s="1192"/>
      <c r="G65" s="1192"/>
      <c r="H65" s="1192"/>
      <c r="I65" s="1192"/>
      <c r="J65" s="1192"/>
      <c r="K65" s="1192"/>
      <c r="L65" s="1192"/>
      <c r="M65" s="1192"/>
      <c r="N65" s="1192"/>
      <c r="O65" s="1192"/>
    </row>
    <row r="66" spans="1:15" s="469" customFormat="1" ht="12" customHeight="1" x14ac:dyDescent="0.15">
      <c r="B66" s="1192"/>
      <c r="C66" s="1192"/>
      <c r="D66" s="1192"/>
      <c r="E66" s="1192"/>
      <c r="F66" s="1192"/>
      <c r="G66" s="1192"/>
      <c r="H66" s="1192"/>
      <c r="I66" s="1192"/>
      <c r="J66" s="1192"/>
      <c r="K66" s="1192"/>
      <c r="L66" s="1192"/>
      <c r="M66" s="1192"/>
      <c r="N66" s="1192"/>
      <c r="O66" s="1192"/>
    </row>
    <row r="67" spans="1:15" ht="15.4" customHeight="1" x14ac:dyDescent="0.15"/>
    <row r="68" spans="1:15" ht="15.4" customHeight="1" x14ac:dyDescent="0.15"/>
    <row r="69" spans="1:15" ht="15.4" customHeight="1" x14ac:dyDescent="0.15"/>
    <row r="70" spans="1:15" ht="15.4" customHeight="1" x14ac:dyDescent="0.15"/>
    <row r="71" spans="1:15" ht="15.4" customHeight="1" x14ac:dyDescent="0.15"/>
    <row r="72" spans="1:15" ht="15.4" customHeight="1" x14ac:dyDescent="0.15"/>
    <row r="73" spans="1:15" ht="15.4" customHeight="1" x14ac:dyDescent="0.15"/>
    <row r="74" spans="1:15" ht="15.4" customHeight="1" x14ac:dyDescent="0.15"/>
    <row r="101" spans="9:11" x14ac:dyDescent="0.15">
      <c r="I101" s="1175"/>
      <c r="J101" s="1175"/>
      <c r="K101" s="1175"/>
    </row>
    <row r="102" spans="9:11" x14ac:dyDescent="0.15">
      <c r="I102" s="1175"/>
      <c r="J102" s="1175"/>
      <c r="K102" s="1175"/>
    </row>
  </sheetData>
  <mergeCells count="197">
    <mergeCell ref="E43:H43"/>
    <mergeCell ref="I43:J43"/>
    <mergeCell ref="I47:M48"/>
    <mergeCell ref="N47:O48"/>
    <mergeCell ref="B49:O49"/>
    <mergeCell ref="B44:D44"/>
    <mergeCell ref="E44:H44"/>
    <mergeCell ref="I44:J44"/>
    <mergeCell ref="L44:M44"/>
    <mergeCell ref="N44:O44"/>
    <mergeCell ref="B45:D45"/>
    <mergeCell ref="E45:H45"/>
    <mergeCell ref="L43:M43"/>
    <mergeCell ref="N43:O43"/>
    <mergeCell ref="B46:H46"/>
    <mergeCell ref="I46:M46"/>
    <mergeCell ref="N46:O46"/>
    <mergeCell ref="I45:J45"/>
    <mergeCell ref="L45:M45"/>
    <mergeCell ref="N45:O45"/>
    <mergeCell ref="B43:D43"/>
    <mergeCell ref="B60:O62"/>
    <mergeCell ref="B65:O66"/>
    <mergeCell ref="I101:K102"/>
    <mergeCell ref="B50:O50"/>
    <mergeCell ref="A53:D54"/>
    <mergeCell ref="A55:C56"/>
    <mergeCell ref="D55:D56"/>
    <mergeCell ref="E55:G56"/>
    <mergeCell ref="H55:H56"/>
    <mergeCell ref="I55:M56"/>
    <mergeCell ref="N39:O39"/>
    <mergeCell ref="N42:O42"/>
    <mergeCell ref="E42:H42"/>
    <mergeCell ref="I42:J42"/>
    <mergeCell ref="L42:M42"/>
    <mergeCell ref="N40:O40"/>
    <mergeCell ref="B41:D41"/>
    <mergeCell ref="E41:H41"/>
    <mergeCell ref="I41:J41"/>
    <mergeCell ref="L41:M41"/>
    <mergeCell ref="N41:O41"/>
    <mergeCell ref="A40:A42"/>
    <mergeCell ref="B40:D40"/>
    <mergeCell ref="E40:H40"/>
    <mergeCell ref="I40:J40"/>
    <mergeCell ref="L40:M40"/>
    <mergeCell ref="B37:D37"/>
    <mergeCell ref="E37:H37"/>
    <mergeCell ref="I37:J37"/>
    <mergeCell ref="L37:M37"/>
    <mergeCell ref="B42:D42"/>
    <mergeCell ref="B38:D38"/>
    <mergeCell ref="E38:H38"/>
    <mergeCell ref="I38:J38"/>
    <mergeCell ref="L38:M38"/>
    <mergeCell ref="B39:D39"/>
    <mergeCell ref="E39:H39"/>
    <mergeCell ref="I39:J39"/>
    <mergeCell ref="L39:M39"/>
    <mergeCell ref="N38:O38"/>
    <mergeCell ref="B35:H35"/>
    <mergeCell ref="I35:M35"/>
    <mergeCell ref="N35:O35"/>
    <mergeCell ref="B36:D36"/>
    <mergeCell ref="E36:H36"/>
    <mergeCell ref="B34:D34"/>
    <mergeCell ref="E34:H34"/>
    <mergeCell ref="I34:J34"/>
    <mergeCell ref="L34:M34"/>
    <mergeCell ref="N34:O34"/>
    <mergeCell ref="N37:O37"/>
    <mergeCell ref="I36:J36"/>
    <mergeCell ref="L36:M36"/>
    <mergeCell ref="N36:O36"/>
    <mergeCell ref="B32:D32"/>
    <mergeCell ref="E32:H32"/>
    <mergeCell ref="I32:J32"/>
    <mergeCell ref="L32:M32"/>
    <mergeCell ref="N32:O32"/>
    <mergeCell ref="B33:D33"/>
    <mergeCell ref="E33:H33"/>
    <mergeCell ref="I33:J33"/>
    <mergeCell ref="L33:M33"/>
    <mergeCell ref="N33:O33"/>
    <mergeCell ref="N28:O28"/>
    <mergeCell ref="N31:O31"/>
    <mergeCell ref="E31:H31"/>
    <mergeCell ref="I31:J31"/>
    <mergeCell ref="L31:M31"/>
    <mergeCell ref="N29:O29"/>
    <mergeCell ref="B30:D30"/>
    <mergeCell ref="E30:H30"/>
    <mergeCell ref="I30:J30"/>
    <mergeCell ref="L30:M30"/>
    <mergeCell ref="N30:O30"/>
    <mergeCell ref="A29:A31"/>
    <mergeCell ref="B29:D29"/>
    <mergeCell ref="E29:H29"/>
    <mergeCell ref="I29:J29"/>
    <mergeCell ref="L29:M29"/>
    <mergeCell ref="B26:D26"/>
    <mergeCell ref="E26:H26"/>
    <mergeCell ref="I26:J26"/>
    <mergeCell ref="L26:M26"/>
    <mergeCell ref="B31:D31"/>
    <mergeCell ref="B27:D27"/>
    <mergeCell ref="E27:H27"/>
    <mergeCell ref="I27:J27"/>
    <mergeCell ref="L27:M27"/>
    <mergeCell ref="B28:D28"/>
    <mergeCell ref="E28:H28"/>
    <mergeCell ref="I28:J28"/>
    <mergeCell ref="L28:M28"/>
    <mergeCell ref="N27:O27"/>
    <mergeCell ref="B24:H24"/>
    <mergeCell ref="I24:M24"/>
    <mergeCell ref="N24:O24"/>
    <mergeCell ref="B25:D25"/>
    <mergeCell ref="E25:H25"/>
    <mergeCell ref="B23:D23"/>
    <mergeCell ref="E23:H23"/>
    <mergeCell ref="I23:J23"/>
    <mergeCell ref="L23:M23"/>
    <mergeCell ref="N23:O23"/>
    <mergeCell ref="N26:O26"/>
    <mergeCell ref="I25:J25"/>
    <mergeCell ref="L25:M25"/>
    <mergeCell ref="N25:O25"/>
    <mergeCell ref="B21:D21"/>
    <mergeCell ref="E21:H21"/>
    <mergeCell ref="I21:J21"/>
    <mergeCell ref="L21:M21"/>
    <mergeCell ref="N21:O21"/>
    <mergeCell ref="B22:D22"/>
    <mergeCell ref="E22:H22"/>
    <mergeCell ref="I22:J22"/>
    <mergeCell ref="L22:M22"/>
    <mergeCell ref="N22:O22"/>
    <mergeCell ref="I17:J17"/>
    <mergeCell ref="L17:M17"/>
    <mergeCell ref="N17:O17"/>
    <mergeCell ref="N20:O20"/>
    <mergeCell ref="B20:D20"/>
    <mergeCell ref="E20:H20"/>
    <mergeCell ref="I20:J20"/>
    <mergeCell ref="L20:M20"/>
    <mergeCell ref="N18:O18"/>
    <mergeCell ref="B19:D19"/>
    <mergeCell ref="E19:H19"/>
    <mergeCell ref="I19:J19"/>
    <mergeCell ref="L19:M19"/>
    <mergeCell ref="N19:O19"/>
    <mergeCell ref="A18:A20"/>
    <mergeCell ref="B18:D18"/>
    <mergeCell ref="E18:H18"/>
    <mergeCell ref="I18:J18"/>
    <mergeCell ref="L18:M18"/>
    <mergeCell ref="B15:D15"/>
    <mergeCell ref="E15:H15"/>
    <mergeCell ref="I15:J15"/>
    <mergeCell ref="A12:O12"/>
    <mergeCell ref="B13:D13"/>
    <mergeCell ref="E13:H13"/>
    <mergeCell ref="I13:M13"/>
    <mergeCell ref="N13:O13"/>
    <mergeCell ref="B14:D14"/>
    <mergeCell ref="E14:H14"/>
    <mergeCell ref="I14:J14"/>
    <mergeCell ref="L14:M14"/>
    <mergeCell ref="N14:O14"/>
    <mergeCell ref="N15:O15"/>
    <mergeCell ref="B16:D16"/>
    <mergeCell ref="E16:H16"/>
    <mergeCell ref="I16:J16"/>
    <mergeCell ref="B17:D17"/>
    <mergeCell ref="E17:H17"/>
    <mergeCell ref="L16:M16"/>
    <mergeCell ref="N16:O16"/>
    <mergeCell ref="L15:M15"/>
    <mergeCell ref="A3:O3"/>
    <mergeCell ref="A4:O4"/>
    <mergeCell ref="A6:B6"/>
    <mergeCell ref="C6:G6"/>
    <mergeCell ref="I6:K6"/>
    <mergeCell ref="L6:O6"/>
    <mergeCell ref="A8:N8"/>
    <mergeCell ref="A9:C9"/>
    <mergeCell ref="D9:E9"/>
    <mergeCell ref="G9:H9"/>
    <mergeCell ref="J9:K9"/>
    <mergeCell ref="M9:N9"/>
    <mergeCell ref="A10:C10"/>
    <mergeCell ref="D10:F10"/>
    <mergeCell ref="G10:I10"/>
    <mergeCell ref="J10:L10"/>
    <mergeCell ref="M10:N10"/>
  </mergeCells>
  <phoneticPr fontId="2"/>
  <printOptions horizontalCentered="1" verticalCentered="1"/>
  <pageMargins left="0.39370078740157483" right="0.39370078740157483" top="0.59055118110236227" bottom="0.39370078740157483" header="0.27559055118110237" footer="0.43307086614173229"/>
  <pageSetup paperSize="9" scale="93" orientation="portrait" blackAndWhite="1" r:id="rId1"/>
  <headerFooter alignWithMargins="0">
    <oddHeader>&amp;R&amp;A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112"/>
  <sheetViews>
    <sheetView view="pageBreakPreview" zoomScaleNormal="100" zoomScaleSheetLayoutView="100" workbookViewId="0">
      <selection activeCell="R64" sqref="R64"/>
    </sheetView>
  </sheetViews>
  <sheetFormatPr defaultColWidth="9.375" defaultRowHeight="13.5" x14ac:dyDescent="0.15"/>
  <cols>
    <col min="1" max="13" width="6.875" style="467" customWidth="1"/>
    <col min="14" max="14" width="8.375" style="467" customWidth="1"/>
    <col min="15" max="15" width="10.25" style="467" customWidth="1"/>
    <col min="16" max="16" width="1.625" style="467" customWidth="1"/>
    <col min="17" max="16384" width="9.375" style="467"/>
  </cols>
  <sheetData>
    <row r="1" spans="1:16" ht="15.4" customHeight="1" x14ac:dyDescent="0.15">
      <c r="O1" s="484"/>
    </row>
    <row r="2" spans="1:16" ht="17.25" x14ac:dyDescent="0.15">
      <c r="A2" s="1175" t="s">
        <v>845</v>
      </c>
      <c r="B2" s="1175"/>
      <c r="C2" s="1175"/>
      <c r="D2" s="1175"/>
      <c r="E2" s="1175"/>
      <c r="F2" s="1175"/>
      <c r="G2" s="1175"/>
      <c r="H2" s="1175"/>
      <c r="I2" s="1175"/>
      <c r="J2" s="1175"/>
      <c r="K2" s="1175"/>
      <c r="L2" s="1175"/>
      <c r="M2" s="1175"/>
      <c r="N2" s="1175"/>
      <c r="O2" s="1175"/>
      <c r="P2" s="482"/>
    </row>
    <row r="3" spans="1:16" ht="17.25" x14ac:dyDescent="0.15">
      <c r="A3" s="1175" t="s">
        <v>827</v>
      </c>
      <c r="B3" s="1175"/>
      <c r="C3" s="1175"/>
      <c r="D3" s="1175"/>
      <c r="E3" s="1175"/>
      <c r="F3" s="1175"/>
      <c r="G3" s="1175"/>
      <c r="H3" s="1175"/>
      <c r="I3" s="1175"/>
      <c r="J3" s="1175"/>
      <c r="K3" s="1175"/>
      <c r="L3" s="1175"/>
      <c r="M3" s="1175"/>
      <c r="N3" s="1175"/>
      <c r="O3" s="1175"/>
      <c r="P3" s="482"/>
    </row>
    <row r="4" spans="1:16" ht="7.5" customHeight="1" x14ac:dyDescent="0.15">
      <c r="A4" s="468"/>
      <c r="B4" s="468"/>
      <c r="C4" s="468"/>
      <c r="D4" s="468"/>
      <c r="E4" s="468"/>
      <c r="F4" s="468"/>
      <c r="G4" s="468"/>
      <c r="H4" s="468"/>
      <c r="I4" s="468"/>
      <c r="J4" s="468"/>
      <c r="K4" s="468"/>
      <c r="L4" s="468"/>
      <c r="M4" s="468"/>
      <c r="N4" s="468"/>
      <c r="O4" s="468"/>
      <c r="P4" s="468"/>
    </row>
    <row r="5" spans="1:16" ht="22.5" customHeight="1" x14ac:dyDescent="0.15">
      <c r="A5" s="1180" t="s">
        <v>732</v>
      </c>
      <c r="B5" s="1180"/>
      <c r="C5" s="1157"/>
      <c r="D5" s="1157"/>
      <c r="E5" s="1157"/>
      <c r="F5" s="1157"/>
      <c r="G5" s="1157"/>
      <c r="H5" s="468"/>
      <c r="I5" s="1176" t="s">
        <v>233</v>
      </c>
      <c r="J5" s="1177"/>
      <c r="K5" s="1178"/>
      <c r="L5" s="1159"/>
      <c r="M5" s="1160"/>
      <c r="N5" s="1160"/>
      <c r="O5" s="1179"/>
      <c r="P5" s="468"/>
    </row>
    <row r="6" spans="1:16" ht="7.5" customHeight="1" x14ac:dyDescent="0.15">
      <c r="A6" s="468"/>
      <c r="B6" s="468"/>
      <c r="C6" s="468"/>
      <c r="D6" s="468"/>
      <c r="E6" s="468"/>
      <c r="F6" s="468"/>
      <c r="G6" s="468"/>
      <c r="H6" s="468"/>
      <c r="I6" s="468"/>
      <c r="J6" s="468"/>
      <c r="K6" s="468"/>
      <c r="L6" s="468"/>
      <c r="M6" s="468"/>
      <c r="N6" s="468"/>
      <c r="O6" s="468"/>
      <c r="P6" s="468"/>
    </row>
    <row r="7" spans="1:16" s="416" customFormat="1" ht="16.5" customHeight="1" thickBot="1" x14ac:dyDescent="0.2">
      <c r="A7" s="979" t="s">
        <v>844</v>
      </c>
      <c r="B7" s="979"/>
      <c r="C7" s="979"/>
      <c r="D7" s="979"/>
      <c r="E7" s="979"/>
      <c r="F7" s="979"/>
      <c r="G7" s="979"/>
      <c r="H7" s="979"/>
      <c r="I7" s="979"/>
      <c r="J7" s="979"/>
      <c r="K7" s="979"/>
      <c r="L7" s="979"/>
      <c r="M7" s="979"/>
      <c r="N7" s="979"/>
    </row>
    <row r="8" spans="1:16" s="434" customFormat="1" ht="18" customHeight="1" thickBot="1" x14ac:dyDescent="0.2">
      <c r="A8" s="1055" t="s">
        <v>753</v>
      </c>
      <c r="B8" s="1055"/>
      <c r="C8" s="439" t="s">
        <v>785</v>
      </c>
      <c r="D8" s="439" t="s">
        <v>797</v>
      </c>
      <c r="E8" s="439" t="s">
        <v>796</v>
      </c>
      <c r="F8" s="439" t="s">
        <v>795</v>
      </c>
      <c r="G8" s="439" t="s">
        <v>794</v>
      </c>
      <c r="H8" s="439" t="s">
        <v>793</v>
      </c>
      <c r="I8" s="439" t="s">
        <v>792</v>
      </c>
      <c r="J8" s="439" t="s">
        <v>791</v>
      </c>
      <c r="K8" s="439" t="s">
        <v>790</v>
      </c>
      <c r="L8" s="439" t="s">
        <v>789</v>
      </c>
      <c r="M8" s="441" t="s">
        <v>788</v>
      </c>
      <c r="N8" s="1209" t="s">
        <v>787</v>
      </c>
      <c r="O8" s="1210"/>
    </row>
    <row r="9" spans="1:16" s="434" customFormat="1" ht="18" customHeight="1" thickBot="1" x14ac:dyDescent="0.2">
      <c r="A9" s="1055" t="s">
        <v>756</v>
      </c>
      <c r="B9" s="1055"/>
      <c r="C9" s="438"/>
      <c r="D9" s="438"/>
      <c r="E9" s="438"/>
      <c r="F9" s="438"/>
      <c r="G9" s="438"/>
      <c r="H9" s="438"/>
      <c r="I9" s="438"/>
      <c r="J9" s="438"/>
      <c r="K9" s="438"/>
      <c r="L9" s="438"/>
      <c r="M9" s="437"/>
      <c r="N9" s="1211"/>
      <c r="O9" s="1212"/>
    </row>
    <row r="10" spans="1:16" ht="7.5" customHeight="1" x14ac:dyDescent="0.15"/>
    <row r="11" spans="1:16" ht="15.4" customHeight="1" x14ac:dyDescent="0.15">
      <c r="A11" s="1162" t="s">
        <v>850</v>
      </c>
      <c r="B11" s="1162"/>
      <c r="C11" s="1162"/>
      <c r="D11" s="1162"/>
      <c r="E11" s="1162"/>
      <c r="F11" s="1162"/>
      <c r="G11" s="1162"/>
      <c r="H11" s="1162"/>
      <c r="I11" s="1162"/>
      <c r="J11" s="1162"/>
      <c r="K11" s="1162"/>
      <c r="L11" s="1162"/>
      <c r="M11" s="1162"/>
      <c r="N11" s="1162"/>
      <c r="O11" s="1162"/>
    </row>
    <row r="12" spans="1:16" ht="15.4" customHeight="1" thickBot="1" x14ac:dyDescent="0.2">
      <c r="A12" s="481" t="s">
        <v>753</v>
      </c>
      <c r="B12" s="1163" t="s">
        <v>838</v>
      </c>
      <c r="C12" s="1163"/>
      <c r="D12" s="1163"/>
      <c r="E12" s="1163" t="s">
        <v>837</v>
      </c>
      <c r="F12" s="1163"/>
      <c r="G12" s="1163"/>
      <c r="H12" s="1163"/>
      <c r="I12" s="1164" t="s">
        <v>836</v>
      </c>
      <c r="J12" s="1165"/>
      <c r="K12" s="1165"/>
      <c r="L12" s="1165"/>
      <c r="M12" s="1165"/>
      <c r="N12" s="1207" t="s">
        <v>835</v>
      </c>
      <c r="O12" s="1207"/>
    </row>
    <row r="13" spans="1:16" ht="14.25" customHeight="1" thickTop="1" x14ac:dyDescent="0.15">
      <c r="A13" s="1051" t="s">
        <v>785</v>
      </c>
      <c r="B13" s="1050"/>
      <c r="C13" s="1050"/>
      <c r="D13" s="1050"/>
      <c r="E13" s="1050"/>
      <c r="F13" s="1050"/>
      <c r="G13" s="1050"/>
      <c r="H13" s="1050"/>
      <c r="I13" s="1181"/>
      <c r="J13" s="1182"/>
      <c r="K13" s="474" t="s">
        <v>318</v>
      </c>
      <c r="L13" s="1182"/>
      <c r="M13" s="1182"/>
      <c r="N13" s="1050"/>
      <c r="O13" s="1206"/>
    </row>
    <row r="14" spans="1:16" ht="14.25" customHeight="1" x14ac:dyDescent="0.15">
      <c r="A14" s="1039"/>
      <c r="B14" s="1037"/>
      <c r="C14" s="1037"/>
      <c r="D14" s="1037"/>
      <c r="E14" s="1037"/>
      <c r="F14" s="1037"/>
      <c r="G14" s="1037"/>
      <c r="H14" s="1037"/>
      <c r="I14" s="1203"/>
      <c r="J14" s="1204"/>
      <c r="K14" s="487" t="s">
        <v>318</v>
      </c>
      <c r="L14" s="1204"/>
      <c r="M14" s="1204"/>
      <c r="N14" s="1037"/>
      <c r="O14" s="1205"/>
    </row>
    <row r="15" spans="1:16" ht="14.25" customHeight="1" x14ac:dyDescent="0.15">
      <c r="A15" s="1039"/>
      <c r="B15" s="1037"/>
      <c r="C15" s="1037"/>
      <c r="D15" s="1037"/>
      <c r="E15" s="1037"/>
      <c r="F15" s="1037"/>
      <c r="G15" s="1037"/>
      <c r="H15" s="1037"/>
      <c r="I15" s="1203"/>
      <c r="J15" s="1204"/>
      <c r="K15" s="487" t="s">
        <v>318</v>
      </c>
      <c r="L15" s="1204"/>
      <c r="M15" s="1204"/>
      <c r="N15" s="1037"/>
      <c r="O15" s="1205"/>
    </row>
    <row r="16" spans="1:16" ht="14.25" customHeight="1" x14ac:dyDescent="0.15">
      <c r="A16" s="1039"/>
      <c r="B16" s="1037"/>
      <c r="C16" s="1037"/>
      <c r="D16" s="1037"/>
      <c r="E16" s="1037"/>
      <c r="F16" s="1037"/>
      <c r="G16" s="1037"/>
      <c r="H16" s="1037"/>
      <c r="I16" s="1203"/>
      <c r="J16" s="1204"/>
      <c r="K16" s="487" t="s">
        <v>318</v>
      </c>
      <c r="L16" s="1204"/>
      <c r="M16" s="1204"/>
      <c r="N16" s="1037"/>
      <c r="O16" s="1205"/>
    </row>
    <row r="17" spans="1:15" ht="14.25" customHeight="1" x14ac:dyDescent="0.15">
      <c r="A17" s="1039"/>
      <c r="B17" s="1037"/>
      <c r="C17" s="1037"/>
      <c r="D17" s="1037"/>
      <c r="E17" s="1037"/>
      <c r="F17" s="1037"/>
      <c r="G17" s="1037"/>
      <c r="H17" s="1037"/>
      <c r="I17" s="1203"/>
      <c r="J17" s="1204"/>
      <c r="K17" s="487" t="s">
        <v>318</v>
      </c>
      <c r="L17" s="1204"/>
      <c r="M17" s="1204"/>
      <c r="N17" s="1037"/>
      <c r="O17" s="1205"/>
    </row>
    <row r="18" spans="1:15" ht="14.25" customHeight="1" x14ac:dyDescent="0.15">
      <c r="A18" s="1039"/>
      <c r="B18" s="1054"/>
      <c r="C18" s="1054"/>
      <c r="D18" s="1054"/>
      <c r="E18" s="1054"/>
      <c r="F18" s="1054"/>
      <c r="G18" s="1054"/>
      <c r="H18" s="1054"/>
      <c r="I18" s="1203"/>
      <c r="J18" s="1204"/>
      <c r="K18" s="487" t="s">
        <v>318</v>
      </c>
      <c r="L18" s="1204"/>
      <c r="M18" s="1204"/>
      <c r="N18" s="1037"/>
      <c r="O18" s="1205"/>
    </row>
    <row r="19" spans="1:15" ht="14.25" customHeight="1" thickBot="1" x14ac:dyDescent="0.2">
      <c r="A19" s="1040"/>
      <c r="B19" s="1042"/>
      <c r="C19" s="1043"/>
      <c r="D19" s="1043"/>
      <c r="E19" s="1043"/>
      <c r="F19" s="1043"/>
      <c r="G19" s="1043"/>
      <c r="H19" s="1049"/>
      <c r="I19" s="1046" t="s">
        <v>824</v>
      </c>
      <c r="J19" s="1047"/>
      <c r="K19" s="1047"/>
      <c r="L19" s="1047"/>
      <c r="M19" s="1047"/>
      <c r="N19" s="1046"/>
      <c r="O19" s="1169"/>
    </row>
    <row r="20" spans="1:15" ht="14.25" customHeight="1" thickTop="1" x14ac:dyDescent="0.15">
      <c r="A20" s="1051" t="s">
        <v>783</v>
      </c>
      <c r="B20" s="1050"/>
      <c r="C20" s="1050"/>
      <c r="D20" s="1050"/>
      <c r="E20" s="1050"/>
      <c r="F20" s="1050"/>
      <c r="G20" s="1050"/>
      <c r="H20" s="1050"/>
      <c r="I20" s="1181"/>
      <c r="J20" s="1182"/>
      <c r="K20" s="474" t="s">
        <v>318</v>
      </c>
      <c r="L20" s="1182"/>
      <c r="M20" s="1182"/>
      <c r="N20" s="1050"/>
      <c r="O20" s="1206"/>
    </row>
    <row r="21" spans="1:15" ht="14.25" customHeight="1" x14ac:dyDescent="0.15">
      <c r="A21" s="1039"/>
      <c r="B21" s="1037"/>
      <c r="C21" s="1037"/>
      <c r="D21" s="1037"/>
      <c r="E21" s="1037"/>
      <c r="F21" s="1037"/>
      <c r="G21" s="1037"/>
      <c r="H21" s="1037"/>
      <c r="I21" s="1203"/>
      <c r="J21" s="1204"/>
      <c r="K21" s="487" t="s">
        <v>318</v>
      </c>
      <c r="L21" s="1204"/>
      <c r="M21" s="1204"/>
      <c r="N21" s="1037"/>
      <c r="O21" s="1205"/>
    </row>
    <row r="22" spans="1:15" ht="14.25" customHeight="1" x14ac:dyDescent="0.15">
      <c r="A22" s="1039"/>
      <c r="B22" s="1037"/>
      <c r="C22" s="1037"/>
      <c r="D22" s="1037"/>
      <c r="E22" s="1037"/>
      <c r="F22" s="1037"/>
      <c r="G22" s="1037"/>
      <c r="H22" s="1037"/>
      <c r="I22" s="1203"/>
      <c r="J22" s="1204"/>
      <c r="K22" s="487" t="s">
        <v>318</v>
      </c>
      <c r="L22" s="1204"/>
      <c r="M22" s="1204"/>
      <c r="N22" s="1037"/>
      <c r="O22" s="1205"/>
    </row>
    <row r="23" spans="1:15" ht="14.25" customHeight="1" x14ac:dyDescent="0.15">
      <c r="A23" s="1039"/>
      <c r="B23" s="1037"/>
      <c r="C23" s="1037"/>
      <c r="D23" s="1037"/>
      <c r="E23" s="1037"/>
      <c r="F23" s="1037"/>
      <c r="G23" s="1037"/>
      <c r="H23" s="1037"/>
      <c r="I23" s="1203"/>
      <c r="J23" s="1204"/>
      <c r="K23" s="487" t="s">
        <v>318</v>
      </c>
      <c r="L23" s="1204"/>
      <c r="M23" s="1204"/>
      <c r="N23" s="1037"/>
      <c r="O23" s="1205"/>
    </row>
    <row r="24" spans="1:15" ht="14.25" customHeight="1" x14ac:dyDescent="0.15">
      <c r="A24" s="1039"/>
      <c r="B24" s="1037"/>
      <c r="C24" s="1037"/>
      <c r="D24" s="1037"/>
      <c r="E24" s="1037"/>
      <c r="F24" s="1037"/>
      <c r="G24" s="1037"/>
      <c r="H24" s="1037"/>
      <c r="I24" s="1203"/>
      <c r="J24" s="1204"/>
      <c r="K24" s="487" t="s">
        <v>318</v>
      </c>
      <c r="L24" s="1204"/>
      <c r="M24" s="1204"/>
      <c r="N24" s="1037"/>
      <c r="O24" s="1205"/>
    </row>
    <row r="25" spans="1:15" ht="14.25" customHeight="1" x14ac:dyDescent="0.15">
      <c r="A25" s="1039"/>
      <c r="B25" s="1054"/>
      <c r="C25" s="1054"/>
      <c r="D25" s="1054"/>
      <c r="E25" s="1054"/>
      <c r="F25" s="1054"/>
      <c r="G25" s="1054"/>
      <c r="H25" s="1054"/>
      <c r="I25" s="1203"/>
      <c r="J25" s="1204"/>
      <c r="K25" s="487" t="s">
        <v>318</v>
      </c>
      <c r="L25" s="1204"/>
      <c r="M25" s="1204"/>
      <c r="N25" s="1037"/>
      <c r="O25" s="1205"/>
    </row>
    <row r="26" spans="1:15" ht="14.25" customHeight="1" thickBot="1" x14ac:dyDescent="0.2">
      <c r="A26" s="1040"/>
      <c r="B26" s="1042"/>
      <c r="C26" s="1043"/>
      <c r="D26" s="1043"/>
      <c r="E26" s="1043"/>
      <c r="F26" s="1043"/>
      <c r="G26" s="1043"/>
      <c r="H26" s="1049"/>
      <c r="I26" s="1046" t="s">
        <v>823</v>
      </c>
      <c r="J26" s="1047"/>
      <c r="K26" s="1047"/>
      <c r="L26" s="1047"/>
      <c r="M26" s="1047"/>
      <c r="N26" s="1046"/>
      <c r="O26" s="1169"/>
    </row>
    <row r="27" spans="1:15" ht="14.25" customHeight="1" thickTop="1" x14ac:dyDescent="0.15">
      <c r="A27" s="1051" t="s">
        <v>781</v>
      </c>
      <c r="B27" s="1050"/>
      <c r="C27" s="1050"/>
      <c r="D27" s="1050"/>
      <c r="E27" s="1050"/>
      <c r="F27" s="1050"/>
      <c r="G27" s="1050"/>
      <c r="H27" s="1050"/>
      <c r="I27" s="1181"/>
      <c r="J27" s="1182"/>
      <c r="K27" s="474" t="s">
        <v>318</v>
      </c>
      <c r="L27" s="1182"/>
      <c r="M27" s="1182"/>
      <c r="N27" s="1050"/>
      <c r="O27" s="1206"/>
    </row>
    <row r="28" spans="1:15" ht="14.25" customHeight="1" x14ac:dyDescent="0.15">
      <c r="A28" s="1039"/>
      <c r="B28" s="1037"/>
      <c r="C28" s="1037"/>
      <c r="D28" s="1037"/>
      <c r="E28" s="1037"/>
      <c r="F28" s="1037"/>
      <c r="G28" s="1037"/>
      <c r="H28" s="1037"/>
      <c r="I28" s="1203"/>
      <c r="J28" s="1204"/>
      <c r="K28" s="487" t="s">
        <v>318</v>
      </c>
      <c r="L28" s="1204"/>
      <c r="M28" s="1204"/>
      <c r="N28" s="1037"/>
      <c r="O28" s="1205"/>
    </row>
    <row r="29" spans="1:15" ht="14.25" customHeight="1" x14ac:dyDescent="0.15">
      <c r="A29" s="1039"/>
      <c r="B29" s="1037"/>
      <c r="C29" s="1037"/>
      <c r="D29" s="1037"/>
      <c r="E29" s="1037"/>
      <c r="F29" s="1037"/>
      <c r="G29" s="1037"/>
      <c r="H29" s="1037"/>
      <c r="I29" s="1203"/>
      <c r="J29" s="1204"/>
      <c r="K29" s="487" t="s">
        <v>318</v>
      </c>
      <c r="L29" s="1204"/>
      <c r="M29" s="1204"/>
      <c r="N29" s="1037"/>
      <c r="O29" s="1205"/>
    </row>
    <row r="30" spans="1:15" ht="14.25" customHeight="1" x14ac:dyDescent="0.15">
      <c r="A30" s="1039"/>
      <c r="B30" s="1037"/>
      <c r="C30" s="1037"/>
      <c r="D30" s="1037"/>
      <c r="E30" s="1037"/>
      <c r="F30" s="1037"/>
      <c r="G30" s="1037"/>
      <c r="H30" s="1037"/>
      <c r="I30" s="1203"/>
      <c r="J30" s="1204"/>
      <c r="K30" s="487" t="s">
        <v>318</v>
      </c>
      <c r="L30" s="1204"/>
      <c r="M30" s="1204"/>
      <c r="N30" s="1037"/>
      <c r="O30" s="1205"/>
    </row>
    <row r="31" spans="1:15" ht="14.25" customHeight="1" x14ac:dyDescent="0.15">
      <c r="A31" s="1039"/>
      <c r="B31" s="1037"/>
      <c r="C31" s="1037"/>
      <c r="D31" s="1037"/>
      <c r="E31" s="1037"/>
      <c r="F31" s="1037"/>
      <c r="G31" s="1037"/>
      <c r="H31" s="1037"/>
      <c r="I31" s="1203"/>
      <c r="J31" s="1204"/>
      <c r="K31" s="487" t="s">
        <v>318</v>
      </c>
      <c r="L31" s="1204"/>
      <c r="M31" s="1204"/>
      <c r="N31" s="1037"/>
      <c r="O31" s="1205"/>
    </row>
    <row r="32" spans="1:15" ht="14.25" customHeight="1" x14ac:dyDescent="0.15">
      <c r="A32" s="1039"/>
      <c r="B32" s="1054"/>
      <c r="C32" s="1054"/>
      <c r="D32" s="1054"/>
      <c r="E32" s="1054"/>
      <c r="F32" s="1054"/>
      <c r="G32" s="1054"/>
      <c r="H32" s="1054"/>
      <c r="I32" s="1203"/>
      <c r="J32" s="1204"/>
      <c r="K32" s="487" t="s">
        <v>318</v>
      </c>
      <c r="L32" s="1204"/>
      <c r="M32" s="1204"/>
      <c r="N32" s="1037"/>
      <c r="O32" s="1205"/>
    </row>
    <row r="33" spans="1:15" ht="14.25" customHeight="1" thickBot="1" x14ac:dyDescent="0.2">
      <c r="A33" s="1040"/>
      <c r="B33" s="1042"/>
      <c r="C33" s="1043"/>
      <c r="D33" s="1043"/>
      <c r="E33" s="1043"/>
      <c r="F33" s="1043"/>
      <c r="G33" s="1043"/>
      <c r="H33" s="1049"/>
      <c r="I33" s="1046" t="s">
        <v>822</v>
      </c>
      <c r="J33" s="1047"/>
      <c r="K33" s="1047"/>
      <c r="L33" s="1047"/>
      <c r="M33" s="1047"/>
      <c r="N33" s="1046"/>
      <c r="O33" s="1169"/>
    </row>
    <row r="34" spans="1:15" ht="14.25" customHeight="1" thickTop="1" x14ac:dyDescent="0.15">
      <c r="A34" s="1051" t="s">
        <v>779</v>
      </c>
      <c r="B34" s="1050"/>
      <c r="C34" s="1050"/>
      <c r="D34" s="1050"/>
      <c r="E34" s="1050"/>
      <c r="F34" s="1050"/>
      <c r="G34" s="1050"/>
      <c r="H34" s="1050"/>
      <c r="I34" s="1181"/>
      <c r="J34" s="1182"/>
      <c r="K34" s="474" t="s">
        <v>318</v>
      </c>
      <c r="L34" s="1182"/>
      <c r="M34" s="1182"/>
      <c r="N34" s="1050"/>
      <c r="O34" s="1206"/>
    </row>
    <row r="35" spans="1:15" ht="14.25" customHeight="1" x14ac:dyDescent="0.15">
      <c r="A35" s="1039"/>
      <c r="B35" s="1037"/>
      <c r="C35" s="1037"/>
      <c r="D35" s="1037"/>
      <c r="E35" s="1037"/>
      <c r="F35" s="1037"/>
      <c r="G35" s="1037"/>
      <c r="H35" s="1037"/>
      <c r="I35" s="1203"/>
      <c r="J35" s="1204"/>
      <c r="K35" s="487" t="s">
        <v>318</v>
      </c>
      <c r="L35" s="1204"/>
      <c r="M35" s="1204"/>
      <c r="N35" s="1037"/>
      <c r="O35" s="1205"/>
    </row>
    <row r="36" spans="1:15" ht="14.25" customHeight="1" x14ac:dyDescent="0.15">
      <c r="A36" s="1039"/>
      <c r="B36" s="1037"/>
      <c r="C36" s="1037"/>
      <c r="D36" s="1037"/>
      <c r="E36" s="1037"/>
      <c r="F36" s="1037"/>
      <c r="G36" s="1037"/>
      <c r="H36" s="1037"/>
      <c r="I36" s="1203"/>
      <c r="J36" s="1204"/>
      <c r="K36" s="487" t="s">
        <v>318</v>
      </c>
      <c r="L36" s="1204"/>
      <c r="M36" s="1204"/>
      <c r="N36" s="1037"/>
      <c r="O36" s="1205"/>
    </row>
    <row r="37" spans="1:15" ht="14.25" customHeight="1" x14ac:dyDescent="0.15">
      <c r="A37" s="1039"/>
      <c r="B37" s="1037"/>
      <c r="C37" s="1037"/>
      <c r="D37" s="1037"/>
      <c r="E37" s="1037"/>
      <c r="F37" s="1037"/>
      <c r="G37" s="1037"/>
      <c r="H37" s="1037"/>
      <c r="I37" s="1203"/>
      <c r="J37" s="1204"/>
      <c r="K37" s="487" t="s">
        <v>318</v>
      </c>
      <c r="L37" s="1204"/>
      <c r="M37" s="1204"/>
      <c r="N37" s="1037"/>
      <c r="O37" s="1205"/>
    </row>
    <row r="38" spans="1:15" ht="14.25" customHeight="1" x14ac:dyDescent="0.15">
      <c r="A38" s="1039"/>
      <c r="B38" s="1037"/>
      <c r="C38" s="1037"/>
      <c r="D38" s="1037"/>
      <c r="E38" s="1037"/>
      <c r="F38" s="1037"/>
      <c r="G38" s="1037"/>
      <c r="H38" s="1037"/>
      <c r="I38" s="1203"/>
      <c r="J38" s="1204"/>
      <c r="K38" s="487" t="s">
        <v>318</v>
      </c>
      <c r="L38" s="1204"/>
      <c r="M38" s="1204"/>
      <c r="N38" s="1037"/>
      <c r="O38" s="1205"/>
    </row>
    <row r="39" spans="1:15" ht="14.25" customHeight="1" x14ac:dyDescent="0.15">
      <c r="A39" s="1039"/>
      <c r="B39" s="1054"/>
      <c r="C39" s="1054"/>
      <c r="D39" s="1054"/>
      <c r="E39" s="1054"/>
      <c r="F39" s="1054"/>
      <c r="G39" s="1054"/>
      <c r="H39" s="1054"/>
      <c r="I39" s="1203"/>
      <c r="J39" s="1204"/>
      <c r="K39" s="487" t="s">
        <v>318</v>
      </c>
      <c r="L39" s="1204"/>
      <c r="M39" s="1204"/>
      <c r="N39" s="1037"/>
      <c r="O39" s="1205"/>
    </row>
    <row r="40" spans="1:15" ht="14.25" customHeight="1" thickBot="1" x14ac:dyDescent="0.2">
      <c r="A40" s="1040"/>
      <c r="B40" s="1042"/>
      <c r="C40" s="1043"/>
      <c r="D40" s="1043"/>
      <c r="E40" s="1043"/>
      <c r="F40" s="1043"/>
      <c r="G40" s="1043"/>
      <c r="H40" s="1049"/>
      <c r="I40" s="1046" t="s">
        <v>821</v>
      </c>
      <c r="J40" s="1047"/>
      <c r="K40" s="1047"/>
      <c r="L40" s="1047"/>
      <c r="M40" s="1047"/>
      <c r="N40" s="1046"/>
      <c r="O40" s="1169"/>
    </row>
    <row r="41" spans="1:15" ht="14.25" customHeight="1" thickTop="1" x14ac:dyDescent="0.15">
      <c r="A41" s="1051" t="s">
        <v>777</v>
      </c>
      <c r="B41" s="1050"/>
      <c r="C41" s="1050"/>
      <c r="D41" s="1050"/>
      <c r="E41" s="1050"/>
      <c r="F41" s="1050"/>
      <c r="G41" s="1050"/>
      <c r="H41" s="1050"/>
      <c r="I41" s="1181"/>
      <c r="J41" s="1182"/>
      <c r="K41" s="474" t="s">
        <v>318</v>
      </c>
      <c r="L41" s="1182"/>
      <c r="M41" s="1182"/>
      <c r="N41" s="1050"/>
      <c r="O41" s="1206"/>
    </row>
    <row r="42" spans="1:15" ht="14.25" customHeight="1" x14ac:dyDescent="0.15">
      <c r="A42" s="1039"/>
      <c r="B42" s="1037"/>
      <c r="C42" s="1037"/>
      <c r="D42" s="1037"/>
      <c r="E42" s="1037"/>
      <c r="F42" s="1037"/>
      <c r="G42" s="1037"/>
      <c r="H42" s="1037"/>
      <c r="I42" s="1203"/>
      <c r="J42" s="1204"/>
      <c r="K42" s="487" t="s">
        <v>318</v>
      </c>
      <c r="L42" s="1204"/>
      <c r="M42" s="1204"/>
      <c r="N42" s="1037"/>
      <c r="O42" s="1205"/>
    </row>
    <row r="43" spans="1:15" ht="14.25" customHeight="1" x14ac:dyDescent="0.15">
      <c r="A43" s="1039"/>
      <c r="B43" s="1037"/>
      <c r="C43" s="1037"/>
      <c r="D43" s="1037"/>
      <c r="E43" s="1037"/>
      <c r="F43" s="1037"/>
      <c r="G43" s="1037"/>
      <c r="H43" s="1037"/>
      <c r="I43" s="1203"/>
      <c r="J43" s="1204"/>
      <c r="K43" s="487" t="s">
        <v>318</v>
      </c>
      <c r="L43" s="1204"/>
      <c r="M43" s="1204"/>
      <c r="N43" s="1037"/>
      <c r="O43" s="1205"/>
    </row>
    <row r="44" spans="1:15" ht="14.25" customHeight="1" x14ac:dyDescent="0.15">
      <c r="A44" s="1039"/>
      <c r="B44" s="1037"/>
      <c r="C44" s="1037"/>
      <c r="D44" s="1037"/>
      <c r="E44" s="1037"/>
      <c r="F44" s="1037"/>
      <c r="G44" s="1037"/>
      <c r="H44" s="1037"/>
      <c r="I44" s="1203"/>
      <c r="J44" s="1204"/>
      <c r="K44" s="487" t="s">
        <v>318</v>
      </c>
      <c r="L44" s="1204"/>
      <c r="M44" s="1204"/>
      <c r="N44" s="1037"/>
      <c r="O44" s="1205"/>
    </row>
    <row r="45" spans="1:15" ht="14.25" customHeight="1" x14ac:dyDescent="0.15">
      <c r="A45" s="1039"/>
      <c r="B45" s="1037"/>
      <c r="C45" s="1037"/>
      <c r="D45" s="1037"/>
      <c r="E45" s="1037"/>
      <c r="F45" s="1037"/>
      <c r="G45" s="1037"/>
      <c r="H45" s="1037"/>
      <c r="I45" s="1203"/>
      <c r="J45" s="1204"/>
      <c r="K45" s="487" t="s">
        <v>318</v>
      </c>
      <c r="L45" s="1204"/>
      <c r="M45" s="1204"/>
      <c r="N45" s="1037"/>
      <c r="O45" s="1205"/>
    </row>
    <row r="46" spans="1:15" ht="14.25" customHeight="1" x14ac:dyDescent="0.15">
      <c r="A46" s="1039"/>
      <c r="B46" s="1054"/>
      <c r="C46" s="1054"/>
      <c r="D46" s="1054"/>
      <c r="E46" s="1054"/>
      <c r="F46" s="1054"/>
      <c r="G46" s="1054"/>
      <c r="H46" s="1054"/>
      <c r="I46" s="1203"/>
      <c r="J46" s="1204"/>
      <c r="K46" s="487" t="s">
        <v>318</v>
      </c>
      <c r="L46" s="1204"/>
      <c r="M46" s="1204"/>
      <c r="N46" s="1037"/>
      <c r="O46" s="1205"/>
    </row>
    <row r="47" spans="1:15" ht="14.25" customHeight="1" thickBot="1" x14ac:dyDescent="0.2">
      <c r="A47" s="1040"/>
      <c r="B47" s="1042"/>
      <c r="C47" s="1043"/>
      <c r="D47" s="1043"/>
      <c r="E47" s="1043"/>
      <c r="F47" s="1043"/>
      <c r="G47" s="1043"/>
      <c r="H47" s="1049"/>
      <c r="I47" s="1046" t="s">
        <v>820</v>
      </c>
      <c r="J47" s="1047"/>
      <c r="K47" s="1047"/>
      <c r="L47" s="1047"/>
      <c r="M47" s="1047"/>
      <c r="N47" s="1046"/>
      <c r="O47" s="1169"/>
    </row>
    <row r="48" spans="1:15" ht="14.25" customHeight="1" thickTop="1" x14ac:dyDescent="0.15">
      <c r="A48" s="1051" t="s">
        <v>775</v>
      </c>
      <c r="B48" s="1050"/>
      <c r="C48" s="1050"/>
      <c r="D48" s="1050"/>
      <c r="E48" s="1050"/>
      <c r="F48" s="1050"/>
      <c r="G48" s="1050"/>
      <c r="H48" s="1050"/>
      <c r="I48" s="1181"/>
      <c r="J48" s="1182"/>
      <c r="K48" s="474" t="s">
        <v>318</v>
      </c>
      <c r="L48" s="1182"/>
      <c r="M48" s="1182"/>
      <c r="N48" s="1050"/>
      <c r="O48" s="1206"/>
    </row>
    <row r="49" spans="1:15" ht="14.25" customHeight="1" x14ac:dyDescent="0.15">
      <c r="A49" s="1039"/>
      <c r="B49" s="1037"/>
      <c r="C49" s="1037"/>
      <c r="D49" s="1037"/>
      <c r="E49" s="1037"/>
      <c r="F49" s="1037"/>
      <c r="G49" s="1037"/>
      <c r="H49" s="1037"/>
      <c r="I49" s="1203"/>
      <c r="J49" s="1204"/>
      <c r="K49" s="487" t="s">
        <v>318</v>
      </c>
      <c r="L49" s="1204"/>
      <c r="M49" s="1204"/>
      <c r="N49" s="1037"/>
      <c r="O49" s="1205"/>
    </row>
    <row r="50" spans="1:15" ht="14.25" customHeight="1" x14ac:dyDescent="0.15">
      <c r="A50" s="1039"/>
      <c r="B50" s="1037"/>
      <c r="C50" s="1037"/>
      <c r="D50" s="1037"/>
      <c r="E50" s="1037"/>
      <c r="F50" s="1037"/>
      <c r="G50" s="1037"/>
      <c r="H50" s="1037"/>
      <c r="I50" s="1203"/>
      <c r="J50" s="1204"/>
      <c r="K50" s="487" t="s">
        <v>318</v>
      </c>
      <c r="L50" s="1204"/>
      <c r="M50" s="1204"/>
      <c r="N50" s="1037"/>
      <c r="O50" s="1205"/>
    </row>
    <row r="51" spans="1:15" ht="14.25" customHeight="1" x14ac:dyDescent="0.15">
      <c r="A51" s="1039"/>
      <c r="B51" s="1037"/>
      <c r="C51" s="1037"/>
      <c r="D51" s="1037"/>
      <c r="E51" s="1037"/>
      <c r="F51" s="1037"/>
      <c r="G51" s="1037"/>
      <c r="H51" s="1037"/>
      <c r="I51" s="1203"/>
      <c r="J51" s="1204"/>
      <c r="K51" s="487" t="s">
        <v>318</v>
      </c>
      <c r="L51" s="1204"/>
      <c r="M51" s="1204"/>
      <c r="N51" s="1037"/>
      <c r="O51" s="1205"/>
    </row>
    <row r="52" spans="1:15" ht="14.25" customHeight="1" x14ac:dyDescent="0.15">
      <c r="A52" s="1039"/>
      <c r="B52" s="1037"/>
      <c r="C52" s="1037"/>
      <c r="D52" s="1037"/>
      <c r="E52" s="1037"/>
      <c r="F52" s="1037"/>
      <c r="G52" s="1037"/>
      <c r="H52" s="1037"/>
      <c r="I52" s="1203"/>
      <c r="J52" s="1204"/>
      <c r="K52" s="487" t="s">
        <v>318</v>
      </c>
      <c r="L52" s="1204"/>
      <c r="M52" s="1204"/>
      <c r="N52" s="1037"/>
      <c r="O52" s="1205"/>
    </row>
    <row r="53" spans="1:15" ht="14.25" customHeight="1" x14ac:dyDescent="0.15">
      <c r="A53" s="1039"/>
      <c r="B53" s="1054"/>
      <c r="C53" s="1054"/>
      <c r="D53" s="1054"/>
      <c r="E53" s="1054"/>
      <c r="F53" s="1054"/>
      <c r="G53" s="1054"/>
      <c r="H53" s="1054"/>
      <c r="I53" s="1203"/>
      <c r="J53" s="1204"/>
      <c r="K53" s="487" t="s">
        <v>318</v>
      </c>
      <c r="L53" s="1204"/>
      <c r="M53" s="1204"/>
      <c r="N53" s="1037"/>
      <c r="O53" s="1205"/>
    </row>
    <row r="54" spans="1:15" ht="14.25" customHeight="1" thickBot="1" x14ac:dyDescent="0.2">
      <c r="A54" s="1040"/>
      <c r="B54" s="1042"/>
      <c r="C54" s="1043"/>
      <c r="D54" s="1043"/>
      <c r="E54" s="1043"/>
      <c r="F54" s="1043"/>
      <c r="G54" s="1043"/>
      <c r="H54" s="1049"/>
      <c r="I54" s="1046" t="s">
        <v>819</v>
      </c>
      <c r="J54" s="1047"/>
      <c r="K54" s="1047"/>
      <c r="L54" s="1047"/>
      <c r="M54" s="1047"/>
      <c r="N54" s="1046"/>
      <c r="O54" s="1169"/>
    </row>
    <row r="55" spans="1:15" ht="15.4" customHeight="1" thickTop="1" x14ac:dyDescent="0.15">
      <c r="I55" s="536"/>
      <c r="J55" s="536"/>
      <c r="K55" s="536"/>
      <c r="L55" s="536"/>
      <c r="M55" s="536"/>
    </row>
    <row r="56" spans="1:15" ht="15.4" customHeight="1" thickBot="1" x14ac:dyDescent="0.2">
      <c r="A56" s="481" t="s">
        <v>753</v>
      </c>
      <c r="B56" s="1163" t="s">
        <v>838</v>
      </c>
      <c r="C56" s="1163"/>
      <c r="D56" s="1163"/>
      <c r="E56" s="1163" t="s">
        <v>837</v>
      </c>
      <c r="F56" s="1163"/>
      <c r="G56" s="1163"/>
      <c r="H56" s="1163"/>
      <c r="I56" s="1222" t="s">
        <v>849</v>
      </c>
      <c r="J56" s="1223"/>
      <c r="K56" s="1223"/>
      <c r="L56" s="1223"/>
      <c r="M56" s="1224"/>
      <c r="N56" s="1207" t="s">
        <v>835</v>
      </c>
      <c r="O56" s="1207"/>
    </row>
    <row r="57" spans="1:15" ht="14.25" customHeight="1" thickTop="1" x14ac:dyDescent="0.15">
      <c r="A57" s="1051" t="s">
        <v>773</v>
      </c>
      <c r="B57" s="1050"/>
      <c r="C57" s="1050"/>
      <c r="D57" s="1050"/>
      <c r="E57" s="1050"/>
      <c r="F57" s="1050"/>
      <c r="G57" s="1050"/>
      <c r="H57" s="1050"/>
      <c r="I57" s="1220"/>
      <c r="J57" s="1221"/>
      <c r="K57" s="488" t="s">
        <v>318</v>
      </c>
      <c r="L57" s="1221"/>
      <c r="M57" s="1221"/>
      <c r="N57" s="1050"/>
      <c r="O57" s="1206"/>
    </row>
    <row r="58" spans="1:15" ht="14.25" customHeight="1" x14ac:dyDescent="0.15">
      <c r="A58" s="1039"/>
      <c r="B58" s="1037"/>
      <c r="C58" s="1037"/>
      <c r="D58" s="1037"/>
      <c r="E58" s="1037"/>
      <c r="F58" s="1037"/>
      <c r="G58" s="1037"/>
      <c r="H58" s="1037"/>
      <c r="I58" s="1203"/>
      <c r="J58" s="1204"/>
      <c r="K58" s="487" t="s">
        <v>318</v>
      </c>
      <c r="L58" s="1204"/>
      <c r="M58" s="1204"/>
      <c r="N58" s="1037"/>
      <c r="O58" s="1205"/>
    </row>
    <row r="59" spans="1:15" ht="14.25" customHeight="1" x14ac:dyDescent="0.15">
      <c r="A59" s="1039"/>
      <c r="B59" s="1037"/>
      <c r="C59" s="1037"/>
      <c r="D59" s="1037"/>
      <c r="E59" s="1037"/>
      <c r="F59" s="1037"/>
      <c r="G59" s="1037"/>
      <c r="H59" s="1037"/>
      <c r="I59" s="1203"/>
      <c r="J59" s="1204"/>
      <c r="K59" s="487" t="s">
        <v>318</v>
      </c>
      <c r="L59" s="1204"/>
      <c r="M59" s="1204"/>
      <c r="N59" s="1037"/>
      <c r="O59" s="1205"/>
    </row>
    <row r="60" spans="1:15" ht="14.25" customHeight="1" x14ac:dyDescent="0.15">
      <c r="A60" s="1039"/>
      <c r="B60" s="1037"/>
      <c r="C60" s="1037"/>
      <c r="D60" s="1037"/>
      <c r="E60" s="1037"/>
      <c r="F60" s="1037"/>
      <c r="G60" s="1037"/>
      <c r="H60" s="1037"/>
      <c r="I60" s="1203"/>
      <c r="J60" s="1204"/>
      <c r="K60" s="487" t="s">
        <v>318</v>
      </c>
      <c r="L60" s="1204"/>
      <c r="M60" s="1204"/>
      <c r="N60" s="1037"/>
      <c r="O60" s="1205"/>
    </row>
    <row r="61" spans="1:15" ht="14.25" customHeight="1" x14ac:dyDescent="0.15">
      <c r="A61" s="1039"/>
      <c r="B61" s="1037"/>
      <c r="C61" s="1037"/>
      <c r="D61" s="1037"/>
      <c r="E61" s="1037"/>
      <c r="F61" s="1037"/>
      <c r="G61" s="1037"/>
      <c r="H61" s="1037"/>
      <c r="I61" s="1203"/>
      <c r="J61" s="1204"/>
      <c r="K61" s="487" t="s">
        <v>318</v>
      </c>
      <c r="L61" s="1204"/>
      <c r="M61" s="1204"/>
      <c r="N61" s="1037"/>
      <c r="O61" s="1205"/>
    </row>
    <row r="62" spans="1:15" ht="14.25" customHeight="1" x14ac:dyDescent="0.15">
      <c r="A62" s="1039"/>
      <c r="B62" s="1054"/>
      <c r="C62" s="1054"/>
      <c r="D62" s="1054"/>
      <c r="E62" s="1054"/>
      <c r="F62" s="1054"/>
      <c r="G62" s="1054"/>
      <c r="H62" s="1054"/>
      <c r="I62" s="1203"/>
      <c r="J62" s="1204"/>
      <c r="K62" s="487" t="s">
        <v>318</v>
      </c>
      <c r="L62" s="1204"/>
      <c r="M62" s="1204"/>
      <c r="N62" s="1037"/>
      <c r="O62" s="1205"/>
    </row>
    <row r="63" spans="1:15" ht="14.25" customHeight="1" thickBot="1" x14ac:dyDescent="0.2">
      <c r="A63" s="1040"/>
      <c r="B63" s="1042"/>
      <c r="C63" s="1043"/>
      <c r="D63" s="1043"/>
      <c r="E63" s="1043"/>
      <c r="F63" s="1043"/>
      <c r="G63" s="1043"/>
      <c r="H63" s="1049"/>
      <c r="I63" s="1046" t="s">
        <v>818</v>
      </c>
      <c r="J63" s="1047"/>
      <c r="K63" s="1047"/>
      <c r="L63" s="1047"/>
      <c r="M63" s="1047"/>
      <c r="N63" s="1046"/>
      <c r="O63" s="1169"/>
    </row>
    <row r="64" spans="1:15" ht="14.25" customHeight="1" thickTop="1" x14ac:dyDescent="0.15">
      <c r="A64" s="1051" t="s">
        <v>771</v>
      </c>
      <c r="B64" s="1050"/>
      <c r="C64" s="1050"/>
      <c r="D64" s="1050"/>
      <c r="E64" s="1050"/>
      <c r="F64" s="1050"/>
      <c r="G64" s="1050"/>
      <c r="H64" s="1050"/>
      <c r="I64" s="1181"/>
      <c r="J64" s="1182"/>
      <c r="K64" s="474" t="s">
        <v>318</v>
      </c>
      <c r="L64" s="1182"/>
      <c r="M64" s="1182"/>
      <c r="N64" s="1050"/>
      <c r="O64" s="1206"/>
    </row>
    <row r="65" spans="1:15" ht="14.25" customHeight="1" x14ac:dyDescent="0.15">
      <c r="A65" s="1039"/>
      <c r="B65" s="1037"/>
      <c r="C65" s="1037"/>
      <c r="D65" s="1037"/>
      <c r="E65" s="1037"/>
      <c r="F65" s="1037"/>
      <c r="G65" s="1037"/>
      <c r="H65" s="1037"/>
      <c r="I65" s="1203"/>
      <c r="J65" s="1204"/>
      <c r="K65" s="487" t="s">
        <v>318</v>
      </c>
      <c r="L65" s="1204"/>
      <c r="M65" s="1204"/>
      <c r="N65" s="1037"/>
      <c r="O65" s="1205"/>
    </row>
    <row r="66" spans="1:15" ht="14.25" customHeight="1" x14ac:dyDescent="0.15">
      <c r="A66" s="1039"/>
      <c r="B66" s="1037"/>
      <c r="C66" s="1037"/>
      <c r="D66" s="1037"/>
      <c r="E66" s="1037"/>
      <c r="F66" s="1037"/>
      <c r="G66" s="1037"/>
      <c r="H66" s="1037"/>
      <c r="I66" s="1203"/>
      <c r="J66" s="1204"/>
      <c r="K66" s="487" t="s">
        <v>318</v>
      </c>
      <c r="L66" s="1204"/>
      <c r="M66" s="1204"/>
      <c r="N66" s="1037"/>
      <c r="O66" s="1205"/>
    </row>
    <row r="67" spans="1:15" ht="14.25" customHeight="1" x14ac:dyDescent="0.15">
      <c r="A67" s="1039"/>
      <c r="B67" s="1037"/>
      <c r="C67" s="1037"/>
      <c r="D67" s="1037"/>
      <c r="E67" s="1037"/>
      <c r="F67" s="1037"/>
      <c r="G67" s="1037"/>
      <c r="H67" s="1037"/>
      <c r="I67" s="1203"/>
      <c r="J67" s="1204"/>
      <c r="K67" s="487" t="s">
        <v>318</v>
      </c>
      <c r="L67" s="1204"/>
      <c r="M67" s="1204"/>
      <c r="N67" s="1037"/>
      <c r="O67" s="1205"/>
    </row>
    <row r="68" spans="1:15" ht="14.25" customHeight="1" x14ac:dyDescent="0.15">
      <c r="A68" s="1039"/>
      <c r="B68" s="1037"/>
      <c r="C68" s="1037"/>
      <c r="D68" s="1037"/>
      <c r="E68" s="1037"/>
      <c r="F68" s="1037"/>
      <c r="G68" s="1037"/>
      <c r="H68" s="1037"/>
      <c r="I68" s="1203"/>
      <c r="J68" s="1204"/>
      <c r="K68" s="487" t="s">
        <v>318</v>
      </c>
      <c r="L68" s="1204"/>
      <c r="M68" s="1204"/>
      <c r="N68" s="1037"/>
      <c r="O68" s="1205"/>
    </row>
    <row r="69" spans="1:15" ht="14.25" customHeight="1" x14ac:dyDescent="0.15">
      <c r="A69" s="1039"/>
      <c r="B69" s="1054"/>
      <c r="C69" s="1054"/>
      <c r="D69" s="1054"/>
      <c r="E69" s="1054"/>
      <c r="F69" s="1054"/>
      <c r="G69" s="1054"/>
      <c r="H69" s="1054"/>
      <c r="I69" s="1203"/>
      <c r="J69" s="1204"/>
      <c r="K69" s="487" t="s">
        <v>318</v>
      </c>
      <c r="L69" s="1204"/>
      <c r="M69" s="1204"/>
      <c r="N69" s="1037"/>
      <c r="O69" s="1205"/>
    </row>
    <row r="70" spans="1:15" ht="14.25" customHeight="1" thickBot="1" x14ac:dyDescent="0.2">
      <c r="A70" s="1040"/>
      <c r="B70" s="1042"/>
      <c r="C70" s="1043"/>
      <c r="D70" s="1043"/>
      <c r="E70" s="1043"/>
      <c r="F70" s="1043"/>
      <c r="G70" s="1043"/>
      <c r="H70" s="1049"/>
      <c r="I70" s="1046" t="s">
        <v>817</v>
      </c>
      <c r="J70" s="1047"/>
      <c r="K70" s="1047"/>
      <c r="L70" s="1047"/>
      <c r="M70" s="1047"/>
      <c r="N70" s="1046"/>
      <c r="O70" s="1169"/>
    </row>
    <row r="71" spans="1:15" ht="14.25" customHeight="1" thickTop="1" x14ac:dyDescent="0.15">
      <c r="A71" s="1051" t="s">
        <v>769</v>
      </c>
      <c r="B71" s="1050"/>
      <c r="C71" s="1050"/>
      <c r="D71" s="1050"/>
      <c r="E71" s="1050"/>
      <c r="F71" s="1050"/>
      <c r="G71" s="1050"/>
      <c r="H71" s="1050"/>
      <c r="I71" s="1181"/>
      <c r="J71" s="1182"/>
      <c r="K71" s="474" t="s">
        <v>318</v>
      </c>
      <c r="L71" s="1182"/>
      <c r="M71" s="1182"/>
      <c r="N71" s="1050"/>
      <c r="O71" s="1206"/>
    </row>
    <row r="72" spans="1:15" ht="14.25" customHeight="1" x14ac:dyDescent="0.15">
      <c r="A72" s="1039"/>
      <c r="B72" s="1037"/>
      <c r="C72" s="1037"/>
      <c r="D72" s="1037"/>
      <c r="E72" s="1037"/>
      <c r="F72" s="1037"/>
      <c r="G72" s="1037"/>
      <c r="H72" s="1037"/>
      <c r="I72" s="1203"/>
      <c r="J72" s="1204"/>
      <c r="K72" s="487" t="s">
        <v>318</v>
      </c>
      <c r="L72" s="1204"/>
      <c r="M72" s="1204"/>
      <c r="N72" s="1037"/>
      <c r="O72" s="1205"/>
    </row>
    <row r="73" spans="1:15" ht="14.25" customHeight="1" x14ac:dyDescent="0.15">
      <c r="A73" s="1039"/>
      <c r="B73" s="1037"/>
      <c r="C73" s="1037"/>
      <c r="D73" s="1037"/>
      <c r="E73" s="1037"/>
      <c r="F73" s="1037"/>
      <c r="G73" s="1037"/>
      <c r="H73" s="1037"/>
      <c r="I73" s="1203"/>
      <c r="J73" s="1204"/>
      <c r="K73" s="487" t="s">
        <v>318</v>
      </c>
      <c r="L73" s="1204"/>
      <c r="M73" s="1204"/>
      <c r="N73" s="1037"/>
      <c r="O73" s="1205"/>
    </row>
    <row r="74" spans="1:15" ht="14.25" customHeight="1" x14ac:dyDescent="0.15">
      <c r="A74" s="1039"/>
      <c r="B74" s="1037"/>
      <c r="C74" s="1037"/>
      <c r="D74" s="1037"/>
      <c r="E74" s="1037"/>
      <c r="F74" s="1037"/>
      <c r="G74" s="1037"/>
      <c r="H74" s="1037"/>
      <c r="I74" s="1203"/>
      <c r="J74" s="1204"/>
      <c r="K74" s="487" t="s">
        <v>318</v>
      </c>
      <c r="L74" s="1204"/>
      <c r="M74" s="1204"/>
      <c r="N74" s="1037"/>
      <c r="O74" s="1205"/>
    </row>
    <row r="75" spans="1:15" ht="14.25" customHeight="1" x14ac:dyDescent="0.15">
      <c r="A75" s="1039"/>
      <c r="B75" s="1037"/>
      <c r="C75" s="1037"/>
      <c r="D75" s="1037"/>
      <c r="E75" s="1037"/>
      <c r="F75" s="1037"/>
      <c r="G75" s="1037"/>
      <c r="H75" s="1037"/>
      <c r="I75" s="1203"/>
      <c r="J75" s="1204"/>
      <c r="K75" s="487" t="s">
        <v>318</v>
      </c>
      <c r="L75" s="1204"/>
      <c r="M75" s="1204"/>
      <c r="N75" s="1037"/>
      <c r="O75" s="1205"/>
    </row>
    <row r="76" spans="1:15" ht="14.25" customHeight="1" x14ac:dyDescent="0.15">
      <c r="A76" s="1039"/>
      <c r="B76" s="1054"/>
      <c r="C76" s="1054"/>
      <c r="D76" s="1054"/>
      <c r="E76" s="1054"/>
      <c r="F76" s="1054"/>
      <c r="G76" s="1054"/>
      <c r="H76" s="1054"/>
      <c r="I76" s="1203"/>
      <c r="J76" s="1204"/>
      <c r="K76" s="487" t="s">
        <v>318</v>
      </c>
      <c r="L76" s="1204"/>
      <c r="M76" s="1204"/>
      <c r="N76" s="1037"/>
      <c r="O76" s="1205"/>
    </row>
    <row r="77" spans="1:15" ht="14.25" customHeight="1" thickBot="1" x14ac:dyDescent="0.2">
      <c r="A77" s="1040"/>
      <c r="B77" s="1042"/>
      <c r="C77" s="1043"/>
      <c r="D77" s="1043"/>
      <c r="E77" s="1043"/>
      <c r="F77" s="1043"/>
      <c r="G77" s="1043"/>
      <c r="H77" s="1049"/>
      <c r="I77" s="1046" t="s">
        <v>816</v>
      </c>
      <c r="J77" s="1047"/>
      <c r="K77" s="1047"/>
      <c r="L77" s="1047"/>
      <c r="M77" s="1047"/>
      <c r="N77" s="1046"/>
      <c r="O77" s="1169"/>
    </row>
    <row r="78" spans="1:15" ht="14.25" customHeight="1" thickTop="1" x14ac:dyDescent="0.15">
      <c r="A78" s="1051" t="s">
        <v>767</v>
      </c>
      <c r="B78" s="1050"/>
      <c r="C78" s="1050"/>
      <c r="D78" s="1050"/>
      <c r="E78" s="1050"/>
      <c r="F78" s="1050"/>
      <c r="G78" s="1050"/>
      <c r="H78" s="1050"/>
      <c r="I78" s="1181"/>
      <c r="J78" s="1182"/>
      <c r="K78" s="474" t="s">
        <v>318</v>
      </c>
      <c r="L78" s="1182"/>
      <c r="M78" s="1182"/>
      <c r="N78" s="1050"/>
      <c r="O78" s="1206"/>
    </row>
    <row r="79" spans="1:15" ht="14.25" customHeight="1" x14ac:dyDescent="0.15">
      <c r="A79" s="1039"/>
      <c r="B79" s="1037"/>
      <c r="C79" s="1037"/>
      <c r="D79" s="1037"/>
      <c r="E79" s="1037"/>
      <c r="F79" s="1037"/>
      <c r="G79" s="1037"/>
      <c r="H79" s="1037"/>
      <c r="I79" s="1203"/>
      <c r="J79" s="1204"/>
      <c r="K79" s="487" t="s">
        <v>318</v>
      </c>
      <c r="L79" s="1204"/>
      <c r="M79" s="1204"/>
      <c r="N79" s="1037"/>
      <c r="O79" s="1205"/>
    </row>
    <row r="80" spans="1:15" ht="14.25" customHeight="1" x14ac:dyDescent="0.15">
      <c r="A80" s="1039"/>
      <c r="B80" s="1037"/>
      <c r="C80" s="1037"/>
      <c r="D80" s="1037"/>
      <c r="E80" s="1037"/>
      <c r="F80" s="1037"/>
      <c r="G80" s="1037"/>
      <c r="H80" s="1037"/>
      <c r="I80" s="1203"/>
      <c r="J80" s="1204"/>
      <c r="K80" s="487" t="s">
        <v>318</v>
      </c>
      <c r="L80" s="1204"/>
      <c r="M80" s="1204"/>
      <c r="N80" s="1037"/>
      <c r="O80" s="1205"/>
    </row>
    <row r="81" spans="1:15" ht="14.25" customHeight="1" x14ac:dyDescent="0.15">
      <c r="A81" s="1039"/>
      <c r="B81" s="1037"/>
      <c r="C81" s="1037"/>
      <c r="D81" s="1037"/>
      <c r="E81" s="1037"/>
      <c r="F81" s="1037"/>
      <c r="G81" s="1037"/>
      <c r="H81" s="1037"/>
      <c r="I81" s="1203"/>
      <c r="J81" s="1204"/>
      <c r="K81" s="487" t="s">
        <v>318</v>
      </c>
      <c r="L81" s="1204"/>
      <c r="M81" s="1204"/>
      <c r="N81" s="1037"/>
      <c r="O81" s="1205"/>
    </row>
    <row r="82" spans="1:15" ht="14.25" customHeight="1" x14ac:dyDescent="0.15">
      <c r="A82" s="1039"/>
      <c r="B82" s="1037"/>
      <c r="C82" s="1037"/>
      <c r="D82" s="1037"/>
      <c r="E82" s="1037"/>
      <c r="F82" s="1037"/>
      <c r="G82" s="1037"/>
      <c r="H82" s="1037"/>
      <c r="I82" s="1203"/>
      <c r="J82" s="1204"/>
      <c r="K82" s="487" t="s">
        <v>318</v>
      </c>
      <c r="L82" s="1204"/>
      <c r="M82" s="1204"/>
      <c r="N82" s="1037"/>
      <c r="O82" s="1205"/>
    </row>
    <row r="83" spans="1:15" ht="14.25" customHeight="1" x14ac:dyDescent="0.15">
      <c r="A83" s="1039"/>
      <c r="B83" s="1054"/>
      <c r="C83" s="1054"/>
      <c r="D83" s="1054"/>
      <c r="E83" s="1054"/>
      <c r="F83" s="1054"/>
      <c r="G83" s="1054"/>
      <c r="H83" s="1054"/>
      <c r="I83" s="1203"/>
      <c r="J83" s="1204"/>
      <c r="K83" s="487" t="s">
        <v>318</v>
      </c>
      <c r="L83" s="1204"/>
      <c r="M83" s="1204"/>
      <c r="N83" s="1037"/>
      <c r="O83" s="1205"/>
    </row>
    <row r="84" spans="1:15" ht="14.25" customHeight="1" thickBot="1" x14ac:dyDescent="0.2">
      <c r="A84" s="1040"/>
      <c r="B84" s="1042"/>
      <c r="C84" s="1043"/>
      <c r="D84" s="1043"/>
      <c r="E84" s="1043"/>
      <c r="F84" s="1043"/>
      <c r="G84" s="1043"/>
      <c r="H84" s="1049"/>
      <c r="I84" s="1046" t="s">
        <v>815</v>
      </c>
      <c r="J84" s="1047"/>
      <c r="K84" s="1047"/>
      <c r="L84" s="1047"/>
      <c r="M84" s="1047"/>
      <c r="N84" s="1046"/>
      <c r="O84" s="1169"/>
    </row>
    <row r="85" spans="1:15" ht="14.25" customHeight="1" thickTop="1" x14ac:dyDescent="0.15">
      <c r="A85" s="1051" t="s">
        <v>765</v>
      </c>
      <c r="B85" s="1050"/>
      <c r="C85" s="1050"/>
      <c r="D85" s="1050"/>
      <c r="E85" s="1050"/>
      <c r="F85" s="1050"/>
      <c r="G85" s="1050"/>
      <c r="H85" s="1050"/>
      <c r="I85" s="1181"/>
      <c r="J85" s="1182"/>
      <c r="K85" s="474" t="s">
        <v>318</v>
      </c>
      <c r="L85" s="1182"/>
      <c r="M85" s="1182"/>
      <c r="N85" s="1050"/>
      <c r="O85" s="1206"/>
    </row>
    <row r="86" spans="1:15" ht="14.25" customHeight="1" x14ac:dyDescent="0.15">
      <c r="A86" s="1039"/>
      <c r="B86" s="1037"/>
      <c r="C86" s="1037"/>
      <c r="D86" s="1037"/>
      <c r="E86" s="1037"/>
      <c r="F86" s="1037"/>
      <c r="G86" s="1037"/>
      <c r="H86" s="1037"/>
      <c r="I86" s="1203"/>
      <c r="J86" s="1204"/>
      <c r="K86" s="487" t="s">
        <v>318</v>
      </c>
      <c r="L86" s="1204"/>
      <c r="M86" s="1204"/>
      <c r="N86" s="1037"/>
      <c r="O86" s="1205"/>
    </row>
    <row r="87" spans="1:15" ht="14.25" customHeight="1" x14ac:dyDescent="0.15">
      <c r="A87" s="1039"/>
      <c r="B87" s="1037"/>
      <c r="C87" s="1037"/>
      <c r="D87" s="1037"/>
      <c r="E87" s="1037"/>
      <c r="F87" s="1037"/>
      <c r="G87" s="1037"/>
      <c r="H87" s="1037"/>
      <c r="I87" s="1203"/>
      <c r="J87" s="1204"/>
      <c r="K87" s="487" t="s">
        <v>318</v>
      </c>
      <c r="L87" s="1204"/>
      <c r="M87" s="1204"/>
      <c r="N87" s="1037"/>
      <c r="O87" s="1205"/>
    </row>
    <row r="88" spans="1:15" ht="14.25" customHeight="1" x14ac:dyDescent="0.15">
      <c r="A88" s="1039"/>
      <c r="B88" s="1037"/>
      <c r="C88" s="1037"/>
      <c r="D88" s="1037"/>
      <c r="E88" s="1037"/>
      <c r="F88" s="1037"/>
      <c r="G88" s="1037"/>
      <c r="H88" s="1037"/>
      <c r="I88" s="1203"/>
      <c r="J88" s="1204"/>
      <c r="K88" s="487" t="s">
        <v>318</v>
      </c>
      <c r="L88" s="1204"/>
      <c r="M88" s="1204"/>
      <c r="N88" s="1037"/>
      <c r="O88" s="1205"/>
    </row>
    <row r="89" spans="1:15" ht="14.25" customHeight="1" x14ac:dyDescent="0.15">
      <c r="A89" s="1039"/>
      <c r="B89" s="1037"/>
      <c r="C89" s="1037"/>
      <c r="D89" s="1037"/>
      <c r="E89" s="1037"/>
      <c r="F89" s="1037"/>
      <c r="G89" s="1037"/>
      <c r="H89" s="1037"/>
      <c r="I89" s="1203"/>
      <c r="J89" s="1204"/>
      <c r="K89" s="487" t="s">
        <v>318</v>
      </c>
      <c r="L89" s="1204"/>
      <c r="M89" s="1204"/>
      <c r="N89" s="1037"/>
      <c r="O89" s="1205"/>
    </row>
    <row r="90" spans="1:15" ht="14.25" customHeight="1" x14ac:dyDescent="0.15">
      <c r="A90" s="1039"/>
      <c r="B90" s="1054"/>
      <c r="C90" s="1054"/>
      <c r="D90" s="1054"/>
      <c r="E90" s="1054"/>
      <c r="F90" s="1054"/>
      <c r="G90" s="1054"/>
      <c r="H90" s="1054"/>
      <c r="I90" s="1203"/>
      <c r="J90" s="1204"/>
      <c r="K90" s="487" t="s">
        <v>318</v>
      </c>
      <c r="L90" s="1204"/>
      <c r="M90" s="1204"/>
      <c r="N90" s="1037"/>
      <c r="O90" s="1205"/>
    </row>
    <row r="91" spans="1:15" ht="14.25" customHeight="1" thickBot="1" x14ac:dyDescent="0.2">
      <c r="A91" s="1040"/>
      <c r="B91" s="1042"/>
      <c r="C91" s="1043"/>
      <c r="D91" s="1043"/>
      <c r="E91" s="1043"/>
      <c r="F91" s="1043"/>
      <c r="G91" s="1043"/>
      <c r="H91" s="1049"/>
      <c r="I91" s="1046" t="s">
        <v>814</v>
      </c>
      <c r="J91" s="1047"/>
      <c r="K91" s="1047"/>
      <c r="L91" s="1047"/>
      <c r="M91" s="1047"/>
      <c r="N91" s="1046"/>
      <c r="O91" s="1169"/>
    </row>
    <row r="92" spans="1:15" ht="15.4" customHeight="1" thickTop="1" x14ac:dyDescent="0.15">
      <c r="A92" s="486"/>
      <c r="B92" s="486"/>
      <c r="C92" s="486"/>
      <c r="D92" s="486"/>
      <c r="E92" s="486"/>
      <c r="F92" s="1213" t="s">
        <v>813</v>
      </c>
      <c r="G92" s="1182"/>
      <c r="H92" s="1182"/>
      <c r="I92" s="1182"/>
      <c r="J92" s="1182"/>
      <c r="K92" s="1182"/>
      <c r="L92" s="1182"/>
      <c r="M92" s="1182"/>
      <c r="N92" s="1181"/>
      <c r="O92" s="1216"/>
    </row>
    <row r="93" spans="1:15" ht="15.4" customHeight="1" thickBot="1" x14ac:dyDescent="0.2">
      <c r="A93" s="486"/>
      <c r="B93" s="486"/>
      <c r="C93" s="486"/>
      <c r="D93" s="486"/>
      <c r="E93" s="486"/>
      <c r="F93" s="1214"/>
      <c r="G93" s="1215"/>
      <c r="H93" s="1215"/>
      <c r="I93" s="1215"/>
      <c r="J93" s="1215"/>
      <c r="K93" s="1215"/>
      <c r="L93" s="1215"/>
      <c r="M93" s="1215"/>
      <c r="N93" s="1217"/>
      <c r="O93" s="1218"/>
    </row>
    <row r="94" spans="1:15" s="469" customFormat="1" ht="13.5" customHeight="1" x14ac:dyDescent="0.15">
      <c r="A94" s="470" t="s">
        <v>717</v>
      </c>
      <c r="B94" s="1201" t="s">
        <v>812</v>
      </c>
      <c r="C94" s="1201"/>
      <c r="D94" s="1201"/>
      <c r="E94" s="1201"/>
      <c r="F94" s="1201"/>
      <c r="G94" s="1201"/>
      <c r="H94" s="1201"/>
      <c r="I94" s="1201"/>
      <c r="J94" s="1201"/>
      <c r="K94" s="1201"/>
      <c r="L94" s="1201"/>
      <c r="M94" s="1201"/>
      <c r="N94" s="1201"/>
      <c r="O94" s="1201"/>
    </row>
    <row r="95" spans="1:15" s="415" customFormat="1" ht="13.5" customHeight="1" x14ac:dyDescent="0.15">
      <c r="A95" s="485" t="s">
        <v>717</v>
      </c>
      <c r="B95" s="1208" t="s">
        <v>745</v>
      </c>
      <c r="C95" s="1208"/>
      <c r="D95" s="1208"/>
      <c r="E95" s="1208"/>
      <c r="F95" s="1208"/>
      <c r="G95" s="1208"/>
      <c r="H95" s="1208"/>
      <c r="I95" s="1208"/>
      <c r="J95" s="1208"/>
      <c r="K95" s="1208"/>
      <c r="L95" s="1208"/>
      <c r="M95" s="1208"/>
      <c r="N95" s="1208"/>
      <c r="O95" s="1208"/>
    </row>
    <row r="96" spans="1:15" ht="13.5" customHeight="1" x14ac:dyDescent="0.15"/>
    <row r="97" spans="1:15" ht="15.4" customHeight="1" thickBot="1" x14ac:dyDescent="0.2">
      <c r="A97" s="467" t="s">
        <v>847</v>
      </c>
    </row>
    <row r="98" spans="1:15" ht="15.4" customHeight="1" x14ac:dyDescent="0.15">
      <c r="A98" s="1193" t="s">
        <v>740</v>
      </c>
      <c r="B98" s="1194"/>
      <c r="C98" s="1194"/>
      <c r="D98" s="1195"/>
    </row>
    <row r="99" spans="1:15" ht="15.4" customHeight="1" thickBot="1" x14ac:dyDescent="0.2">
      <c r="A99" s="1196"/>
      <c r="B99" s="1197"/>
      <c r="C99" s="1197"/>
      <c r="D99" s="1198"/>
    </row>
    <row r="100" spans="1:15" ht="15.4" customHeight="1" x14ac:dyDescent="0.15">
      <c r="A100" s="1199"/>
      <c r="B100" s="1175"/>
      <c r="C100" s="1175"/>
      <c r="D100" s="1200" t="s">
        <v>130</v>
      </c>
      <c r="E100" s="1193" t="s">
        <v>739</v>
      </c>
      <c r="F100" s="1194"/>
      <c r="G100" s="1195"/>
      <c r="H100" s="1199" t="s">
        <v>738</v>
      </c>
      <c r="I100" s="1175" t="s">
        <v>846</v>
      </c>
      <c r="J100" s="1175"/>
      <c r="K100" s="1175"/>
    </row>
    <row r="101" spans="1:15" ht="15.4" customHeight="1" thickBot="1" x14ac:dyDescent="0.2">
      <c r="A101" s="1196"/>
      <c r="B101" s="1197"/>
      <c r="C101" s="1197"/>
      <c r="D101" s="1198"/>
      <c r="E101" s="1196"/>
      <c r="F101" s="1197"/>
      <c r="G101" s="1198"/>
      <c r="H101" s="1199"/>
      <c r="I101" s="1175"/>
      <c r="J101" s="1175"/>
      <c r="K101" s="1175"/>
    </row>
    <row r="102" spans="1:15" ht="13.5" customHeight="1" x14ac:dyDescent="0.15"/>
    <row r="103" spans="1:15" s="471" customFormat="1" ht="13.5" customHeight="1" x14ac:dyDescent="0.15">
      <c r="A103" s="471" t="s">
        <v>736</v>
      </c>
    </row>
    <row r="104" spans="1:15" s="469" customFormat="1" ht="13.5" customHeight="1" x14ac:dyDescent="0.15">
      <c r="A104" s="470">
        <v>1</v>
      </c>
      <c r="B104" s="469" t="s">
        <v>762</v>
      </c>
    </row>
    <row r="105" spans="1:15" s="469" customFormat="1" ht="13.5" customHeight="1" x14ac:dyDescent="0.15">
      <c r="A105" s="470">
        <v>2</v>
      </c>
      <c r="B105" s="469" t="s">
        <v>761</v>
      </c>
    </row>
    <row r="106" spans="1:15" s="469" customFormat="1" ht="13.5" customHeight="1" x14ac:dyDescent="0.15">
      <c r="A106" s="470">
        <v>3</v>
      </c>
      <c r="B106" s="469" t="s">
        <v>831</v>
      </c>
    </row>
    <row r="107" spans="1:15" s="469" customFormat="1" ht="13.5" customHeight="1" x14ac:dyDescent="0.15">
      <c r="B107" s="469" t="s">
        <v>842</v>
      </c>
    </row>
    <row r="108" spans="1:15" s="469" customFormat="1" ht="13.5" customHeight="1" x14ac:dyDescent="0.15">
      <c r="A108" s="470">
        <v>4</v>
      </c>
      <c r="B108" s="1192" t="s">
        <v>829</v>
      </c>
      <c r="C108" s="1192"/>
      <c r="D108" s="1192"/>
      <c r="E108" s="1192"/>
      <c r="F108" s="1192"/>
      <c r="G108" s="1192"/>
      <c r="H108" s="1192"/>
      <c r="I108" s="1192"/>
      <c r="J108" s="1192"/>
      <c r="K108" s="1192"/>
      <c r="L108" s="1192"/>
      <c r="M108" s="1192"/>
      <c r="N108" s="1192"/>
      <c r="O108" s="1192"/>
    </row>
    <row r="109" spans="1:15" s="469" customFormat="1" ht="13.5" customHeight="1" x14ac:dyDescent="0.15">
      <c r="B109" s="1192"/>
      <c r="C109" s="1192"/>
      <c r="D109" s="1192"/>
      <c r="E109" s="1192"/>
      <c r="F109" s="1192"/>
      <c r="G109" s="1192"/>
      <c r="H109" s="1192"/>
      <c r="I109" s="1192"/>
      <c r="J109" s="1192"/>
      <c r="K109" s="1192"/>
      <c r="L109" s="1192"/>
      <c r="M109" s="1192"/>
      <c r="N109" s="1192"/>
      <c r="O109" s="1192"/>
    </row>
    <row r="110" spans="1:15" s="471" customFormat="1" ht="13.5" customHeight="1" x14ac:dyDescent="0.15">
      <c r="A110" s="484"/>
    </row>
    <row r="111" spans="1:15" s="471" customFormat="1" ht="13.5" customHeight="1" x14ac:dyDescent="0.15"/>
    <row r="112" spans="1:15" s="471" customFormat="1" ht="13.5" customHeight="1" x14ac:dyDescent="0.15"/>
  </sheetData>
  <mergeCells count="405">
    <mergeCell ref="A100:C101"/>
    <mergeCell ref="D100:D101"/>
    <mergeCell ref="E100:G101"/>
    <mergeCell ref="H100:H101"/>
    <mergeCell ref="I100:K101"/>
    <mergeCell ref="N90:O90"/>
    <mergeCell ref="B91:H91"/>
    <mergeCell ref="I91:M91"/>
    <mergeCell ref="N91:O91"/>
    <mergeCell ref="A85:A91"/>
    <mergeCell ref="B85:D85"/>
    <mergeCell ref="E85:H85"/>
    <mergeCell ref="I85:J85"/>
    <mergeCell ref="L85:M85"/>
    <mergeCell ref="N85:O85"/>
    <mergeCell ref="B86:D86"/>
    <mergeCell ref="E86:H86"/>
    <mergeCell ref="I86:J86"/>
    <mergeCell ref="L86:M86"/>
    <mergeCell ref="L87:M87"/>
    <mergeCell ref="N87:O87"/>
    <mergeCell ref="B108:O109"/>
    <mergeCell ref="F92:M93"/>
    <mergeCell ref="N92:O93"/>
    <mergeCell ref="B94:O94"/>
    <mergeCell ref="B95:O95"/>
    <mergeCell ref="L89:M89"/>
    <mergeCell ref="N89:O89"/>
    <mergeCell ref="N86:O86"/>
    <mergeCell ref="B87:D87"/>
    <mergeCell ref="E87:H87"/>
    <mergeCell ref="I87:J87"/>
    <mergeCell ref="B88:D88"/>
    <mergeCell ref="E88:H88"/>
    <mergeCell ref="I88:J88"/>
    <mergeCell ref="L88:M88"/>
    <mergeCell ref="B90:D90"/>
    <mergeCell ref="E90:H90"/>
    <mergeCell ref="I90:J90"/>
    <mergeCell ref="L90:M90"/>
    <mergeCell ref="N88:O88"/>
    <mergeCell ref="B89:D89"/>
    <mergeCell ref="E89:H89"/>
    <mergeCell ref="I89:J89"/>
    <mergeCell ref="A98:D99"/>
    <mergeCell ref="A78:A84"/>
    <mergeCell ref="B78:D78"/>
    <mergeCell ref="E78:H78"/>
    <mergeCell ref="I78:J78"/>
    <mergeCell ref="L78:M78"/>
    <mergeCell ref="N78:O78"/>
    <mergeCell ref="B79:D79"/>
    <mergeCell ref="B82:D82"/>
    <mergeCell ref="E82:H82"/>
    <mergeCell ref="I82:J82"/>
    <mergeCell ref="L82:M82"/>
    <mergeCell ref="N82:O82"/>
    <mergeCell ref="E79:H79"/>
    <mergeCell ref="I79:J79"/>
    <mergeCell ref="L79:M79"/>
    <mergeCell ref="B83:D83"/>
    <mergeCell ref="E83:H83"/>
    <mergeCell ref="I83:J83"/>
    <mergeCell ref="L83:M83"/>
    <mergeCell ref="I80:J80"/>
    <mergeCell ref="L80:M80"/>
    <mergeCell ref="N83:O83"/>
    <mergeCell ref="B84:H84"/>
    <mergeCell ref="I84:M84"/>
    <mergeCell ref="L75:M75"/>
    <mergeCell ref="N75:O75"/>
    <mergeCell ref="B81:D81"/>
    <mergeCell ref="E81:H81"/>
    <mergeCell ref="I81:J81"/>
    <mergeCell ref="L81:M81"/>
    <mergeCell ref="N81:O81"/>
    <mergeCell ref="N79:O79"/>
    <mergeCell ref="B80:D80"/>
    <mergeCell ref="E80:H80"/>
    <mergeCell ref="B77:H77"/>
    <mergeCell ref="I77:M77"/>
    <mergeCell ref="N77:O77"/>
    <mergeCell ref="N80:O80"/>
    <mergeCell ref="B76:D76"/>
    <mergeCell ref="E76:H76"/>
    <mergeCell ref="I76:J76"/>
    <mergeCell ref="L76:M76"/>
    <mergeCell ref="N76:O76"/>
    <mergeCell ref="I75:J75"/>
    <mergeCell ref="N84:O84"/>
    <mergeCell ref="A71:A77"/>
    <mergeCell ref="B71:D71"/>
    <mergeCell ref="E71:H71"/>
    <mergeCell ref="I71:J71"/>
    <mergeCell ref="L71:M71"/>
    <mergeCell ref="N71:O71"/>
    <mergeCell ref="B72:D72"/>
    <mergeCell ref="E72:H72"/>
    <mergeCell ref="I72:J72"/>
    <mergeCell ref="L72:M72"/>
    <mergeCell ref="N72:O72"/>
    <mergeCell ref="B73:D73"/>
    <mergeCell ref="E73:H73"/>
    <mergeCell ref="I73:J73"/>
    <mergeCell ref="L73:M73"/>
    <mergeCell ref="N73:O73"/>
    <mergeCell ref="B74:D74"/>
    <mergeCell ref="E74:H74"/>
    <mergeCell ref="I74:J74"/>
    <mergeCell ref="L74:M74"/>
    <mergeCell ref="N74:O74"/>
    <mergeCell ref="B75:D75"/>
    <mergeCell ref="E75:H75"/>
    <mergeCell ref="B70:H70"/>
    <mergeCell ref="I70:M70"/>
    <mergeCell ref="N70:O70"/>
    <mergeCell ref="A64:A70"/>
    <mergeCell ref="B64:D64"/>
    <mergeCell ref="E64:H64"/>
    <mergeCell ref="I64:J64"/>
    <mergeCell ref="L64:M64"/>
    <mergeCell ref="N64:O64"/>
    <mergeCell ref="B65:D65"/>
    <mergeCell ref="E65:H65"/>
    <mergeCell ref="I65:J65"/>
    <mergeCell ref="L65:M65"/>
    <mergeCell ref="N65:O65"/>
    <mergeCell ref="B66:D66"/>
    <mergeCell ref="E66:H66"/>
    <mergeCell ref="I66:J66"/>
    <mergeCell ref="L66:M66"/>
    <mergeCell ref="N66:O66"/>
    <mergeCell ref="B67:D67"/>
    <mergeCell ref="E67:H67"/>
    <mergeCell ref="I67:J67"/>
    <mergeCell ref="L67:M67"/>
    <mergeCell ref="N67:O67"/>
    <mergeCell ref="B61:D61"/>
    <mergeCell ref="E61:H61"/>
    <mergeCell ref="I61:J61"/>
    <mergeCell ref="L61:M61"/>
    <mergeCell ref="N61:O61"/>
    <mergeCell ref="B69:D69"/>
    <mergeCell ref="E69:H69"/>
    <mergeCell ref="I69:J69"/>
    <mergeCell ref="L69:M69"/>
    <mergeCell ref="N69:O69"/>
    <mergeCell ref="B68:D68"/>
    <mergeCell ref="E68:H68"/>
    <mergeCell ref="I68:J68"/>
    <mergeCell ref="L68:M68"/>
    <mergeCell ref="N68:O68"/>
    <mergeCell ref="E59:H59"/>
    <mergeCell ref="I59:J59"/>
    <mergeCell ref="L59:M59"/>
    <mergeCell ref="N59:O59"/>
    <mergeCell ref="B60:D60"/>
    <mergeCell ref="E60:H60"/>
    <mergeCell ref="I60:J60"/>
    <mergeCell ref="L60:M60"/>
    <mergeCell ref="N60:O60"/>
    <mergeCell ref="B56:D56"/>
    <mergeCell ref="E56:H56"/>
    <mergeCell ref="N56:O56"/>
    <mergeCell ref="A57:A63"/>
    <mergeCell ref="B57:D57"/>
    <mergeCell ref="E57:H57"/>
    <mergeCell ref="I57:J57"/>
    <mergeCell ref="L57:M57"/>
    <mergeCell ref="N57:O57"/>
    <mergeCell ref="B58:D58"/>
    <mergeCell ref="I56:M56"/>
    <mergeCell ref="B62:D62"/>
    <mergeCell ref="E62:H62"/>
    <mergeCell ref="I62:J62"/>
    <mergeCell ref="L62:M62"/>
    <mergeCell ref="N62:O62"/>
    <mergeCell ref="B63:H63"/>
    <mergeCell ref="I63:M63"/>
    <mergeCell ref="N63:O63"/>
    <mergeCell ref="E58:H58"/>
    <mergeCell ref="I58:J58"/>
    <mergeCell ref="L58:M58"/>
    <mergeCell ref="N58:O58"/>
    <mergeCell ref="B59:D59"/>
    <mergeCell ref="B51:D51"/>
    <mergeCell ref="E51:H51"/>
    <mergeCell ref="I51:J51"/>
    <mergeCell ref="L51:M51"/>
    <mergeCell ref="N51:O51"/>
    <mergeCell ref="B52:D52"/>
    <mergeCell ref="E52:H52"/>
    <mergeCell ref="I52:J52"/>
    <mergeCell ref="L52:M52"/>
    <mergeCell ref="N52:O52"/>
    <mergeCell ref="B53:D53"/>
    <mergeCell ref="E53:H53"/>
    <mergeCell ref="I53:J53"/>
    <mergeCell ref="L53:M53"/>
    <mergeCell ref="N53:O53"/>
    <mergeCell ref="B54:H54"/>
    <mergeCell ref="I54:M54"/>
    <mergeCell ref="N54:O54"/>
    <mergeCell ref="A48:A54"/>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44:D44"/>
    <mergeCell ref="E44:H44"/>
    <mergeCell ref="I44:J44"/>
    <mergeCell ref="L44:M44"/>
    <mergeCell ref="N44:O44"/>
    <mergeCell ref="B45:D45"/>
    <mergeCell ref="E45:H45"/>
    <mergeCell ref="I45:J45"/>
    <mergeCell ref="L45:M45"/>
    <mergeCell ref="N45:O45"/>
    <mergeCell ref="B46:D46"/>
    <mergeCell ref="E46:H46"/>
    <mergeCell ref="I46:J46"/>
    <mergeCell ref="L46:M46"/>
    <mergeCell ref="N46:O46"/>
    <mergeCell ref="B47:H47"/>
    <mergeCell ref="I47:M47"/>
    <mergeCell ref="N47:O47"/>
    <mergeCell ref="A41:A47"/>
    <mergeCell ref="B41:D41"/>
    <mergeCell ref="E41:H41"/>
    <mergeCell ref="I41:J41"/>
    <mergeCell ref="L41:M41"/>
    <mergeCell ref="N41:O41"/>
    <mergeCell ref="B42:D42"/>
    <mergeCell ref="E42:H42"/>
    <mergeCell ref="I42:J42"/>
    <mergeCell ref="L42:M42"/>
    <mergeCell ref="N42:O42"/>
    <mergeCell ref="B43:D43"/>
    <mergeCell ref="E43:H43"/>
    <mergeCell ref="I43:J43"/>
    <mergeCell ref="L43:M43"/>
    <mergeCell ref="N43:O43"/>
    <mergeCell ref="B37:D37"/>
    <mergeCell ref="E37:H37"/>
    <mergeCell ref="I37:J37"/>
    <mergeCell ref="L37:M37"/>
    <mergeCell ref="N37:O37"/>
    <mergeCell ref="B38:D38"/>
    <mergeCell ref="E38:H38"/>
    <mergeCell ref="I38:J38"/>
    <mergeCell ref="L38:M38"/>
    <mergeCell ref="N38:O38"/>
    <mergeCell ref="B39:D39"/>
    <mergeCell ref="E39:H39"/>
    <mergeCell ref="I39:J39"/>
    <mergeCell ref="L39:M39"/>
    <mergeCell ref="N39:O39"/>
    <mergeCell ref="B40:H40"/>
    <mergeCell ref="I40:M40"/>
    <mergeCell ref="N40:O40"/>
    <mergeCell ref="A34:A40"/>
    <mergeCell ref="B34:D34"/>
    <mergeCell ref="E34:H34"/>
    <mergeCell ref="I34:J34"/>
    <mergeCell ref="L34:M34"/>
    <mergeCell ref="N34:O34"/>
    <mergeCell ref="B35:D35"/>
    <mergeCell ref="E35:H35"/>
    <mergeCell ref="I35:J35"/>
    <mergeCell ref="L35:M35"/>
    <mergeCell ref="N35:O35"/>
    <mergeCell ref="B36:D36"/>
    <mergeCell ref="E36:H36"/>
    <mergeCell ref="I36:J36"/>
    <mergeCell ref="L36:M36"/>
    <mergeCell ref="N36:O36"/>
    <mergeCell ref="B30:D30"/>
    <mergeCell ref="E30:H30"/>
    <mergeCell ref="I30:J30"/>
    <mergeCell ref="L30:M30"/>
    <mergeCell ref="N30:O30"/>
    <mergeCell ref="B31:D31"/>
    <mergeCell ref="E31:H31"/>
    <mergeCell ref="I31:J31"/>
    <mergeCell ref="L31:M31"/>
    <mergeCell ref="N31:O31"/>
    <mergeCell ref="B32:D32"/>
    <mergeCell ref="E32:H32"/>
    <mergeCell ref="I32:J32"/>
    <mergeCell ref="L32:M32"/>
    <mergeCell ref="N32:O32"/>
    <mergeCell ref="B33:H33"/>
    <mergeCell ref="I33:M33"/>
    <mergeCell ref="N33:O33"/>
    <mergeCell ref="A27:A33"/>
    <mergeCell ref="B27:D27"/>
    <mergeCell ref="E27:H27"/>
    <mergeCell ref="I27:J27"/>
    <mergeCell ref="L27:M27"/>
    <mergeCell ref="N27:O27"/>
    <mergeCell ref="B28:D28"/>
    <mergeCell ref="E28:H28"/>
    <mergeCell ref="I28:J28"/>
    <mergeCell ref="L28:M28"/>
    <mergeCell ref="N28:O28"/>
    <mergeCell ref="B29:D29"/>
    <mergeCell ref="E29:H29"/>
    <mergeCell ref="I29:J29"/>
    <mergeCell ref="L29:M29"/>
    <mergeCell ref="N29:O29"/>
    <mergeCell ref="B23:D23"/>
    <mergeCell ref="E23:H23"/>
    <mergeCell ref="I23:J23"/>
    <mergeCell ref="L23:M23"/>
    <mergeCell ref="N23:O23"/>
    <mergeCell ref="B24:D24"/>
    <mergeCell ref="E24:H24"/>
    <mergeCell ref="I24:J24"/>
    <mergeCell ref="L24:M24"/>
    <mergeCell ref="N24:O24"/>
    <mergeCell ref="A20:A26"/>
    <mergeCell ref="B20:D20"/>
    <mergeCell ref="E20:H20"/>
    <mergeCell ref="I20:J20"/>
    <mergeCell ref="L20:M20"/>
    <mergeCell ref="N20:O20"/>
    <mergeCell ref="B21:D21"/>
    <mergeCell ref="B25:D25"/>
    <mergeCell ref="E25:H25"/>
    <mergeCell ref="I25:J25"/>
    <mergeCell ref="L25:M25"/>
    <mergeCell ref="N25:O25"/>
    <mergeCell ref="B26:H26"/>
    <mergeCell ref="I26:M26"/>
    <mergeCell ref="N26:O26"/>
    <mergeCell ref="E21:H21"/>
    <mergeCell ref="I21:J21"/>
    <mergeCell ref="L21:M21"/>
    <mergeCell ref="N21:O21"/>
    <mergeCell ref="B22:D22"/>
    <mergeCell ref="E22:H22"/>
    <mergeCell ref="I22:J22"/>
    <mergeCell ref="L22:M22"/>
    <mergeCell ref="N22:O22"/>
    <mergeCell ref="I17:J17"/>
    <mergeCell ref="L17:M17"/>
    <mergeCell ref="N17:O17"/>
    <mergeCell ref="B18:D18"/>
    <mergeCell ref="E18:H18"/>
    <mergeCell ref="I18:J18"/>
    <mergeCell ref="L18:M18"/>
    <mergeCell ref="N18:O18"/>
    <mergeCell ref="B19:H19"/>
    <mergeCell ref="I19:M19"/>
    <mergeCell ref="N19:O19"/>
    <mergeCell ref="B16:D16"/>
    <mergeCell ref="E16:H16"/>
    <mergeCell ref="I16:J16"/>
    <mergeCell ref="L16:M16"/>
    <mergeCell ref="N16:O16"/>
    <mergeCell ref="A11:O11"/>
    <mergeCell ref="B12:D12"/>
    <mergeCell ref="E12:H12"/>
    <mergeCell ref="I12:M12"/>
    <mergeCell ref="N12:O12"/>
    <mergeCell ref="A13:A19"/>
    <mergeCell ref="B13:D13"/>
    <mergeCell ref="E13:H13"/>
    <mergeCell ref="I13:J13"/>
    <mergeCell ref="L13:M13"/>
    <mergeCell ref="N13:O13"/>
    <mergeCell ref="B14:D14"/>
    <mergeCell ref="E14:H14"/>
    <mergeCell ref="I14:J14"/>
    <mergeCell ref="L14:M14"/>
    <mergeCell ref="N14:O14"/>
    <mergeCell ref="B15:D15"/>
    <mergeCell ref="B17:D17"/>
    <mergeCell ref="E17:H17"/>
    <mergeCell ref="E15:H15"/>
    <mergeCell ref="I15:J15"/>
    <mergeCell ref="A2:O2"/>
    <mergeCell ref="A3:O3"/>
    <mergeCell ref="A5:B5"/>
    <mergeCell ref="C5:G5"/>
    <mergeCell ref="I5:K5"/>
    <mergeCell ref="L5:O5"/>
    <mergeCell ref="L15:M15"/>
    <mergeCell ref="N15:O15"/>
    <mergeCell ref="A7:N7"/>
    <mergeCell ref="A8:B8"/>
    <mergeCell ref="N8:O8"/>
    <mergeCell ref="A9:B9"/>
    <mergeCell ref="N9:O9"/>
  </mergeCells>
  <phoneticPr fontId="2"/>
  <printOptions horizontalCentered="1"/>
  <pageMargins left="0.39370078740157483" right="0.39370078740157483" top="0.59055118110236227" bottom="0.39370078740157483" header="0.27559055118110237" footer="0.43307086614173229"/>
  <pageSetup paperSize="9" scale="89" orientation="portrait" blackAndWhite="1" r:id="rId1"/>
  <headerFooter alignWithMargins="0">
    <oddHeader>&amp;R&amp;A</oddHeader>
  </headerFooter>
  <rowBreaks count="1" manualBreakCount="1">
    <brk id="54"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961"/>
  <sheetViews>
    <sheetView zoomScaleNormal="100" zoomScaleSheetLayoutView="115" workbookViewId="0">
      <selection activeCell="B9" sqref="B9"/>
    </sheetView>
  </sheetViews>
  <sheetFormatPr defaultColWidth="9"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1" t="s">
        <v>950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2" customFormat="1" ht="14.25" customHeight="1" x14ac:dyDescent="0.15">
      <c r="AB3" s="693" t="s">
        <v>78</v>
      </c>
      <c r="AC3" s="694"/>
      <c r="AD3" s="694"/>
      <c r="AE3" s="694"/>
      <c r="AF3" s="695"/>
      <c r="AG3" s="696"/>
      <c r="AH3" s="697"/>
      <c r="AI3" s="697"/>
      <c r="AJ3" s="697"/>
      <c r="AK3" s="698"/>
      <c r="AL3" s="93"/>
    </row>
    <row r="4" spans="2:38" s="2" customFormat="1" x14ac:dyDescent="0.15"/>
    <row r="5" spans="2:38" s="2" customFormat="1" x14ac:dyDescent="0.15">
      <c r="B5" s="691" t="s">
        <v>949</v>
      </c>
      <c r="C5" s="691"/>
      <c r="D5" s="691"/>
      <c r="E5" s="691"/>
      <c r="F5" s="691"/>
      <c r="G5" s="691"/>
      <c r="H5" s="691"/>
      <c r="I5" s="691"/>
      <c r="J5" s="691"/>
      <c r="K5" s="691"/>
      <c r="L5" s="691"/>
      <c r="M5" s="691"/>
      <c r="N5" s="691"/>
      <c r="O5" s="691"/>
      <c r="P5" s="691"/>
      <c r="Q5" s="691"/>
      <c r="R5" s="691"/>
      <c r="S5" s="691"/>
      <c r="T5" s="691"/>
      <c r="U5" s="691"/>
      <c r="V5" s="691"/>
      <c r="W5" s="691"/>
      <c r="X5" s="691"/>
      <c r="Y5" s="691"/>
      <c r="Z5" s="691"/>
      <c r="AA5" s="691"/>
      <c r="AB5" s="691"/>
      <c r="AC5" s="691"/>
      <c r="AD5" s="691"/>
      <c r="AE5" s="691"/>
      <c r="AF5" s="691"/>
      <c r="AG5" s="691"/>
      <c r="AH5" s="691"/>
      <c r="AI5" s="691"/>
      <c r="AJ5" s="691"/>
      <c r="AK5" s="691"/>
    </row>
    <row r="6" spans="2:38" s="2" customFormat="1" x14ac:dyDescent="0.15">
      <c r="B6" s="691" t="s">
        <v>948</v>
      </c>
      <c r="C6" s="691"/>
      <c r="D6" s="691"/>
      <c r="E6" s="691"/>
      <c r="F6" s="691"/>
      <c r="G6" s="691"/>
      <c r="H6" s="691"/>
      <c r="I6" s="691"/>
      <c r="J6" s="691"/>
      <c r="K6" s="691"/>
      <c r="L6" s="691"/>
      <c r="M6" s="691"/>
      <c r="N6" s="691"/>
      <c r="O6" s="691"/>
      <c r="P6" s="691"/>
      <c r="Q6" s="691"/>
      <c r="R6" s="691"/>
      <c r="S6" s="691"/>
      <c r="T6" s="691"/>
      <c r="U6" s="691"/>
      <c r="V6" s="691"/>
      <c r="W6" s="691"/>
      <c r="X6" s="691"/>
      <c r="Y6" s="691"/>
      <c r="Z6" s="691"/>
      <c r="AA6" s="691"/>
      <c r="AB6" s="691"/>
      <c r="AC6" s="691"/>
      <c r="AD6" s="691"/>
      <c r="AE6" s="691"/>
      <c r="AF6" s="691"/>
      <c r="AG6" s="691"/>
      <c r="AH6" s="691"/>
      <c r="AI6" s="691"/>
      <c r="AJ6" s="691"/>
      <c r="AK6" s="691"/>
    </row>
    <row r="7" spans="2:38" s="2" customFormat="1" ht="13.5" customHeight="1" x14ac:dyDescent="0.15">
      <c r="AA7" s="699" t="s">
        <v>79</v>
      </c>
      <c r="AB7" s="699"/>
      <c r="AC7" s="699"/>
      <c r="AD7" s="699"/>
      <c r="AE7" s="557" t="s">
        <v>80</v>
      </c>
      <c r="AF7" s="691"/>
      <c r="AG7" s="691"/>
      <c r="AH7" t="s">
        <v>81</v>
      </c>
      <c r="AI7" s="691"/>
      <c r="AJ7" s="691"/>
      <c r="AK7" t="s">
        <v>151</v>
      </c>
    </row>
    <row r="8" spans="2:38" s="2" customFormat="1" x14ac:dyDescent="0.15">
      <c r="B8" s="691" t="s">
        <v>967</v>
      </c>
      <c r="C8" s="691"/>
      <c r="D8" s="691"/>
      <c r="E8" s="691"/>
      <c r="F8" s="691"/>
      <c r="G8" s="691"/>
      <c r="H8" s="691"/>
      <c r="I8" s="691"/>
      <c r="J8" s="691"/>
      <c r="K8" s="691"/>
      <c r="L8" s="12"/>
      <c r="M8" s="12"/>
      <c r="N8" s="12"/>
      <c r="O8" s="12"/>
      <c r="P8" s="12"/>
      <c r="Q8" s="12"/>
      <c r="R8" s="12"/>
      <c r="S8" s="12"/>
      <c r="T8" s="12"/>
    </row>
    <row r="9" spans="2:38" customFormat="1" x14ac:dyDescent="0.15">
      <c r="U9" s="692" t="s">
        <v>947</v>
      </c>
      <c r="V9" s="692"/>
      <c r="W9" s="692"/>
      <c r="X9" s="692"/>
      <c r="Y9" s="692"/>
      <c r="Z9" s="692"/>
      <c r="AA9" s="692"/>
      <c r="AB9" s="692"/>
      <c r="AC9" s="692"/>
      <c r="AD9" s="692"/>
      <c r="AE9" s="692"/>
      <c r="AF9" s="692"/>
      <c r="AG9" s="692"/>
      <c r="AH9" s="692"/>
      <c r="AI9" s="692"/>
      <c r="AJ9" s="692"/>
    </row>
    <row r="10" spans="2:38" customFormat="1" x14ac:dyDescent="0.15">
      <c r="X10" s="691"/>
      <c r="Y10" s="691"/>
      <c r="Z10" s="691"/>
      <c r="AA10" s="691"/>
      <c r="AB10" s="691"/>
      <c r="AC10" s="691"/>
      <c r="AD10" s="691"/>
      <c r="AE10" s="691"/>
      <c r="AF10" s="691"/>
      <c r="AG10" s="691"/>
      <c r="AH10" s="691"/>
      <c r="AI10" s="691"/>
      <c r="AJ10" s="691"/>
    </row>
    <row r="11" spans="2:38" customFormat="1" x14ac:dyDescent="0.15">
      <c r="U11" s="691" t="s">
        <v>946</v>
      </c>
      <c r="V11" s="691"/>
      <c r="W11" s="691"/>
      <c r="X11" s="691"/>
      <c r="Y11" s="691"/>
      <c r="Z11" s="691"/>
      <c r="AA11" s="691"/>
      <c r="AB11" s="691"/>
      <c r="AC11" s="691"/>
      <c r="AD11" s="691"/>
      <c r="AE11" s="691"/>
      <c r="AF11" s="691"/>
      <c r="AG11" s="691"/>
      <c r="AH11" s="691"/>
      <c r="AI11" s="691"/>
      <c r="AJ11" s="691"/>
    </row>
    <row r="12" spans="2:38" s="2" customFormat="1" x14ac:dyDescent="0.15">
      <c r="AA12" s="45"/>
      <c r="AB12" s="1"/>
      <c r="AC12" s="1"/>
      <c r="AD12" s="1"/>
      <c r="AE12" s="1"/>
      <c r="AF12" s="1"/>
      <c r="AG12" s="1"/>
      <c r="AH12" s="1"/>
      <c r="AI12" s="1"/>
      <c r="AJ12" s="1"/>
      <c r="AK12" s="1"/>
    </row>
    <row r="13" spans="2:38" s="2" customFormat="1" x14ac:dyDescent="0.15">
      <c r="C13" s="1" t="s">
        <v>945</v>
      </c>
      <c r="D13" s="1"/>
    </row>
    <row r="14" spans="2:38" customFormat="1" ht="12.95" customHeight="1" x14ac:dyDescent="0.15">
      <c r="M14" s="700"/>
      <c r="N14" s="700"/>
      <c r="Y14" s="701" t="s">
        <v>944</v>
      </c>
      <c r="Z14" s="701"/>
      <c r="AA14" s="701"/>
      <c r="AB14" s="701"/>
      <c r="AC14" s="701"/>
      <c r="AD14" s="701"/>
      <c r="AE14" s="701"/>
      <c r="AF14" s="701"/>
      <c r="AG14" s="701"/>
      <c r="AH14" s="701"/>
      <c r="AI14" s="701"/>
      <c r="AJ14" s="701"/>
      <c r="AK14" s="701"/>
    </row>
    <row r="15" spans="2:38" s="2" customFormat="1" ht="14.25" customHeight="1" x14ac:dyDescent="0.15">
      <c r="B15" s="702" t="s">
        <v>83</v>
      </c>
      <c r="C15" s="705" t="s">
        <v>84</v>
      </c>
      <c r="D15" s="706"/>
      <c r="E15" s="706"/>
      <c r="F15" s="706"/>
      <c r="G15" s="706"/>
      <c r="H15" s="706"/>
      <c r="I15" s="706"/>
      <c r="J15" s="706"/>
      <c r="K15" s="706"/>
      <c r="L15" s="707"/>
      <c r="M15" s="708"/>
      <c r="N15" s="709"/>
      <c r="O15" s="709"/>
      <c r="P15" s="709"/>
      <c r="Q15" s="709"/>
      <c r="R15" s="709"/>
      <c r="S15" s="709"/>
      <c r="T15" s="709"/>
      <c r="U15" s="709"/>
      <c r="V15" s="709"/>
      <c r="W15" s="709"/>
      <c r="X15" s="709"/>
      <c r="Y15" s="709"/>
      <c r="Z15" s="709"/>
      <c r="AA15" s="709"/>
      <c r="AB15" s="709"/>
      <c r="AC15" s="709"/>
      <c r="AD15" s="709"/>
      <c r="AE15" s="709"/>
      <c r="AF15" s="709"/>
      <c r="AG15" s="709"/>
      <c r="AH15" s="709"/>
      <c r="AI15" s="710"/>
      <c r="AJ15" s="710"/>
      <c r="AK15" s="711"/>
    </row>
    <row r="16" spans="2:38" s="2" customFormat="1" ht="14.25" customHeight="1" x14ac:dyDescent="0.15">
      <c r="B16" s="703"/>
      <c r="C16" s="712" t="s">
        <v>85</v>
      </c>
      <c r="D16" s="713"/>
      <c r="E16" s="713"/>
      <c r="F16" s="713"/>
      <c r="G16" s="713"/>
      <c r="H16" s="713"/>
      <c r="I16" s="713"/>
      <c r="J16" s="713"/>
      <c r="K16" s="713"/>
      <c r="L16" s="714"/>
      <c r="M16" s="715"/>
      <c r="N16" s="715"/>
      <c r="O16" s="715"/>
      <c r="P16" s="715"/>
      <c r="Q16" s="715"/>
      <c r="R16" s="715"/>
      <c r="S16" s="715"/>
      <c r="T16" s="715"/>
      <c r="U16" s="715"/>
      <c r="V16" s="715"/>
      <c r="W16" s="715"/>
      <c r="X16" s="715"/>
      <c r="Y16" s="715"/>
      <c r="Z16" s="715"/>
      <c r="AA16" s="715"/>
      <c r="AB16" s="715"/>
      <c r="AC16" s="715"/>
      <c r="AD16" s="715"/>
      <c r="AE16" s="715"/>
      <c r="AF16" s="715"/>
      <c r="AG16" s="715"/>
      <c r="AH16" s="715"/>
      <c r="AI16" s="715"/>
      <c r="AJ16" s="715"/>
      <c r="AK16" s="716"/>
    </row>
    <row r="17" spans="2:37" s="2" customFormat="1" ht="13.5" customHeight="1" x14ac:dyDescent="0.15">
      <c r="B17" s="703"/>
      <c r="C17" s="705" t="s">
        <v>943</v>
      </c>
      <c r="D17" s="706"/>
      <c r="E17" s="706"/>
      <c r="F17" s="706"/>
      <c r="G17" s="706"/>
      <c r="H17" s="706"/>
      <c r="I17" s="706"/>
      <c r="J17" s="706"/>
      <c r="K17" s="706"/>
      <c r="L17" s="717"/>
      <c r="M17" s="724" t="s">
        <v>939</v>
      </c>
      <c r="N17" s="724"/>
      <c r="O17" s="724"/>
      <c r="P17" s="724"/>
      <c r="Q17" s="724"/>
      <c r="R17" s="724"/>
      <c r="S17" s="724"/>
      <c r="T17" s="556" t="s">
        <v>938</v>
      </c>
      <c r="U17" s="724"/>
      <c r="V17" s="724"/>
      <c r="W17" s="724"/>
      <c r="X17" s="556" t="s">
        <v>86</v>
      </c>
      <c r="Y17" s="724"/>
      <c r="Z17" s="724"/>
      <c r="AA17" s="724"/>
      <c r="AB17" s="724"/>
      <c r="AC17" s="724"/>
      <c r="AD17" s="724"/>
      <c r="AE17" s="724"/>
      <c r="AF17" s="724"/>
      <c r="AG17" s="724"/>
      <c r="AH17" s="724"/>
      <c r="AI17" s="724"/>
      <c r="AJ17" s="724"/>
      <c r="AK17" s="728"/>
    </row>
    <row r="18" spans="2:37" s="2" customFormat="1" ht="13.5" customHeight="1" x14ac:dyDescent="0.15">
      <c r="B18" s="703"/>
      <c r="C18" s="718"/>
      <c r="D18" s="719"/>
      <c r="E18" s="719"/>
      <c r="F18" s="719"/>
      <c r="G18" s="719"/>
      <c r="H18" s="719"/>
      <c r="I18" s="719"/>
      <c r="J18" s="719"/>
      <c r="K18" s="719"/>
      <c r="L18" s="720"/>
      <c r="M18" s="729" t="s">
        <v>937</v>
      </c>
      <c r="N18" s="729"/>
      <c r="O18" s="729"/>
      <c r="P18" s="729"/>
      <c r="Q18" s="184" t="s">
        <v>936</v>
      </c>
      <c r="R18" s="729"/>
      <c r="S18" s="729"/>
      <c r="T18" s="729"/>
      <c r="U18" s="729"/>
      <c r="V18" s="729" t="s">
        <v>935</v>
      </c>
      <c r="W18" s="729"/>
      <c r="X18" s="729"/>
      <c r="Y18" s="729"/>
      <c r="Z18" s="729"/>
      <c r="AA18" s="729"/>
      <c r="AB18" s="729"/>
      <c r="AC18" s="729"/>
      <c r="AD18" s="729"/>
      <c r="AE18" s="729"/>
      <c r="AF18" s="729"/>
      <c r="AG18" s="729"/>
      <c r="AH18" s="729"/>
      <c r="AI18" s="729"/>
      <c r="AJ18" s="729"/>
      <c r="AK18" s="730"/>
    </row>
    <row r="19" spans="2:37" s="2" customFormat="1" ht="13.5" customHeight="1" x14ac:dyDescent="0.15">
      <c r="B19" s="703"/>
      <c r="C19" s="721"/>
      <c r="D19" s="722"/>
      <c r="E19" s="722"/>
      <c r="F19" s="722"/>
      <c r="G19" s="722"/>
      <c r="H19" s="722"/>
      <c r="I19" s="722"/>
      <c r="J19" s="722"/>
      <c r="K19" s="722"/>
      <c r="L19" s="723"/>
      <c r="M19" s="725" t="s">
        <v>942</v>
      </c>
      <c r="N19" s="725"/>
      <c r="O19" s="725"/>
      <c r="P19" s="725"/>
      <c r="Q19" s="725"/>
      <c r="R19" s="725"/>
      <c r="S19" s="725"/>
      <c r="T19" s="725"/>
      <c r="U19" s="725"/>
      <c r="V19" s="725"/>
      <c r="W19" s="725"/>
      <c r="X19" s="725"/>
      <c r="Y19" s="725"/>
      <c r="Z19" s="725"/>
      <c r="AA19" s="725"/>
      <c r="AB19" s="725"/>
      <c r="AC19" s="725"/>
      <c r="AD19" s="725"/>
      <c r="AE19" s="725"/>
      <c r="AF19" s="725"/>
      <c r="AG19" s="725"/>
      <c r="AH19" s="725"/>
      <c r="AI19" s="725"/>
      <c r="AJ19" s="725"/>
      <c r="AK19" s="726"/>
    </row>
    <row r="20" spans="2:37" s="2" customFormat="1" ht="14.25" customHeight="1" x14ac:dyDescent="0.15">
      <c r="B20" s="703"/>
      <c r="C20" s="712" t="s">
        <v>88</v>
      </c>
      <c r="D20" s="713"/>
      <c r="E20" s="713"/>
      <c r="F20" s="713"/>
      <c r="G20" s="713"/>
      <c r="H20" s="713"/>
      <c r="I20" s="713"/>
      <c r="J20" s="713"/>
      <c r="K20" s="713"/>
      <c r="L20" s="714"/>
      <c r="M20" s="694" t="s">
        <v>89</v>
      </c>
      <c r="N20" s="694"/>
      <c r="O20" s="694"/>
      <c r="P20" s="694"/>
      <c r="Q20" s="695"/>
      <c r="R20" s="696"/>
      <c r="S20" s="697"/>
      <c r="T20" s="697"/>
      <c r="U20" s="697"/>
      <c r="V20" s="697"/>
      <c r="W20" s="697"/>
      <c r="X20" s="697"/>
      <c r="Y20" s="697"/>
      <c r="Z20" s="697"/>
      <c r="AA20" s="698"/>
      <c r="AB20" s="727" t="s">
        <v>90</v>
      </c>
      <c r="AC20" s="724"/>
      <c r="AD20" s="724"/>
      <c r="AE20" s="724"/>
      <c r="AF20" s="728"/>
      <c r="AG20" s="696"/>
      <c r="AH20" s="697"/>
      <c r="AI20" s="697"/>
      <c r="AJ20" s="697"/>
      <c r="AK20" s="698"/>
    </row>
    <row r="21" spans="2:37" ht="14.25" customHeight="1" x14ac:dyDescent="0.15">
      <c r="B21" s="703"/>
      <c r="C21" s="731" t="s">
        <v>120</v>
      </c>
      <c r="D21" s="732"/>
      <c r="E21" s="732"/>
      <c r="F21" s="732"/>
      <c r="G21" s="732"/>
      <c r="H21" s="732"/>
      <c r="I21" s="732"/>
      <c r="J21" s="732"/>
      <c r="K21" s="732"/>
      <c r="L21" s="733"/>
      <c r="M21" s="734"/>
      <c r="N21" s="734"/>
      <c r="O21" s="734"/>
      <c r="P21" s="734"/>
      <c r="Q21" s="734"/>
      <c r="R21" s="734"/>
      <c r="S21" s="734"/>
      <c r="T21" s="734"/>
      <c r="U21" s="735"/>
      <c r="V21" s="693" t="s">
        <v>91</v>
      </c>
      <c r="W21" s="694"/>
      <c r="X21" s="694"/>
      <c r="Y21" s="694"/>
      <c r="Z21" s="694"/>
      <c r="AA21" s="695"/>
      <c r="AB21" s="736"/>
      <c r="AC21" s="734"/>
      <c r="AD21" s="734"/>
      <c r="AE21" s="734"/>
      <c r="AF21" s="734"/>
      <c r="AG21" s="734"/>
      <c r="AH21" s="734"/>
      <c r="AI21" s="734"/>
      <c r="AJ21" s="734"/>
      <c r="AK21" s="735"/>
    </row>
    <row r="22" spans="2:37" ht="14.25" customHeight="1" x14ac:dyDescent="0.15">
      <c r="B22" s="703"/>
      <c r="C22" s="737" t="s">
        <v>121</v>
      </c>
      <c r="D22" s="738"/>
      <c r="E22" s="738"/>
      <c r="F22" s="738"/>
      <c r="G22" s="738"/>
      <c r="H22" s="738"/>
      <c r="I22" s="738"/>
      <c r="J22" s="738"/>
      <c r="K22" s="738"/>
      <c r="L22" s="739"/>
      <c r="M22" s="694" t="s">
        <v>92</v>
      </c>
      <c r="N22" s="694"/>
      <c r="O22" s="694"/>
      <c r="P22" s="694"/>
      <c r="Q22" s="695"/>
      <c r="R22" s="740"/>
      <c r="S22" s="741"/>
      <c r="T22" s="741"/>
      <c r="U22" s="741"/>
      <c r="V22" s="741"/>
      <c r="W22" s="741"/>
      <c r="X22" s="741"/>
      <c r="Y22" s="741"/>
      <c r="Z22" s="741"/>
      <c r="AA22" s="742"/>
      <c r="AB22" s="734" t="s">
        <v>93</v>
      </c>
      <c r="AC22" s="734"/>
      <c r="AD22" s="734"/>
      <c r="AE22" s="734"/>
      <c r="AF22" s="735"/>
      <c r="AG22" s="740"/>
      <c r="AH22" s="741"/>
      <c r="AI22" s="741"/>
      <c r="AJ22" s="741"/>
      <c r="AK22" s="742"/>
    </row>
    <row r="23" spans="2:37" ht="13.5" customHeight="1" x14ac:dyDescent="0.15">
      <c r="B23" s="703"/>
      <c r="C23" s="705" t="s">
        <v>94</v>
      </c>
      <c r="D23" s="706"/>
      <c r="E23" s="706"/>
      <c r="F23" s="706"/>
      <c r="G23" s="706"/>
      <c r="H23" s="706"/>
      <c r="I23" s="706"/>
      <c r="J23" s="706"/>
      <c r="K23" s="706"/>
      <c r="L23" s="717"/>
      <c r="M23" s="724" t="s">
        <v>939</v>
      </c>
      <c r="N23" s="724"/>
      <c r="O23" s="724"/>
      <c r="P23" s="724"/>
      <c r="Q23" s="724"/>
      <c r="R23" s="724"/>
      <c r="S23" s="724"/>
      <c r="T23" s="556" t="s">
        <v>938</v>
      </c>
      <c r="U23" s="724"/>
      <c r="V23" s="724"/>
      <c r="W23" s="724"/>
      <c r="X23" s="556" t="s">
        <v>86</v>
      </c>
      <c r="Y23" s="724"/>
      <c r="Z23" s="724"/>
      <c r="AA23" s="724"/>
      <c r="AB23" s="724"/>
      <c r="AC23" s="724"/>
      <c r="AD23" s="724"/>
      <c r="AE23" s="724"/>
      <c r="AF23" s="724"/>
      <c r="AG23" s="724"/>
      <c r="AH23" s="724"/>
      <c r="AI23" s="724"/>
      <c r="AJ23" s="724"/>
      <c r="AK23" s="728"/>
    </row>
    <row r="24" spans="2:37" ht="14.25" customHeight="1" x14ac:dyDescent="0.15">
      <c r="B24" s="703"/>
      <c r="C24" s="718"/>
      <c r="D24" s="719"/>
      <c r="E24" s="719"/>
      <c r="F24" s="719"/>
      <c r="G24" s="719"/>
      <c r="H24" s="719"/>
      <c r="I24" s="719"/>
      <c r="J24" s="719"/>
      <c r="K24" s="719"/>
      <c r="L24" s="720"/>
      <c r="M24" s="729" t="s">
        <v>937</v>
      </c>
      <c r="N24" s="729"/>
      <c r="O24" s="729"/>
      <c r="P24" s="729"/>
      <c r="Q24" s="184" t="s">
        <v>936</v>
      </c>
      <c r="R24" s="729"/>
      <c r="S24" s="729"/>
      <c r="T24" s="729"/>
      <c r="U24" s="729"/>
      <c r="V24" s="729" t="s">
        <v>935</v>
      </c>
      <c r="W24" s="729"/>
      <c r="X24" s="729"/>
      <c r="Y24" s="729"/>
      <c r="Z24" s="729"/>
      <c r="AA24" s="729"/>
      <c r="AB24" s="729"/>
      <c r="AC24" s="729"/>
      <c r="AD24" s="729"/>
      <c r="AE24" s="729"/>
      <c r="AF24" s="729"/>
      <c r="AG24" s="729"/>
      <c r="AH24" s="729"/>
      <c r="AI24" s="729"/>
      <c r="AJ24" s="729"/>
      <c r="AK24" s="730"/>
    </row>
    <row r="25" spans="2:37" x14ac:dyDescent="0.15">
      <c r="B25" s="704"/>
      <c r="C25" s="721"/>
      <c r="D25" s="722"/>
      <c r="E25" s="722"/>
      <c r="F25" s="722"/>
      <c r="G25" s="722"/>
      <c r="H25" s="722"/>
      <c r="I25" s="722"/>
      <c r="J25" s="722"/>
      <c r="K25" s="722"/>
      <c r="L25" s="723"/>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6"/>
    </row>
    <row r="26" spans="2:37" ht="13.5" customHeight="1" x14ac:dyDescent="0.15">
      <c r="B26" s="743" t="s">
        <v>122</v>
      </c>
      <c r="C26" s="705" t="s">
        <v>941</v>
      </c>
      <c r="D26" s="706"/>
      <c r="E26" s="706"/>
      <c r="F26" s="706"/>
      <c r="G26" s="706"/>
      <c r="H26" s="706"/>
      <c r="I26" s="706"/>
      <c r="J26" s="706"/>
      <c r="K26" s="706"/>
      <c r="L26" s="717"/>
      <c r="M26" s="709"/>
      <c r="N26" s="709"/>
      <c r="O26" s="709"/>
      <c r="P26" s="709"/>
      <c r="Q26" s="709"/>
      <c r="R26" s="709"/>
      <c r="S26" s="709"/>
      <c r="T26" s="709"/>
      <c r="U26" s="709"/>
      <c r="V26" s="709"/>
      <c r="W26" s="709"/>
      <c r="X26" s="709"/>
      <c r="Y26" s="709"/>
      <c r="Z26" s="709"/>
      <c r="AA26" s="709"/>
      <c r="AB26" s="709"/>
      <c r="AC26" s="709"/>
      <c r="AD26" s="709"/>
      <c r="AE26" s="709"/>
      <c r="AF26" s="709"/>
      <c r="AG26" s="709"/>
      <c r="AH26" s="709"/>
      <c r="AI26" s="709"/>
      <c r="AJ26" s="709"/>
      <c r="AK26" s="746"/>
    </row>
    <row r="27" spans="2:37" ht="13.5" customHeight="1" x14ac:dyDescent="0.15">
      <c r="B27" s="744"/>
      <c r="C27" s="721" t="s">
        <v>940</v>
      </c>
      <c r="D27" s="722"/>
      <c r="E27" s="722"/>
      <c r="F27" s="722"/>
      <c r="G27" s="722"/>
      <c r="H27" s="722"/>
      <c r="I27" s="722"/>
      <c r="J27" s="722"/>
      <c r="K27" s="722"/>
      <c r="L27" s="723"/>
      <c r="M27" s="715"/>
      <c r="N27" s="715"/>
      <c r="O27" s="715"/>
      <c r="P27" s="715"/>
      <c r="Q27" s="715"/>
      <c r="R27" s="715"/>
      <c r="S27" s="715"/>
      <c r="T27" s="715"/>
      <c r="U27" s="715"/>
      <c r="V27" s="715"/>
      <c r="W27" s="715"/>
      <c r="X27" s="715"/>
      <c r="Y27" s="715"/>
      <c r="Z27" s="715"/>
      <c r="AA27" s="715"/>
      <c r="AB27" s="715"/>
      <c r="AC27" s="715"/>
      <c r="AD27" s="715"/>
      <c r="AE27" s="715"/>
      <c r="AF27" s="715"/>
      <c r="AG27" s="715"/>
      <c r="AH27" s="715"/>
      <c r="AI27" s="715"/>
      <c r="AJ27" s="715"/>
      <c r="AK27" s="716"/>
    </row>
    <row r="28" spans="2:37" ht="13.5" customHeight="1" x14ac:dyDescent="0.15">
      <c r="B28" s="744"/>
      <c r="C28" s="705" t="s">
        <v>123</v>
      </c>
      <c r="D28" s="706"/>
      <c r="E28" s="706"/>
      <c r="F28" s="706"/>
      <c r="G28" s="706"/>
      <c r="H28" s="706"/>
      <c r="I28" s="706"/>
      <c r="J28" s="706"/>
      <c r="K28" s="706"/>
      <c r="L28" s="717"/>
      <c r="M28" s="724" t="s">
        <v>939</v>
      </c>
      <c r="N28" s="724"/>
      <c r="O28" s="724"/>
      <c r="P28" s="724"/>
      <c r="Q28" s="724"/>
      <c r="R28" s="724"/>
      <c r="S28" s="724"/>
      <c r="T28" s="556" t="s">
        <v>938</v>
      </c>
      <c r="U28" s="724"/>
      <c r="V28" s="724"/>
      <c r="W28" s="724"/>
      <c r="X28" s="556" t="s">
        <v>86</v>
      </c>
      <c r="Y28" s="724"/>
      <c r="Z28" s="724"/>
      <c r="AA28" s="724"/>
      <c r="AB28" s="724"/>
      <c r="AC28" s="724"/>
      <c r="AD28" s="724"/>
      <c r="AE28" s="724"/>
      <c r="AF28" s="724"/>
      <c r="AG28" s="724"/>
      <c r="AH28" s="724"/>
      <c r="AI28" s="724"/>
      <c r="AJ28" s="724"/>
      <c r="AK28" s="728"/>
    </row>
    <row r="29" spans="2:37" ht="14.25" customHeight="1" x14ac:dyDescent="0.15">
      <c r="B29" s="744"/>
      <c r="C29" s="718"/>
      <c r="D29" s="719"/>
      <c r="E29" s="719"/>
      <c r="F29" s="719"/>
      <c r="G29" s="719"/>
      <c r="H29" s="719"/>
      <c r="I29" s="719"/>
      <c r="J29" s="719"/>
      <c r="K29" s="719"/>
      <c r="L29" s="720"/>
      <c r="M29" s="729" t="s">
        <v>937</v>
      </c>
      <c r="N29" s="729"/>
      <c r="O29" s="729"/>
      <c r="P29" s="729"/>
      <c r="Q29" s="184" t="s">
        <v>936</v>
      </c>
      <c r="R29" s="729"/>
      <c r="S29" s="729"/>
      <c r="T29" s="729"/>
      <c r="U29" s="729"/>
      <c r="V29" s="729" t="s">
        <v>935</v>
      </c>
      <c r="W29" s="729"/>
      <c r="X29" s="729"/>
      <c r="Y29" s="729"/>
      <c r="Z29" s="729"/>
      <c r="AA29" s="729"/>
      <c r="AB29" s="729"/>
      <c r="AC29" s="729"/>
      <c r="AD29" s="729"/>
      <c r="AE29" s="729"/>
      <c r="AF29" s="729"/>
      <c r="AG29" s="729"/>
      <c r="AH29" s="729"/>
      <c r="AI29" s="729"/>
      <c r="AJ29" s="729"/>
      <c r="AK29" s="730"/>
    </row>
    <row r="30" spans="2:37" x14ac:dyDescent="0.15">
      <c r="B30" s="744"/>
      <c r="C30" s="721"/>
      <c r="D30" s="722"/>
      <c r="E30" s="722"/>
      <c r="F30" s="722"/>
      <c r="G30" s="722"/>
      <c r="H30" s="722"/>
      <c r="I30" s="722"/>
      <c r="J30" s="722"/>
      <c r="K30" s="722"/>
      <c r="L30" s="723"/>
      <c r="M30" s="725"/>
      <c r="N30" s="725"/>
      <c r="O30" s="725"/>
      <c r="P30" s="725"/>
      <c r="Q30" s="725"/>
      <c r="R30" s="725"/>
      <c r="S30" s="725"/>
      <c r="T30" s="725"/>
      <c r="U30" s="725"/>
      <c r="V30" s="725"/>
      <c r="W30" s="725"/>
      <c r="X30" s="725"/>
      <c r="Y30" s="725"/>
      <c r="Z30" s="725"/>
      <c r="AA30" s="725"/>
      <c r="AB30" s="725"/>
      <c r="AC30" s="725"/>
      <c r="AD30" s="725"/>
      <c r="AE30" s="725"/>
      <c r="AF30" s="725"/>
      <c r="AG30" s="725"/>
      <c r="AH30" s="725"/>
      <c r="AI30" s="725"/>
      <c r="AJ30" s="725"/>
      <c r="AK30" s="726"/>
    </row>
    <row r="31" spans="2:37" ht="14.25" customHeight="1" x14ac:dyDescent="0.15">
      <c r="B31" s="744"/>
      <c r="C31" s="712" t="s">
        <v>88</v>
      </c>
      <c r="D31" s="713"/>
      <c r="E31" s="713"/>
      <c r="F31" s="713"/>
      <c r="G31" s="713"/>
      <c r="H31" s="713"/>
      <c r="I31" s="713"/>
      <c r="J31" s="713"/>
      <c r="K31" s="713"/>
      <c r="L31" s="714"/>
      <c r="M31" s="694" t="s">
        <v>89</v>
      </c>
      <c r="N31" s="694"/>
      <c r="O31" s="694"/>
      <c r="P31" s="694"/>
      <c r="Q31" s="695"/>
      <c r="R31" s="696"/>
      <c r="S31" s="697"/>
      <c r="T31" s="697"/>
      <c r="U31" s="697"/>
      <c r="V31" s="697"/>
      <c r="W31" s="697"/>
      <c r="X31" s="697"/>
      <c r="Y31" s="697"/>
      <c r="Z31" s="697"/>
      <c r="AA31" s="698"/>
      <c r="AB31" s="727" t="s">
        <v>90</v>
      </c>
      <c r="AC31" s="724"/>
      <c r="AD31" s="724"/>
      <c r="AE31" s="724"/>
      <c r="AF31" s="728"/>
      <c r="AG31" s="696"/>
      <c r="AH31" s="697"/>
      <c r="AI31" s="697"/>
      <c r="AJ31" s="697"/>
      <c r="AK31" s="698"/>
    </row>
    <row r="32" spans="2:37" ht="13.5" customHeight="1" x14ac:dyDescent="0.15">
      <c r="B32" s="744"/>
      <c r="C32" s="747" t="s">
        <v>124</v>
      </c>
      <c r="D32" s="748"/>
      <c r="E32" s="748"/>
      <c r="F32" s="748"/>
      <c r="G32" s="748"/>
      <c r="H32" s="748"/>
      <c r="I32" s="748"/>
      <c r="J32" s="748"/>
      <c r="K32" s="748"/>
      <c r="L32" s="749"/>
      <c r="M32" s="724" t="s">
        <v>939</v>
      </c>
      <c r="N32" s="724"/>
      <c r="O32" s="724"/>
      <c r="P32" s="724"/>
      <c r="Q32" s="724"/>
      <c r="R32" s="724"/>
      <c r="S32" s="724"/>
      <c r="T32" s="556" t="s">
        <v>938</v>
      </c>
      <c r="U32" s="724"/>
      <c r="V32" s="724"/>
      <c r="W32" s="724"/>
      <c r="X32" s="556" t="s">
        <v>86</v>
      </c>
      <c r="Y32" s="724"/>
      <c r="Z32" s="724"/>
      <c r="AA32" s="724"/>
      <c r="AB32" s="724"/>
      <c r="AC32" s="724"/>
      <c r="AD32" s="724"/>
      <c r="AE32" s="724"/>
      <c r="AF32" s="724"/>
      <c r="AG32" s="724"/>
      <c r="AH32" s="724"/>
      <c r="AI32" s="724"/>
      <c r="AJ32" s="724"/>
      <c r="AK32" s="728"/>
    </row>
    <row r="33" spans="1:37" ht="14.25" customHeight="1" x14ac:dyDescent="0.15">
      <c r="B33" s="744"/>
      <c r="C33" s="750"/>
      <c r="D33" s="751"/>
      <c r="E33" s="751"/>
      <c r="F33" s="751"/>
      <c r="G33" s="751"/>
      <c r="H33" s="751"/>
      <c r="I33" s="751"/>
      <c r="J33" s="751"/>
      <c r="K33" s="751"/>
      <c r="L33" s="752"/>
      <c r="M33" s="729" t="s">
        <v>937</v>
      </c>
      <c r="N33" s="729"/>
      <c r="O33" s="729"/>
      <c r="P33" s="729"/>
      <c r="Q33" s="184" t="s">
        <v>936</v>
      </c>
      <c r="R33" s="729"/>
      <c r="S33" s="729"/>
      <c r="T33" s="729"/>
      <c r="U33" s="729"/>
      <c r="V33" s="729" t="s">
        <v>935</v>
      </c>
      <c r="W33" s="729"/>
      <c r="X33" s="729"/>
      <c r="Y33" s="729"/>
      <c r="Z33" s="729"/>
      <c r="AA33" s="729"/>
      <c r="AB33" s="729"/>
      <c r="AC33" s="729"/>
      <c r="AD33" s="729"/>
      <c r="AE33" s="729"/>
      <c r="AF33" s="729"/>
      <c r="AG33" s="729"/>
      <c r="AH33" s="729"/>
      <c r="AI33" s="729"/>
      <c r="AJ33" s="729"/>
      <c r="AK33" s="730"/>
    </row>
    <row r="34" spans="1:37" x14ac:dyDescent="0.15">
      <c r="B34" s="744"/>
      <c r="C34" s="753"/>
      <c r="D34" s="754"/>
      <c r="E34" s="754"/>
      <c r="F34" s="754"/>
      <c r="G34" s="754"/>
      <c r="H34" s="754"/>
      <c r="I34" s="754"/>
      <c r="J34" s="754"/>
      <c r="K34" s="754"/>
      <c r="L34" s="755"/>
      <c r="M34" s="725"/>
      <c r="N34" s="725"/>
      <c r="O34" s="725"/>
      <c r="P34" s="725"/>
      <c r="Q34" s="725"/>
      <c r="R34" s="725"/>
      <c r="S34" s="725"/>
      <c r="T34" s="725"/>
      <c r="U34" s="725"/>
      <c r="V34" s="725"/>
      <c r="W34" s="725"/>
      <c r="X34" s="725"/>
      <c r="Y34" s="725"/>
      <c r="Z34" s="725"/>
      <c r="AA34" s="725"/>
      <c r="AB34" s="725"/>
      <c r="AC34" s="725"/>
      <c r="AD34" s="725"/>
      <c r="AE34" s="725"/>
      <c r="AF34" s="725"/>
      <c r="AG34" s="725"/>
      <c r="AH34" s="725"/>
      <c r="AI34" s="725"/>
      <c r="AJ34" s="725"/>
      <c r="AK34" s="726"/>
    </row>
    <row r="35" spans="1:37" ht="14.25" customHeight="1" x14ac:dyDescent="0.15">
      <c r="B35" s="744"/>
      <c r="C35" s="712" t="s">
        <v>88</v>
      </c>
      <c r="D35" s="713"/>
      <c r="E35" s="713"/>
      <c r="F35" s="713"/>
      <c r="G35" s="713"/>
      <c r="H35" s="713"/>
      <c r="I35" s="713"/>
      <c r="J35" s="713"/>
      <c r="K35" s="713"/>
      <c r="L35" s="714"/>
      <c r="M35" s="694" t="s">
        <v>89</v>
      </c>
      <c r="N35" s="694"/>
      <c r="O35" s="694"/>
      <c r="P35" s="694"/>
      <c r="Q35" s="695"/>
      <c r="R35" s="696"/>
      <c r="S35" s="697"/>
      <c r="T35" s="697"/>
      <c r="U35" s="697"/>
      <c r="V35" s="697"/>
      <c r="W35" s="697"/>
      <c r="X35" s="697"/>
      <c r="Y35" s="697"/>
      <c r="Z35" s="697"/>
      <c r="AA35" s="698"/>
      <c r="AB35" s="727" t="s">
        <v>90</v>
      </c>
      <c r="AC35" s="724"/>
      <c r="AD35" s="724"/>
      <c r="AE35" s="724"/>
      <c r="AF35" s="728"/>
      <c r="AG35" s="696"/>
      <c r="AH35" s="697"/>
      <c r="AI35" s="697"/>
      <c r="AJ35" s="697"/>
      <c r="AK35" s="698"/>
    </row>
    <row r="36" spans="1:37" ht="14.25" customHeight="1" x14ac:dyDescent="0.15">
      <c r="B36" s="744"/>
      <c r="C36" s="712" t="s">
        <v>95</v>
      </c>
      <c r="D36" s="713"/>
      <c r="E36" s="713"/>
      <c r="F36" s="713"/>
      <c r="G36" s="713"/>
      <c r="H36" s="713"/>
      <c r="I36" s="713"/>
      <c r="J36" s="713"/>
      <c r="K36" s="713"/>
      <c r="L36" s="714"/>
      <c r="M36" s="738"/>
      <c r="N36" s="738"/>
      <c r="O36" s="738"/>
      <c r="P36" s="738"/>
      <c r="Q36" s="738"/>
      <c r="R36" s="738"/>
      <c r="S36" s="738"/>
      <c r="T36" s="738"/>
      <c r="U36" s="738"/>
      <c r="V36" s="738"/>
      <c r="W36" s="738"/>
      <c r="X36" s="738"/>
      <c r="Y36" s="738"/>
      <c r="Z36" s="738"/>
      <c r="AA36" s="738"/>
      <c r="AB36" s="738"/>
      <c r="AC36" s="738"/>
      <c r="AD36" s="738"/>
      <c r="AE36" s="738"/>
      <c r="AF36" s="738"/>
      <c r="AG36" s="738"/>
      <c r="AH36" s="738"/>
      <c r="AI36" s="738"/>
      <c r="AJ36" s="738"/>
      <c r="AK36" s="739"/>
    </row>
    <row r="37" spans="1:37" ht="13.5" customHeight="1" x14ac:dyDescent="0.15">
      <c r="B37" s="744"/>
      <c r="C37" s="705" t="s">
        <v>96</v>
      </c>
      <c r="D37" s="706"/>
      <c r="E37" s="706"/>
      <c r="F37" s="706"/>
      <c r="G37" s="706"/>
      <c r="H37" s="706"/>
      <c r="I37" s="706"/>
      <c r="J37" s="706"/>
      <c r="K37" s="706"/>
      <c r="L37" s="717"/>
      <c r="M37" s="724" t="s">
        <v>939</v>
      </c>
      <c r="N37" s="724"/>
      <c r="O37" s="724"/>
      <c r="P37" s="724"/>
      <c r="Q37" s="724"/>
      <c r="R37" s="724"/>
      <c r="S37" s="724"/>
      <c r="T37" s="556" t="s">
        <v>938</v>
      </c>
      <c r="U37" s="724"/>
      <c r="V37" s="724"/>
      <c r="W37" s="724"/>
      <c r="X37" s="556" t="s">
        <v>86</v>
      </c>
      <c r="Y37" s="724"/>
      <c r="Z37" s="724"/>
      <c r="AA37" s="724"/>
      <c r="AB37" s="724"/>
      <c r="AC37" s="724"/>
      <c r="AD37" s="724"/>
      <c r="AE37" s="724"/>
      <c r="AF37" s="724"/>
      <c r="AG37" s="724"/>
      <c r="AH37" s="724"/>
      <c r="AI37" s="724"/>
      <c r="AJ37" s="724"/>
      <c r="AK37" s="728"/>
    </row>
    <row r="38" spans="1:37" ht="14.25" customHeight="1" x14ac:dyDescent="0.15">
      <c r="B38" s="744"/>
      <c r="C38" s="718"/>
      <c r="D38" s="719"/>
      <c r="E38" s="719"/>
      <c r="F38" s="719"/>
      <c r="G38" s="719"/>
      <c r="H38" s="719"/>
      <c r="I38" s="719"/>
      <c r="J38" s="719"/>
      <c r="K38" s="719"/>
      <c r="L38" s="720"/>
      <c r="M38" s="729" t="s">
        <v>937</v>
      </c>
      <c r="N38" s="729"/>
      <c r="O38" s="729"/>
      <c r="P38" s="729"/>
      <c r="Q38" s="184" t="s">
        <v>936</v>
      </c>
      <c r="R38" s="729"/>
      <c r="S38" s="729"/>
      <c r="T38" s="729"/>
      <c r="U38" s="729"/>
      <c r="V38" s="729" t="s">
        <v>935</v>
      </c>
      <c r="W38" s="729"/>
      <c r="X38" s="729"/>
      <c r="Y38" s="729"/>
      <c r="Z38" s="729"/>
      <c r="AA38" s="729"/>
      <c r="AB38" s="729"/>
      <c r="AC38" s="729"/>
      <c r="AD38" s="729"/>
      <c r="AE38" s="729"/>
      <c r="AF38" s="729"/>
      <c r="AG38" s="729"/>
      <c r="AH38" s="729"/>
      <c r="AI38" s="729"/>
      <c r="AJ38" s="729"/>
      <c r="AK38" s="730"/>
    </row>
    <row r="39" spans="1:37" x14ac:dyDescent="0.15">
      <c r="B39" s="745"/>
      <c r="C39" s="721"/>
      <c r="D39" s="722"/>
      <c r="E39" s="722"/>
      <c r="F39" s="722"/>
      <c r="G39" s="722"/>
      <c r="H39" s="722"/>
      <c r="I39" s="722"/>
      <c r="J39" s="722"/>
      <c r="K39" s="722"/>
      <c r="L39" s="723"/>
      <c r="M39" s="725"/>
      <c r="N39" s="725"/>
      <c r="O39" s="725"/>
      <c r="P39" s="725"/>
      <c r="Q39" s="725"/>
      <c r="R39" s="725"/>
      <c r="S39" s="725"/>
      <c r="T39" s="725"/>
      <c r="U39" s="725"/>
      <c r="V39" s="725"/>
      <c r="W39" s="725"/>
      <c r="X39" s="725"/>
      <c r="Y39" s="725"/>
      <c r="Z39" s="725"/>
      <c r="AA39" s="725"/>
      <c r="AB39" s="725"/>
      <c r="AC39" s="725"/>
      <c r="AD39" s="725"/>
      <c r="AE39" s="725"/>
      <c r="AF39" s="725"/>
      <c r="AG39" s="725"/>
      <c r="AH39" s="725"/>
      <c r="AI39" s="725"/>
      <c r="AJ39" s="725"/>
      <c r="AK39" s="726"/>
    </row>
    <row r="40" spans="1:37" ht="13.5" customHeight="1" x14ac:dyDescent="0.15">
      <c r="B40" s="756" t="s">
        <v>125</v>
      </c>
      <c r="C40" s="757" t="s">
        <v>97</v>
      </c>
      <c r="D40" s="758"/>
      <c r="E40" s="758"/>
      <c r="F40" s="758"/>
      <c r="G40" s="758"/>
      <c r="H40" s="758"/>
      <c r="I40" s="758"/>
      <c r="J40" s="758"/>
      <c r="K40" s="758"/>
      <c r="L40" s="758"/>
      <c r="M40" s="761" t="s">
        <v>98</v>
      </c>
      <c r="N40" s="735"/>
      <c r="O40" s="764" t="s">
        <v>934</v>
      </c>
      <c r="P40" s="765"/>
      <c r="Q40" s="766"/>
      <c r="R40" s="696" t="s">
        <v>99</v>
      </c>
      <c r="S40" s="697"/>
      <c r="T40" s="697"/>
      <c r="U40" s="697"/>
      <c r="V40" s="697"/>
      <c r="W40" s="697"/>
      <c r="X40" s="697"/>
      <c r="Y40" s="697"/>
      <c r="Z40" s="698"/>
      <c r="AA40" s="764" t="s">
        <v>100</v>
      </c>
      <c r="AB40" s="765"/>
      <c r="AC40" s="765"/>
      <c r="AD40" s="765"/>
      <c r="AE40" s="765"/>
      <c r="AF40" s="766"/>
      <c r="AG40" s="764" t="s">
        <v>101</v>
      </c>
      <c r="AH40" s="765"/>
      <c r="AI40" s="765"/>
      <c r="AJ40" s="765"/>
      <c r="AK40" s="766"/>
    </row>
    <row r="41" spans="1:37" ht="14.25" customHeight="1" x14ac:dyDescent="0.15">
      <c r="A41" s="88"/>
      <c r="B41" s="744"/>
      <c r="C41" s="759"/>
      <c r="D41" s="760"/>
      <c r="E41" s="760"/>
      <c r="F41" s="760"/>
      <c r="G41" s="760"/>
      <c r="H41" s="760"/>
      <c r="I41" s="760"/>
      <c r="J41" s="760"/>
      <c r="K41" s="760"/>
      <c r="L41" s="760"/>
      <c r="M41" s="762"/>
      <c r="N41" s="763"/>
      <c r="O41" s="777" t="s">
        <v>933</v>
      </c>
      <c r="P41" s="778"/>
      <c r="Q41" s="779"/>
      <c r="R41" s="767"/>
      <c r="S41" s="768"/>
      <c r="T41" s="768"/>
      <c r="U41" s="768"/>
      <c r="V41" s="768"/>
      <c r="W41" s="768"/>
      <c r="X41" s="768"/>
      <c r="Y41" s="768"/>
      <c r="Z41" s="769"/>
      <c r="AA41" s="777" t="s">
        <v>102</v>
      </c>
      <c r="AB41" s="778"/>
      <c r="AC41" s="778"/>
      <c r="AD41" s="778"/>
      <c r="AE41" s="778"/>
      <c r="AF41" s="779"/>
      <c r="AG41" s="780" t="s">
        <v>103</v>
      </c>
      <c r="AH41" s="781"/>
      <c r="AI41" s="781"/>
      <c r="AJ41" s="781"/>
      <c r="AK41" s="782"/>
    </row>
    <row r="42" spans="1:37" ht="14.25" customHeight="1" x14ac:dyDescent="0.15">
      <c r="B42" s="744"/>
      <c r="C42" s="703" t="s">
        <v>932</v>
      </c>
      <c r="D42" s="68"/>
      <c r="E42" s="774" t="s">
        <v>858</v>
      </c>
      <c r="F42" s="774"/>
      <c r="G42" s="774"/>
      <c r="H42" s="774"/>
      <c r="I42" s="774"/>
      <c r="J42" s="774"/>
      <c r="K42" s="774"/>
      <c r="L42" s="774"/>
      <c r="M42" s="761"/>
      <c r="N42" s="776"/>
      <c r="O42" s="783"/>
      <c r="P42" s="784"/>
      <c r="Q42" s="785"/>
      <c r="R42" s="554" t="s">
        <v>8</v>
      </c>
      <c r="S42" s="770" t="s">
        <v>923</v>
      </c>
      <c r="T42" s="770"/>
      <c r="U42" s="553" t="s">
        <v>8</v>
      </c>
      <c r="V42" s="770" t="s">
        <v>922</v>
      </c>
      <c r="W42" s="770"/>
      <c r="X42" s="553" t="s">
        <v>8</v>
      </c>
      <c r="Y42" s="770" t="s">
        <v>921</v>
      </c>
      <c r="Z42" s="770"/>
      <c r="AA42" s="771"/>
      <c r="AB42" s="772"/>
      <c r="AC42" s="772"/>
      <c r="AD42" s="772"/>
      <c r="AE42" s="772"/>
      <c r="AF42" s="773"/>
      <c r="AG42" s="772"/>
      <c r="AH42" s="772"/>
      <c r="AI42" s="772"/>
      <c r="AJ42" s="772"/>
      <c r="AK42" s="773"/>
    </row>
    <row r="43" spans="1:37" ht="14.25" customHeight="1" x14ac:dyDescent="0.15">
      <c r="B43" s="744"/>
      <c r="C43" s="703"/>
      <c r="D43" s="68"/>
      <c r="E43" s="774" t="s">
        <v>860</v>
      </c>
      <c r="F43" s="775"/>
      <c r="G43" s="775"/>
      <c r="H43" s="775"/>
      <c r="I43" s="775"/>
      <c r="J43" s="775"/>
      <c r="K43" s="775"/>
      <c r="L43" s="775"/>
      <c r="M43" s="761"/>
      <c r="N43" s="776"/>
      <c r="O43" s="783"/>
      <c r="P43" s="784"/>
      <c r="Q43" s="785"/>
      <c r="R43" s="554" t="s">
        <v>8</v>
      </c>
      <c r="S43" s="770" t="s">
        <v>923</v>
      </c>
      <c r="T43" s="770"/>
      <c r="U43" s="553" t="s">
        <v>8</v>
      </c>
      <c r="V43" s="770" t="s">
        <v>922</v>
      </c>
      <c r="W43" s="770"/>
      <c r="X43" s="553" t="s">
        <v>8</v>
      </c>
      <c r="Y43" s="770" t="s">
        <v>921</v>
      </c>
      <c r="Z43" s="770"/>
      <c r="AA43" s="771"/>
      <c r="AB43" s="772"/>
      <c r="AC43" s="772"/>
      <c r="AD43" s="772"/>
      <c r="AE43" s="772"/>
      <c r="AF43" s="773"/>
      <c r="AG43" s="772"/>
      <c r="AH43" s="772"/>
      <c r="AI43" s="772"/>
      <c r="AJ43" s="772"/>
      <c r="AK43" s="773"/>
    </row>
    <row r="44" spans="1:37" ht="14.25" customHeight="1" x14ac:dyDescent="0.15">
      <c r="B44" s="744"/>
      <c r="C44" s="703"/>
      <c r="D44" s="68"/>
      <c r="E44" s="774" t="s">
        <v>931</v>
      </c>
      <c r="F44" s="775"/>
      <c r="G44" s="775"/>
      <c r="H44" s="775"/>
      <c r="I44" s="775"/>
      <c r="J44" s="775"/>
      <c r="K44" s="775"/>
      <c r="L44" s="775"/>
      <c r="M44" s="761"/>
      <c r="N44" s="776"/>
      <c r="O44" s="783"/>
      <c r="P44" s="784"/>
      <c r="Q44" s="785"/>
      <c r="R44" s="554" t="s">
        <v>8</v>
      </c>
      <c r="S44" s="770" t="s">
        <v>923</v>
      </c>
      <c r="T44" s="770"/>
      <c r="U44" s="553" t="s">
        <v>8</v>
      </c>
      <c r="V44" s="770" t="s">
        <v>922</v>
      </c>
      <c r="W44" s="770"/>
      <c r="X44" s="553" t="s">
        <v>8</v>
      </c>
      <c r="Y44" s="770" t="s">
        <v>921</v>
      </c>
      <c r="Z44" s="770"/>
      <c r="AA44" s="771"/>
      <c r="AB44" s="772"/>
      <c r="AC44" s="772"/>
      <c r="AD44" s="772"/>
      <c r="AE44" s="772"/>
      <c r="AF44" s="773"/>
      <c r="AG44" s="772"/>
      <c r="AH44" s="772"/>
      <c r="AI44" s="772"/>
      <c r="AJ44" s="772"/>
      <c r="AK44" s="773"/>
    </row>
    <row r="45" spans="1:37" ht="14.25" customHeight="1" x14ac:dyDescent="0.15">
      <c r="B45" s="744"/>
      <c r="C45" s="703"/>
      <c r="D45" s="68"/>
      <c r="E45" s="774" t="s">
        <v>729</v>
      </c>
      <c r="F45" s="775"/>
      <c r="G45" s="775"/>
      <c r="H45" s="775"/>
      <c r="I45" s="775"/>
      <c r="J45" s="775"/>
      <c r="K45" s="775"/>
      <c r="L45" s="775"/>
      <c r="M45" s="761"/>
      <c r="N45" s="776"/>
      <c r="O45" s="783"/>
      <c r="P45" s="784"/>
      <c r="Q45" s="785"/>
      <c r="R45" s="554" t="s">
        <v>8</v>
      </c>
      <c r="S45" s="770" t="s">
        <v>923</v>
      </c>
      <c r="T45" s="770"/>
      <c r="U45" s="553" t="s">
        <v>8</v>
      </c>
      <c r="V45" s="770" t="s">
        <v>922</v>
      </c>
      <c r="W45" s="770"/>
      <c r="X45" s="553" t="s">
        <v>8</v>
      </c>
      <c r="Y45" s="770" t="s">
        <v>921</v>
      </c>
      <c r="Z45" s="770"/>
      <c r="AA45" s="771"/>
      <c r="AB45" s="772"/>
      <c r="AC45" s="772"/>
      <c r="AD45" s="772"/>
      <c r="AE45" s="772"/>
      <c r="AF45" s="773"/>
      <c r="AG45" s="772"/>
      <c r="AH45" s="772"/>
      <c r="AI45" s="772"/>
      <c r="AJ45" s="772"/>
      <c r="AK45" s="773"/>
    </row>
    <row r="46" spans="1:37" ht="14.25" customHeight="1" x14ac:dyDescent="0.15">
      <c r="B46" s="744"/>
      <c r="C46" s="703"/>
      <c r="D46" s="68"/>
      <c r="E46" s="774" t="s">
        <v>728</v>
      </c>
      <c r="F46" s="775"/>
      <c r="G46" s="775"/>
      <c r="H46" s="775"/>
      <c r="I46" s="775"/>
      <c r="J46" s="775"/>
      <c r="K46" s="775"/>
      <c r="L46" s="775"/>
      <c r="M46" s="761"/>
      <c r="N46" s="776"/>
      <c r="O46" s="783"/>
      <c r="P46" s="784"/>
      <c r="Q46" s="785"/>
      <c r="R46" s="554" t="s">
        <v>8</v>
      </c>
      <c r="S46" s="770" t="s">
        <v>923</v>
      </c>
      <c r="T46" s="770"/>
      <c r="U46" s="553" t="s">
        <v>8</v>
      </c>
      <c r="V46" s="770" t="s">
        <v>922</v>
      </c>
      <c r="W46" s="770"/>
      <c r="X46" s="553" t="s">
        <v>8</v>
      </c>
      <c r="Y46" s="770" t="s">
        <v>921</v>
      </c>
      <c r="Z46" s="770"/>
      <c r="AA46" s="771"/>
      <c r="AB46" s="772"/>
      <c r="AC46" s="772"/>
      <c r="AD46" s="772"/>
      <c r="AE46" s="772"/>
      <c r="AF46" s="773"/>
      <c r="AG46" s="772"/>
      <c r="AH46" s="772"/>
      <c r="AI46" s="772"/>
      <c r="AJ46" s="772"/>
      <c r="AK46" s="773"/>
    </row>
    <row r="47" spans="1:37" ht="14.25" customHeight="1" x14ac:dyDescent="0.15">
      <c r="B47" s="744"/>
      <c r="C47" s="703"/>
      <c r="D47" s="68"/>
      <c r="E47" s="788" t="s">
        <v>727</v>
      </c>
      <c r="F47" s="789"/>
      <c r="G47" s="789"/>
      <c r="H47" s="789"/>
      <c r="I47" s="789"/>
      <c r="J47" s="789"/>
      <c r="K47" s="789"/>
      <c r="L47" s="789"/>
      <c r="M47" s="761"/>
      <c r="N47" s="776"/>
      <c r="O47" s="783"/>
      <c r="P47" s="784"/>
      <c r="Q47" s="785"/>
      <c r="R47" s="554" t="s">
        <v>8</v>
      </c>
      <c r="S47" s="770" t="s">
        <v>923</v>
      </c>
      <c r="T47" s="770"/>
      <c r="U47" s="553" t="s">
        <v>8</v>
      </c>
      <c r="V47" s="770" t="s">
        <v>922</v>
      </c>
      <c r="W47" s="770"/>
      <c r="X47" s="553" t="s">
        <v>8</v>
      </c>
      <c r="Y47" s="770" t="s">
        <v>921</v>
      </c>
      <c r="Z47" s="770"/>
      <c r="AA47" s="771"/>
      <c r="AB47" s="772"/>
      <c r="AC47" s="772"/>
      <c r="AD47" s="772"/>
      <c r="AE47" s="772"/>
      <c r="AF47" s="773"/>
      <c r="AG47" s="772"/>
      <c r="AH47" s="772"/>
      <c r="AI47" s="772"/>
      <c r="AJ47" s="772"/>
      <c r="AK47" s="773"/>
    </row>
    <row r="48" spans="1:37" ht="14.25" customHeight="1" x14ac:dyDescent="0.15">
      <c r="B48" s="744"/>
      <c r="C48" s="703"/>
      <c r="D48" s="68"/>
      <c r="E48" s="786" t="s">
        <v>930</v>
      </c>
      <c r="F48" s="787"/>
      <c r="G48" s="787"/>
      <c r="H48" s="787"/>
      <c r="I48" s="787"/>
      <c r="J48" s="787"/>
      <c r="K48" s="787"/>
      <c r="L48" s="787"/>
      <c r="M48" s="761"/>
      <c r="N48" s="776"/>
      <c r="O48" s="783"/>
      <c r="P48" s="784"/>
      <c r="Q48" s="785"/>
      <c r="R48" s="554" t="s">
        <v>8</v>
      </c>
      <c r="S48" s="770" t="s">
        <v>923</v>
      </c>
      <c r="T48" s="770"/>
      <c r="U48" s="553" t="s">
        <v>8</v>
      </c>
      <c r="V48" s="770" t="s">
        <v>922</v>
      </c>
      <c r="W48" s="770"/>
      <c r="X48" s="553" t="s">
        <v>8</v>
      </c>
      <c r="Y48" s="770" t="s">
        <v>921</v>
      </c>
      <c r="Z48" s="770"/>
      <c r="AA48" s="771"/>
      <c r="AB48" s="772"/>
      <c r="AC48" s="772"/>
      <c r="AD48" s="772"/>
      <c r="AE48" s="772"/>
      <c r="AF48" s="773"/>
      <c r="AG48" s="772"/>
      <c r="AH48" s="772"/>
      <c r="AI48" s="772"/>
      <c r="AJ48" s="772"/>
      <c r="AK48" s="773"/>
    </row>
    <row r="49" spans="2:37" ht="14.25" customHeight="1" x14ac:dyDescent="0.15">
      <c r="B49" s="744"/>
      <c r="C49" s="703"/>
      <c r="D49" s="69"/>
      <c r="E49" s="786" t="s">
        <v>929</v>
      </c>
      <c r="F49" s="792"/>
      <c r="G49" s="792"/>
      <c r="H49" s="792"/>
      <c r="I49" s="792"/>
      <c r="J49" s="792"/>
      <c r="K49" s="792"/>
      <c r="L49" s="792"/>
      <c r="M49" s="761"/>
      <c r="N49" s="776"/>
      <c r="O49" s="783"/>
      <c r="P49" s="784"/>
      <c r="Q49" s="785"/>
      <c r="R49" s="554" t="s">
        <v>8</v>
      </c>
      <c r="S49" s="770" t="s">
        <v>923</v>
      </c>
      <c r="T49" s="770"/>
      <c r="U49" s="553" t="s">
        <v>8</v>
      </c>
      <c r="V49" s="770" t="s">
        <v>922</v>
      </c>
      <c r="W49" s="770"/>
      <c r="X49" s="553" t="s">
        <v>8</v>
      </c>
      <c r="Y49" s="770" t="s">
        <v>921</v>
      </c>
      <c r="Z49" s="770"/>
      <c r="AA49" s="771"/>
      <c r="AB49" s="772"/>
      <c r="AC49" s="772"/>
      <c r="AD49" s="772"/>
      <c r="AE49" s="772"/>
      <c r="AF49" s="773"/>
      <c r="AG49" s="772"/>
      <c r="AH49" s="772"/>
      <c r="AI49" s="772"/>
      <c r="AJ49" s="772"/>
      <c r="AK49" s="773"/>
    </row>
    <row r="50" spans="2:37" ht="14.25" customHeight="1" x14ac:dyDescent="0.15">
      <c r="B50" s="744"/>
      <c r="C50" s="703"/>
      <c r="D50" s="69"/>
      <c r="E50" s="790" t="s">
        <v>863</v>
      </c>
      <c r="F50" s="791"/>
      <c r="G50" s="791"/>
      <c r="H50" s="791"/>
      <c r="I50" s="791"/>
      <c r="J50" s="791"/>
      <c r="K50" s="791"/>
      <c r="L50" s="791"/>
      <c r="M50" s="761"/>
      <c r="N50" s="776"/>
      <c r="O50" s="783"/>
      <c r="P50" s="784"/>
      <c r="Q50" s="785"/>
      <c r="R50" s="554" t="s">
        <v>8</v>
      </c>
      <c r="S50" s="770" t="s">
        <v>923</v>
      </c>
      <c r="T50" s="770"/>
      <c r="U50" s="553" t="s">
        <v>8</v>
      </c>
      <c r="V50" s="770" t="s">
        <v>922</v>
      </c>
      <c r="W50" s="770"/>
      <c r="X50" s="553" t="s">
        <v>8</v>
      </c>
      <c r="Y50" s="770" t="s">
        <v>921</v>
      </c>
      <c r="Z50" s="770"/>
      <c r="AA50" s="771"/>
      <c r="AB50" s="772"/>
      <c r="AC50" s="772"/>
      <c r="AD50" s="772"/>
      <c r="AE50" s="772"/>
      <c r="AF50" s="773"/>
      <c r="AG50" s="772"/>
      <c r="AH50" s="772"/>
      <c r="AI50" s="772"/>
      <c r="AJ50" s="772"/>
      <c r="AK50" s="773"/>
    </row>
    <row r="51" spans="2:37" ht="14.25" customHeight="1" thickBot="1" x14ac:dyDescent="0.2">
      <c r="B51" s="744"/>
      <c r="C51" s="703"/>
      <c r="D51" s="69"/>
      <c r="E51" s="794" t="s">
        <v>726</v>
      </c>
      <c r="F51" s="795"/>
      <c r="G51" s="795"/>
      <c r="H51" s="795"/>
      <c r="I51" s="795"/>
      <c r="J51" s="795"/>
      <c r="K51" s="795"/>
      <c r="L51" s="795"/>
      <c r="M51" s="761"/>
      <c r="N51" s="776"/>
      <c r="O51" s="783"/>
      <c r="P51" s="784"/>
      <c r="Q51" s="785"/>
      <c r="R51" s="554" t="s">
        <v>8</v>
      </c>
      <c r="S51" s="770" t="s">
        <v>923</v>
      </c>
      <c r="T51" s="770"/>
      <c r="U51" s="553" t="s">
        <v>8</v>
      </c>
      <c r="V51" s="770" t="s">
        <v>922</v>
      </c>
      <c r="W51" s="770"/>
      <c r="X51" s="553" t="s">
        <v>8</v>
      </c>
      <c r="Y51" s="770" t="s">
        <v>921</v>
      </c>
      <c r="Z51" s="770"/>
      <c r="AA51" s="771"/>
      <c r="AB51" s="772"/>
      <c r="AC51" s="772"/>
      <c r="AD51" s="772"/>
      <c r="AE51" s="772"/>
      <c r="AF51" s="773"/>
      <c r="AG51" s="772"/>
      <c r="AH51" s="772"/>
      <c r="AI51" s="772"/>
      <c r="AJ51" s="772"/>
      <c r="AK51" s="773"/>
    </row>
    <row r="52" spans="2:37" ht="14.25" customHeight="1" thickTop="1" x14ac:dyDescent="0.15">
      <c r="B52" s="744"/>
      <c r="C52" s="703"/>
      <c r="D52" s="71"/>
      <c r="E52" s="793" t="s">
        <v>928</v>
      </c>
      <c r="F52" s="793"/>
      <c r="G52" s="793"/>
      <c r="H52" s="793"/>
      <c r="I52" s="793"/>
      <c r="J52" s="793"/>
      <c r="K52" s="793"/>
      <c r="L52" s="793"/>
      <c r="M52" s="761"/>
      <c r="N52" s="776"/>
      <c r="O52" s="783"/>
      <c r="P52" s="784"/>
      <c r="Q52" s="785"/>
      <c r="R52" s="554" t="s">
        <v>8</v>
      </c>
      <c r="S52" s="770" t="s">
        <v>923</v>
      </c>
      <c r="T52" s="770"/>
      <c r="U52" s="553" t="s">
        <v>8</v>
      </c>
      <c r="V52" s="770" t="s">
        <v>922</v>
      </c>
      <c r="W52" s="770"/>
      <c r="X52" s="553" t="s">
        <v>8</v>
      </c>
      <c r="Y52" s="770" t="s">
        <v>921</v>
      </c>
      <c r="Z52" s="770"/>
      <c r="AA52" s="771"/>
      <c r="AB52" s="772"/>
      <c r="AC52" s="772"/>
      <c r="AD52" s="772"/>
      <c r="AE52" s="772"/>
      <c r="AF52" s="773"/>
      <c r="AG52" s="772"/>
      <c r="AH52" s="772"/>
      <c r="AI52" s="772"/>
      <c r="AJ52" s="772"/>
      <c r="AK52" s="773"/>
    </row>
    <row r="53" spans="2:37" ht="14.25" customHeight="1" x14ac:dyDescent="0.15">
      <c r="B53" s="744"/>
      <c r="C53" s="703"/>
      <c r="D53" s="68"/>
      <c r="E53" s="788" t="s">
        <v>927</v>
      </c>
      <c r="F53" s="789"/>
      <c r="G53" s="789"/>
      <c r="H53" s="789"/>
      <c r="I53" s="789"/>
      <c r="J53" s="789"/>
      <c r="K53" s="789"/>
      <c r="L53" s="789"/>
      <c r="M53" s="761"/>
      <c r="N53" s="776"/>
      <c r="O53" s="783"/>
      <c r="P53" s="784"/>
      <c r="Q53" s="785"/>
      <c r="R53" s="554" t="s">
        <v>8</v>
      </c>
      <c r="S53" s="770" t="s">
        <v>923</v>
      </c>
      <c r="T53" s="770"/>
      <c r="U53" s="553" t="s">
        <v>8</v>
      </c>
      <c r="V53" s="770" t="s">
        <v>922</v>
      </c>
      <c r="W53" s="770"/>
      <c r="X53" s="553" t="s">
        <v>8</v>
      </c>
      <c r="Y53" s="770" t="s">
        <v>921</v>
      </c>
      <c r="Z53" s="770"/>
      <c r="AA53" s="771"/>
      <c r="AB53" s="772"/>
      <c r="AC53" s="772"/>
      <c r="AD53" s="772"/>
      <c r="AE53" s="772"/>
      <c r="AF53" s="773"/>
      <c r="AG53" s="772"/>
      <c r="AH53" s="772"/>
      <c r="AI53" s="772"/>
      <c r="AJ53" s="772"/>
      <c r="AK53" s="773"/>
    </row>
    <row r="54" spans="2:37" ht="14.25" customHeight="1" x14ac:dyDescent="0.15">
      <c r="B54" s="744"/>
      <c r="C54" s="704"/>
      <c r="D54" s="68"/>
      <c r="E54" s="788" t="s">
        <v>926</v>
      </c>
      <c r="F54" s="789"/>
      <c r="G54" s="789"/>
      <c r="H54" s="789"/>
      <c r="I54" s="789"/>
      <c r="J54" s="789"/>
      <c r="K54" s="789"/>
      <c r="L54" s="789"/>
      <c r="M54" s="761"/>
      <c r="N54" s="776"/>
      <c r="O54" s="783"/>
      <c r="P54" s="784"/>
      <c r="Q54" s="785"/>
      <c r="R54" s="554" t="s">
        <v>8</v>
      </c>
      <c r="S54" s="770" t="s">
        <v>923</v>
      </c>
      <c r="T54" s="770"/>
      <c r="U54" s="553" t="s">
        <v>8</v>
      </c>
      <c r="V54" s="770" t="s">
        <v>922</v>
      </c>
      <c r="W54" s="770"/>
      <c r="X54" s="553" t="s">
        <v>8</v>
      </c>
      <c r="Y54" s="770" t="s">
        <v>921</v>
      </c>
      <c r="Z54" s="770"/>
      <c r="AA54" s="771"/>
      <c r="AB54" s="772"/>
      <c r="AC54" s="772"/>
      <c r="AD54" s="772"/>
      <c r="AE54" s="772"/>
      <c r="AF54" s="773"/>
      <c r="AG54" s="772"/>
      <c r="AH54" s="772"/>
      <c r="AI54" s="772"/>
      <c r="AJ54" s="772"/>
      <c r="AK54" s="773"/>
    </row>
    <row r="55" spans="2:37" ht="14.25" customHeight="1" x14ac:dyDescent="0.15">
      <c r="B55" s="555"/>
      <c r="C55" s="737" t="s">
        <v>925</v>
      </c>
      <c r="D55" s="738"/>
      <c r="E55" s="738"/>
      <c r="F55" s="738"/>
      <c r="G55" s="738"/>
      <c r="H55" s="738"/>
      <c r="I55" s="738"/>
      <c r="J55" s="738"/>
      <c r="K55" s="738"/>
      <c r="L55" s="738"/>
      <c r="M55" s="761"/>
      <c r="N55" s="776"/>
      <c r="O55" s="783"/>
      <c r="P55" s="784"/>
      <c r="Q55" s="785"/>
      <c r="R55" s="554" t="s">
        <v>8</v>
      </c>
      <c r="S55" s="770" t="s">
        <v>923</v>
      </c>
      <c r="T55" s="770"/>
      <c r="U55" s="553" t="s">
        <v>8</v>
      </c>
      <c r="V55" s="770" t="s">
        <v>922</v>
      </c>
      <c r="W55" s="770"/>
      <c r="X55" s="553" t="s">
        <v>8</v>
      </c>
      <c r="Y55" s="770" t="s">
        <v>921</v>
      </c>
      <c r="Z55" s="770"/>
      <c r="AA55" s="771"/>
      <c r="AB55" s="772"/>
      <c r="AC55" s="772"/>
      <c r="AD55" s="772"/>
      <c r="AE55" s="772"/>
      <c r="AF55" s="773"/>
      <c r="AG55" s="772"/>
      <c r="AH55" s="772"/>
      <c r="AI55" s="772"/>
      <c r="AJ55" s="772"/>
      <c r="AK55" s="773"/>
    </row>
    <row r="56" spans="2:37" ht="14.25" customHeight="1" x14ac:dyDescent="0.15">
      <c r="B56" s="555"/>
      <c r="C56" s="737" t="s">
        <v>924</v>
      </c>
      <c r="D56" s="738"/>
      <c r="E56" s="738"/>
      <c r="F56" s="738"/>
      <c r="G56" s="738"/>
      <c r="H56" s="738"/>
      <c r="I56" s="738"/>
      <c r="J56" s="738"/>
      <c r="K56" s="738"/>
      <c r="L56" s="738"/>
      <c r="M56" s="761"/>
      <c r="N56" s="776"/>
      <c r="O56" s="783"/>
      <c r="P56" s="784"/>
      <c r="Q56" s="785"/>
      <c r="R56" s="554" t="s">
        <v>8</v>
      </c>
      <c r="S56" s="770" t="s">
        <v>923</v>
      </c>
      <c r="T56" s="770"/>
      <c r="U56" s="553" t="s">
        <v>8</v>
      </c>
      <c r="V56" s="770" t="s">
        <v>922</v>
      </c>
      <c r="W56" s="770"/>
      <c r="X56" s="553" t="s">
        <v>8</v>
      </c>
      <c r="Y56" s="770" t="s">
        <v>921</v>
      </c>
      <c r="Z56" s="770"/>
      <c r="AA56" s="771"/>
      <c r="AB56" s="772"/>
      <c r="AC56" s="772"/>
      <c r="AD56" s="772"/>
      <c r="AE56" s="772"/>
      <c r="AF56" s="773"/>
      <c r="AG56" s="772"/>
      <c r="AH56" s="772"/>
      <c r="AI56" s="772"/>
      <c r="AJ56" s="772"/>
      <c r="AK56" s="773"/>
    </row>
    <row r="57" spans="2:37" ht="14.25" customHeight="1" x14ac:dyDescent="0.15">
      <c r="B57" s="737" t="s">
        <v>107</v>
      </c>
      <c r="C57" s="738"/>
      <c r="D57" s="738"/>
      <c r="E57" s="738"/>
      <c r="F57" s="738"/>
      <c r="G57" s="738"/>
      <c r="H57" s="738"/>
      <c r="I57" s="738"/>
      <c r="J57" s="738"/>
      <c r="K57" s="736"/>
      <c r="L57" s="734"/>
      <c r="M57" s="734"/>
      <c r="N57" s="734"/>
      <c r="O57" s="734"/>
      <c r="P57" s="734"/>
      <c r="Q57" s="734"/>
      <c r="R57" s="734"/>
      <c r="S57" s="734"/>
      <c r="T57" s="735"/>
      <c r="U57" s="805"/>
      <c r="V57" s="806"/>
      <c r="W57" s="806"/>
      <c r="X57" s="806"/>
      <c r="Y57" s="806"/>
      <c r="Z57" s="806"/>
      <c r="AA57" s="807"/>
      <c r="AB57" s="807"/>
      <c r="AC57" s="807"/>
      <c r="AD57" s="807"/>
      <c r="AE57" s="807"/>
      <c r="AF57" s="807"/>
      <c r="AG57" s="806"/>
      <c r="AH57" s="806"/>
      <c r="AI57" s="806"/>
      <c r="AJ57" s="806"/>
      <c r="AK57" s="808"/>
    </row>
    <row r="58" spans="2:37" ht="14.25" customHeight="1" x14ac:dyDescent="0.15">
      <c r="B58" s="809" t="s">
        <v>108</v>
      </c>
      <c r="C58" s="810"/>
      <c r="D58" s="810"/>
      <c r="E58" s="810"/>
      <c r="F58" s="810"/>
      <c r="G58" s="810"/>
      <c r="H58" s="810"/>
      <c r="I58" s="810"/>
      <c r="J58" s="810"/>
      <c r="K58" s="740"/>
      <c r="L58" s="741"/>
      <c r="M58" s="741"/>
      <c r="N58" s="741"/>
      <c r="O58" s="741"/>
      <c r="P58" s="741"/>
      <c r="Q58" s="741"/>
      <c r="R58" s="741"/>
      <c r="S58" s="741"/>
      <c r="T58" s="742"/>
      <c r="U58" s="811"/>
      <c r="V58" s="812"/>
      <c r="W58" s="812"/>
      <c r="X58" s="812"/>
      <c r="Y58" s="812"/>
      <c r="Z58" s="812"/>
      <c r="AA58" s="812"/>
      <c r="AB58" s="812"/>
      <c r="AC58" s="812"/>
      <c r="AD58" s="812"/>
      <c r="AE58" s="812"/>
      <c r="AF58" s="812"/>
      <c r="AG58" s="812"/>
      <c r="AH58" s="812"/>
      <c r="AI58" s="812"/>
      <c r="AJ58" s="812"/>
      <c r="AK58" s="813"/>
    </row>
    <row r="59" spans="2:37" ht="14.25" customHeight="1" x14ac:dyDescent="0.15">
      <c r="B59" s="702" t="s">
        <v>109</v>
      </c>
      <c r="C59" s="736" t="s">
        <v>110</v>
      </c>
      <c r="D59" s="734"/>
      <c r="E59" s="734"/>
      <c r="F59" s="734"/>
      <c r="G59" s="734"/>
      <c r="H59" s="734"/>
      <c r="I59" s="734"/>
      <c r="J59" s="734"/>
      <c r="K59" s="734"/>
      <c r="L59" s="734"/>
      <c r="M59" s="734"/>
      <c r="N59" s="734"/>
      <c r="O59" s="734"/>
      <c r="P59" s="734"/>
      <c r="Q59" s="734"/>
      <c r="R59" s="734"/>
      <c r="S59" s="734"/>
      <c r="T59" s="734"/>
      <c r="U59" s="736" t="s">
        <v>111</v>
      </c>
      <c r="V59" s="734"/>
      <c r="W59" s="734"/>
      <c r="X59" s="734"/>
      <c r="Y59" s="734"/>
      <c r="Z59" s="734"/>
      <c r="AA59" s="734"/>
      <c r="AB59" s="734"/>
      <c r="AC59" s="734"/>
      <c r="AD59" s="734"/>
      <c r="AE59" s="734"/>
      <c r="AF59" s="734"/>
      <c r="AG59" s="734"/>
      <c r="AH59" s="734"/>
      <c r="AI59" s="734"/>
      <c r="AJ59" s="734"/>
      <c r="AK59" s="735"/>
    </row>
    <row r="60" spans="2:37" x14ac:dyDescent="0.15">
      <c r="B60" s="703"/>
      <c r="C60" s="759"/>
      <c r="D60" s="796"/>
      <c r="E60" s="796"/>
      <c r="F60" s="796"/>
      <c r="G60" s="796"/>
      <c r="H60" s="796"/>
      <c r="I60" s="796"/>
      <c r="J60" s="796"/>
      <c r="K60" s="796"/>
      <c r="L60" s="796"/>
      <c r="M60" s="796"/>
      <c r="N60" s="796"/>
      <c r="O60" s="796"/>
      <c r="P60" s="796"/>
      <c r="Q60" s="796"/>
      <c r="R60" s="796"/>
      <c r="S60" s="796"/>
      <c r="T60" s="796"/>
      <c r="U60" s="759"/>
      <c r="V60" s="796"/>
      <c r="W60" s="796"/>
      <c r="X60" s="796"/>
      <c r="Y60" s="796"/>
      <c r="Z60" s="796"/>
      <c r="AA60" s="796"/>
      <c r="AB60" s="796"/>
      <c r="AC60" s="796"/>
      <c r="AD60" s="796"/>
      <c r="AE60" s="796"/>
      <c r="AF60" s="796"/>
      <c r="AG60" s="796"/>
      <c r="AH60" s="796"/>
      <c r="AI60" s="796"/>
      <c r="AJ60" s="796"/>
      <c r="AK60" s="800"/>
    </row>
    <row r="61" spans="2:37" x14ac:dyDescent="0.15">
      <c r="B61" s="703"/>
      <c r="C61" s="797"/>
      <c r="D61" s="760"/>
      <c r="E61" s="760"/>
      <c r="F61" s="760"/>
      <c r="G61" s="760"/>
      <c r="H61" s="760"/>
      <c r="I61" s="760"/>
      <c r="J61" s="760"/>
      <c r="K61" s="760"/>
      <c r="L61" s="760"/>
      <c r="M61" s="760"/>
      <c r="N61" s="760"/>
      <c r="O61" s="760"/>
      <c r="P61" s="760"/>
      <c r="Q61" s="760"/>
      <c r="R61" s="760"/>
      <c r="S61" s="760"/>
      <c r="T61" s="760"/>
      <c r="U61" s="797"/>
      <c r="V61" s="760"/>
      <c r="W61" s="760"/>
      <c r="X61" s="760"/>
      <c r="Y61" s="760"/>
      <c r="Z61" s="760"/>
      <c r="AA61" s="760"/>
      <c r="AB61" s="760"/>
      <c r="AC61" s="760"/>
      <c r="AD61" s="760"/>
      <c r="AE61" s="760"/>
      <c r="AF61" s="760"/>
      <c r="AG61" s="760"/>
      <c r="AH61" s="760"/>
      <c r="AI61" s="760"/>
      <c r="AJ61" s="760"/>
      <c r="AK61" s="801"/>
    </row>
    <row r="62" spans="2:37" x14ac:dyDescent="0.15">
      <c r="B62" s="703"/>
      <c r="C62" s="797"/>
      <c r="D62" s="760"/>
      <c r="E62" s="760"/>
      <c r="F62" s="760"/>
      <c r="G62" s="760"/>
      <c r="H62" s="760"/>
      <c r="I62" s="760"/>
      <c r="J62" s="760"/>
      <c r="K62" s="760"/>
      <c r="L62" s="760"/>
      <c r="M62" s="760"/>
      <c r="N62" s="760"/>
      <c r="O62" s="760"/>
      <c r="P62" s="760"/>
      <c r="Q62" s="760"/>
      <c r="R62" s="760"/>
      <c r="S62" s="760"/>
      <c r="T62" s="760"/>
      <c r="U62" s="797"/>
      <c r="V62" s="760"/>
      <c r="W62" s="760"/>
      <c r="X62" s="760"/>
      <c r="Y62" s="760"/>
      <c r="Z62" s="760"/>
      <c r="AA62" s="760"/>
      <c r="AB62" s="760"/>
      <c r="AC62" s="760"/>
      <c r="AD62" s="760"/>
      <c r="AE62" s="760"/>
      <c r="AF62" s="760"/>
      <c r="AG62" s="760"/>
      <c r="AH62" s="760"/>
      <c r="AI62" s="760"/>
      <c r="AJ62" s="760"/>
      <c r="AK62" s="801"/>
    </row>
    <row r="63" spans="2:37" x14ac:dyDescent="0.15">
      <c r="B63" s="704"/>
      <c r="C63" s="798"/>
      <c r="D63" s="799"/>
      <c r="E63" s="799"/>
      <c r="F63" s="799"/>
      <c r="G63" s="799"/>
      <c r="H63" s="799"/>
      <c r="I63" s="799"/>
      <c r="J63" s="799"/>
      <c r="K63" s="799"/>
      <c r="L63" s="799"/>
      <c r="M63" s="799"/>
      <c r="N63" s="799"/>
      <c r="O63" s="799"/>
      <c r="P63" s="799"/>
      <c r="Q63" s="799"/>
      <c r="R63" s="799"/>
      <c r="S63" s="799"/>
      <c r="T63" s="799"/>
      <c r="U63" s="798"/>
      <c r="V63" s="799"/>
      <c r="W63" s="799"/>
      <c r="X63" s="799"/>
      <c r="Y63" s="799"/>
      <c r="Z63" s="799"/>
      <c r="AA63" s="799"/>
      <c r="AB63" s="799"/>
      <c r="AC63" s="799"/>
      <c r="AD63" s="799"/>
      <c r="AE63" s="799"/>
      <c r="AF63" s="799"/>
      <c r="AG63" s="799"/>
      <c r="AH63" s="799"/>
      <c r="AI63" s="799"/>
      <c r="AJ63" s="799"/>
      <c r="AK63" s="802"/>
    </row>
    <row r="64" spans="2:37" ht="14.25" customHeight="1" x14ac:dyDescent="0.15">
      <c r="B64" s="693" t="s">
        <v>112</v>
      </c>
      <c r="C64" s="694"/>
      <c r="D64" s="694"/>
      <c r="E64" s="694"/>
      <c r="F64" s="695"/>
      <c r="G64" s="803" t="s">
        <v>113</v>
      </c>
      <c r="H64" s="803"/>
      <c r="I64" s="803"/>
      <c r="J64" s="803"/>
      <c r="K64" s="803"/>
      <c r="L64" s="803"/>
      <c r="M64" s="803"/>
      <c r="N64" s="803"/>
      <c r="O64" s="803"/>
      <c r="P64" s="803"/>
      <c r="Q64" s="803"/>
      <c r="R64" s="803"/>
      <c r="S64" s="803"/>
      <c r="T64" s="803"/>
      <c r="U64" s="804"/>
      <c r="V64" s="804"/>
      <c r="W64" s="804"/>
      <c r="X64" s="804"/>
      <c r="Y64" s="804"/>
      <c r="Z64" s="804"/>
      <c r="AA64" s="804"/>
      <c r="AB64" s="804"/>
      <c r="AC64" s="804"/>
      <c r="AD64" s="804"/>
      <c r="AE64" s="804"/>
      <c r="AF64" s="804"/>
      <c r="AG64" s="804"/>
      <c r="AH64" s="804"/>
      <c r="AI64" s="804"/>
      <c r="AJ64" s="804"/>
      <c r="AK64" s="804"/>
    </row>
    <row r="66" spans="2:5" x14ac:dyDescent="0.15">
      <c r="B66" s="14" t="s">
        <v>136</v>
      </c>
    </row>
    <row r="67" spans="2:5" x14ac:dyDescent="0.15">
      <c r="B67" s="14" t="s">
        <v>137</v>
      </c>
    </row>
    <row r="68" spans="2:5" x14ac:dyDescent="0.15">
      <c r="B68" s="14" t="s">
        <v>138</v>
      </c>
    </row>
    <row r="69" spans="2:5" x14ac:dyDescent="0.15">
      <c r="B69" s="14" t="s">
        <v>920</v>
      </c>
    </row>
    <row r="70" spans="2:5" x14ac:dyDescent="0.15">
      <c r="B70" s="14" t="s">
        <v>115</v>
      </c>
    </row>
    <row r="71" spans="2:5" x14ac:dyDescent="0.15">
      <c r="B71" s="14" t="s">
        <v>919</v>
      </c>
    </row>
    <row r="72" spans="2:5" x14ac:dyDescent="0.15">
      <c r="B72" s="14" t="s">
        <v>918</v>
      </c>
    </row>
    <row r="73" spans="2:5" x14ac:dyDescent="0.15">
      <c r="B73" s="14"/>
      <c r="E73" s="3" t="s">
        <v>917</v>
      </c>
    </row>
    <row r="74" spans="2:5" x14ac:dyDescent="0.15">
      <c r="B74" s="14" t="s">
        <v>916</v>
      </c>
    </row>
    <row r="75" spans="2:5" x14ac:dyDescent="0.15">
      <c r="B75" s="14" t="s">
        <v>915</v>
      </c>
    </row>
    <row r="76" spans="2:5" x14ac:dyDescent="0.15">
      <c r="E76" s="14" t="s">
        <v>914</v>
      </c>
    </row>
    <row r="87" spans="2:2" ht="12.75" customHeight="1" x14ac:dyDescent="0.15">
      <c r="B87" s="46"/>
    </row>
    <row r="88" spans="2:2" ht="12.75" customHeight="1" x14ac:dyDescent="0.15">
      <c r="B88" s="46" t="s">
        <v>142</v>
      </c>
    </row>
    <row r="89" spans="2:2" ht="12.75" customHeight="1" x14ac:dyDescent="0.15">
      <c r="B89" s="46" t="s">
        <v>143</v>
      </c>
    </row>
    <row r="90" spans="2:2" ht="12.75" customHeight="1" x14ac:dyDescent="0.15">
      <c r="B90" s="46" t="s">
        <v>144</v>
      </c>
    </row>
    <row r="91" spans="2:2" ht="12.75" customHeight="1" x14ac:dyDescent="0.15">
      <c r="B91" s="46" t="s">
        <v>145</v>
      </c>
    </row>
    <row r="92" spans="2:2" ht="12.75" customHeight="1" x14ac:dyDescent="0.15">
      <c r="B92" s="46" t="s">
        <v>146</v>
      </c>
    </row>
    <row r="93" spans="2:2" ht="12.75" customHeight="1" x14ac:dyDescent="0.15">
      <c r="B93" s="46" t="s">
        <v>147</v>
      </c>
    </row>
    <row r="94" spans="2:2" ht="12.75" customHeight="1" x14ac:dyDescent="0.15">
      <c r="B94" s="46" t="s">
        <v>148</v>
      </c>
    </row>
    <row r="95" spans="2:2" ht="12.75" customHeight="1" x14ac:dyDescent="0.15">
      <c r="B95" s="46" t="s">
        <v>149</v>
      </c>
    </row>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43" spans="1:1" x14ac:dyDescent="0.15">
      <c r="A143" s="59"/>
    </row>
    <row r="179" spans="1:1" x14ac:dyDescent="0.15">
      <c r="A179" s="105"/>
    </row>
    <row r="230" spans="1:1" x14ac:dyDescent="0.15">
      <c r="A230" s="105"/>
    </row>
    <row r="279" spans="1:1" x14ac:dyDescent="0.15">
      <c r="A279" s="105"/>
    </row>
    <row r="306" spans="1:1" x14ac:dyDescent="0.15">
      <c r="A306" s="59"/>
    </row>
    <row r="356" spans="1:1" x14ac:dyDescent="0.15">
      <c r="A356" s="105"/>
    </row>
    <row r="380" spans="1:1" x14ac:dyDescent="0.15">
      <c r="A380" s="59"/>
    </row>
    <row r="408" spans="1:1" x14ac:dyDescent="0.15">
      <c r="A408" s="59"/>
    </row>
    <row r="436" spans="1:1" x14ac:dyDescent="0.15">
      <c r="A436" s="59"/>
    </row>
    <row r="460" spans="1:1" x14ac:dyDescent="0.15">
      <c r="A460" s="59"/>
    </row>
    <row r="489" spans="1:1" x14ac:dyDescent="0.15">
      <c r="A489" s="59"/>
    </row>
    <row r="518" spans="1:1" x14ac:dyDescent="0.15">
      <c r="A518" s="59"/>
    </row>
    <row r="567" spans="1:1" x14ac:dyDescent="0.15">
      <c r="A567" s="105"/>
    </row>
    <row r="598" spans="1:1" x14ac:dyDescent="0.15">
      <c r="A598" s="105"/>
    </row>
    <row r="642" spans="1:1" x14ac:dyDescent="0.15">
      <c r="A642" s="105"/>
    </row>
    <row r="678" spans="1:1" x14ac:dyDescent="0.15">
      <c r="A678" s="59"/>
    </row>
    <row r="717" spans="1:1" x14ac:dyDescent="0.15">
      <c r="A717" s="105"/>
    </row>
    <row r="746" spans="1:1" x14ac:dyDescent="0.15">
      <c r="A746" s="105"/>
    </row>
    <row r="785" spans="1:1" x14ac:dyDescent="0.15">
      <c r="A785" s="105"/>
    </row>
    <row r="824" spans="1:1" x14ac:dyDescent="0.15">
      <c r="A824" s="105"/>
    </row>
    <row r="852" spans="1:1" x14ac:dyDescent="0.15">
      <c r="A852" s="105"/>
    </row>
    <row r="892" spans="1:1" x14ac:dyDescent="0.15">
      <c r="A892" s="105"/>
    </row>
    <row r="932" spans="1:1" x14ac:dyDescent="0.15">
      <c r="A932" s="105"/>
    </row>
    <row r="961" spans="1:1" x14ac:dyDescent="0.15">
      <c r="A961" s="105"/>
    </row>
  </sheetData>
  <mergeCells count="247">
    <mergeCell ref="B59:B63"/>
    <mergeCell ref="C59:T59"/>
    <mergeCell ref="U59:AK59"/>
    <mergeCell ref="C60:T63"/>
    <mergeCell ref="U60:AK63"/>
    <mergeCell ref="B64:F64"/>
    <mergeCell ref="G64:AK64"/>
    <mergeCell ref="B57:J57"/>
    <mergeCell ref="K57:T57"/>
    <mergeCell ref="U57:AK57"/>
    <mergeCell ref="B58:J58"/>
    <mergeCell ref="K58:T58"/>
    <mergeCell ref="U58:AK58"/>
    <mergeCell ref="AA55:AF55"/>
    <mergeCell ref="AG55:AK55"/>
    <mergeCell ref="C56:L56"/>
    <mergeCell ref="M56:N56"/>
    <mergeCell ref="O56:Q56"/>
    <mergeCell ref="S56:T56"/>
    <mergeCell ref="V56:W56"/>
    <mergeCell ref="Y56:Z56"/>
    <mergeCell ref="AA56:AF56"/>
    <mergeCell ref="AG56:AK56"/>
    <mergeCell ref="C55:L55"/>
    <mergeCell ref="M55:N55"/>
    <mergeCell ref="O55:Q55"/>
    <mergeCell ref="S55:T55"/>
    <mergeCell ref="V55:W55"/>
    <mergeCell ref="Y55:Z55"/>
    <mergeCell ref="AG53:AK53"/>
    <mergeCell ref="E54:L54"/>
    <mergeCell ref="M54:N54"/>
    <mergeCell ref="O54:Q54"/>
    <mergeCell ref="S54:T54"/>
    <mergeCell ref="V54:W54"/>
    <mergeCell ref="Y54:Z54"/>
    <mergeCell ref="AA54:AF54"/>
    <mergeCell ref="AG54:AK54"/>
    <mergeCell ref="E53:L53"/>
    <mergeCell ref="M53:N53"/>
    <mergeCell ref="O53:Q53"/>
    <mergeCell ref="S53:T53"/>
    <mergeCell ref="V53:W53"/>
    <mergeCell ref="Y53:Z53"/>
    <mergeCell ref="AG51:AK51"/>
    <mergeCell ref="E52:L52"/>
    <mergeCell ref="M52:N52"/>
    <mergeCell ref="O52:Q52"/>
    <mergeCell ref="S52:T52"/>
    <mergeCell ref="V52:W52"/>
    <mergeCell ref="Y52:Z52"/>
    <mergeCell ref="AA52:AF52"/>
    <mergeCell ref="AG52:AK52"/>
    <mergeCell ref="E51:L51"/>
    <mergeCell ref="M51:N51"/>
    <mergeCell ref="O51:Q51"/>
    <mergeCell ref="S51:T51"/>
    <mergeCell ref="V51:W51"/>
    <mergeCell ref="Y51:Z51"/>
    <mergeCell ref="AG49:AK49"/>
    <mergeCell ref="E50:L50"/>
    <mergeCell ref="M50:N50"/>
    <mergeCell ref="O50:Q50"/>
    <mergeCell ref="S50:T50"/>
    <mergeCell ref="V50:W50"/>
    <mergeCell ref="Y50:Z50"/>
    <mergeCell ref="AA50:AF50"/>
    <mergeCell ref="AG50:AK50"/>
    <mergeCell ref="E49:L49"/>
    <mergeCell ref="M49:N49"/>
    <mergeCell ref="O49:Q49"/>
    <mergeCell ref="S49:T49"/>
    <mergeCell ref="V49:W49"/>
    <mergeCell ref="Y49:Z49"/>
    <mergeCell ref="AG47:AK47"/>
    <mergeCell ref="E48:L48"/>
    <mergeCell ref="M48:N48"/>
    <mergeCell ref="O48:Q48"/>
    <mergeCell ref="S48:T48"/>
    <mergeCell ref="V48:W48"/>
    <mergeCell ref="Y48:Z48"/>
    <mergeCell ref="AA48:AF48"/>
    <mergeCell ref="AG48:AK48"/>
    <mergeCell ref="E47:L47"/>
    <mergeCell ref="M47:N47"/>
    <mergeCell ref="O47:Q47"/>
    <mergeCell ref="S47:T47"/>
    <mergeCell ref="V47:W47"/>
    <mergeCell ref="Y47:Z47"/>
    <mergeCell ref="AG43:AK43"/>
    <mergeCell ref="AA45:AF45"/>
    <mergeCell ref="AG45:AK45"/>
    <mergeCell ref="E46:L46"/>
    <mergeCell ref="M46:N46"/>
    <mergeCell ref="O46:Q46"/>
    <mergeCell ref="S46:T46"/>
    <mergeCell ref="V46:W46"/>
    <mergeCell ref="Y46:Z46"/>
    <mergeCell ref="AA46:AF46"/>
    <mergeCell ref="AG46:AK46"/>
    <mergeCell ref="E45:L45"/>
    <mergeCell ref="M45:N45"/>
    <mergeCell ref="O45:Q45"/>
    <mergeCell ref="S45:T45"/>
    <mergeCell ref="V45:W45"/>
    <mergeCell ref="Y45:Z45"/>
    <mergeCell ref="AG40:AK40"/>
    <mergeCell ref="O41:Q41"/>
    <mergeCell ref="AA41:AF41"/>
    <mergeCell ref="AG41:AK41"/>
    <mergeCell ref="C42:C54"/>
    <mergeCell ref="E42:L42"/>
    <mergeCell ref="M42:N42"/>
    <mergeCell ref="O42:Q42"/>
    <mergeCell ref="S42:T42"/>
    <mergeCell ref="V42:W42"/>
    <mergeCell ref="O44:Q44"/>
    <mergeCell ref="S44:T44"/>
    <mergeCell ref="V44:W44"/>
    <mergeCell ref="Y44:Z44"/>
    <mergeCell ref="AA44:AF44"/>
    <mergeCell ref="AG44:AK44"/>
    <mergeCell ref="AG42:AK42"/>
    <mergeCell ref="E43:L43"/>
    <mergeCell ref="M43:N43"/>
    <mergeCell ref="O43:Q43"/>
    <mergeCell ref="S43:T43"/>
    <mergeCell ref="V43:W43"/>
    <mergeCell ref="Y43:Z43"/>
    <mergeCell ref="AA43:AF43"/>
    <mergeCell ref="B40:B54"/>
    <mergeCell ref="C40:L41"/>
    <mergeCell ref="M40:N41"/>
    <mergeCell ref="O40:Q40"/>
    <mergeCell ref="R40:Z41"/>
    <mergeCell ref="AA40:AF40"/>
    <mergeCell ref="Y42:Z42"/>
    <mergeCell ref="AA42:AF42"/>
    <mergeCell ref="E44:L44"/>
    <mergeCell ref="M44:N44"/>
    <mergeCell ref="AA47:AF47"/>
    <mergeCell ref="AA49:AF49"/>
    <mergeCell ref="AA51:AF51"/>
    <mergeCell ref="AA53:AF53"/>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M14:N14"/>
    <mergeCell ref="Y14:AF14"/>
    <mergeCell ref="AG14:AK14"/>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B8:K8"/>
    <mergeCell ref="U9:W9"/>
    <mergeCell ref="X9:AJ9"/>
    <mergeCell ref="X10:AJ10"/>
    <mergeCell ref="U11:W11"/>
    <mergeCell ref="X11:AJ11"/>
    <mergeCell ref="AB3:AF3"/>
    <mergeCell ref="AG3:AK3"/>
    <mergeCell ref="B5:AK5"/>
    <mergeCell ref="B6:AK6"/>
    <mergeCell ref="AA7:AB7"/>
    <mergeCell ref="AC7:AD7"/>
    <mergeCell ref="AF7:AG7"/>
    <mergeCell ref="AI7:AJ7"/>
  </mergeCells>
  <phoneticPr fontId="2"/>
  <dataValidations count="2">
    <dataValidation type="list" allowBlank="1" showInputMessage="1" showErrorMessage="1" sqref="M42:N56" xr:uid="{00000000-0002-0000-0300-000000000000}">
      <formula1>"○"</formula1>
    </dataValidation>
    <dataValidation type="list" allowBlank="1" showInputMessage="1" showErrorMessage="1" sqref="R42:R56 U42:U56 X42:X56" xr:uid="{00000000-0002-0000-0300-000001000000}">
      <formula1>"□,■"</formula1>
    </dataValidation>
  </dataValidations>
  <printOptions horizontalCentered="1"/>
  <pageMargins left="0.70866141732283472" right="0.70866141732283472" top="0.74803149606299213" bottom="0.74803149606299213" header="0.31496062992125984" footer="0.31496062992125984"/>
  <pageSetup paperSize="9" scale="72"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pageSetUpPr fitToPage="1"/>
  </sheetPr>
  <dimension ref="B1:BO288"/>
  <sheetViews>
    <sheetView showGridLines="0" view="pageBreakPreview" zoomScale="60" zoomScaleNormal="55" workbookViewId="0">
      <selection activeCell="W17" sqref="W17"/>
    </sheetView>
  </sheetViews>
  <sheetFormatPr defaultColWidth="5" defaultRowHeight="14.25" x14ac:dyDescent="0.15"/>
  <cols>
    <col min="1" max="1" width="1" style="222" customWidth="1"/>
    <col min="2" max="2" width="6.375" style="222" customWidth="1"/>
    <col min="3" max="4" width="9" style="222" customWidth="1"/>
    <col min="5" max="8" width="3.5" style="222" hidden="1" customWidth="1"/>
    <col min="9" max="10" width="3.5" style="222" customWidth="1"/>
    <col min="11" max="62" width="6.375" style="222" customWidth="1"/>
    <col min="63" max="63" width="1.25" style="222" customWidth="1"/>
    <col min="64" max="16384" width="5" style="222"/>
  </cols>
  <sheetData>
    <row r="1" spans="2:67" s="312" customFormat="1" ht="20.25" customHeight="1" x14ac:dyDescent="0.15">
      <c r="C1" s="315" t="s">
        <v>520</v>
      </c>
      <c r="D1" s="315"/>
      <c r="E1" s="315"/>
      <c r="F1" s="315"/>
      <c r="G1" s="315"/>
      <c r="H1" s="315"/>
      <c r="I1" s="315"/>
      <c r="J1" s="315"/>
      <c r="M1" s="323" t="s">
        <v>519</v>
      </c>
      <c r="P1" s="315"/>
      <c r="Q1" s="315"/>
      <c r="R1" s="315"/>
      <c r="S1" s="315"/>
      <c r="T1" s="315"/>
      <c r="U1" s="315"/>
      <c r="V1" s="315"/>
      <c r="W1" s="315"/>
      <c r="AS1" s="311" t="s">
        <v>518</v>
      </c>
      <c r="AT1" s="1253" t="s">
        <v>517</v>
      </c>
      <c r="AU1" s="1254"/>
      <c r="AV1" s="1254"/>
      <c r="AW1" s="1254"/>
      <c r="AX1" s="1254"/>
      <c r="AY1" s="1254"/>
      <c r="AZ1" s="1254"/>
      <c r="BA1" s="1254"/>
      <c r="BB1" s="1254"/>
      <c r="BC1" s="1254"/>
      <c r="BD1" s="1254"/>
      <c r="BE1" s="1254"/>
      <c r="BF1" s="1254"/>
      <c r="BG1" s="1254"/>
      <c r="BH1" s="1254"/>
      <c r="BI1" s="1254"/>
      <c r="BJ1" s="311" t="s">
        <v>509</v>
      </c>
    </row>
    <row r="2" spans="2:67" s="310" customFormat="1" ht="20.25" customHeight="1" x14ac:dyDescent="0.15">
      <c r="J2" s="323"/>
      <c r="M2" s="323"/>
      <c r="N2" s="323"/>
      <c r="P2" s="311"/>
      <c r="Q2" s="311"/>
      <c r="R2" s="311"/>
      <c r="S2" s="311"/>
      <c r="T2" s="311"/>
      <c r="U2" s="311"/>
      <c r="V2" s="311"/>
      <c r="W2" s="311"/>
      <c r="AB2" s="311" t="s">
        <v>516</v>
      </c>
      <c r="AC2" s="1255">
        <v>6</v>
      </c>
      <c r="AD2" s="1255"/>
      <c r="AE2" s="311" t="s">
        <v>515</v>
      </c>
      <c r="AF2" s="1256">
        <f>IF(AC2=0,"",YEAR(DATE(2018+AC2,1,1)))</f>
        <v>2024</v>
      </c>
      <c r="AG2" s="1256"/>
      <c r="AH2" s="310" t="s">
        <v>514</v>
      </c>
      <c r="AI2" s="310" t="s">
        <v>513</v>
      </c>
      <c r="AJ2" s="1255">
        <v>4</v>
      </c>
      <c r="AK2" s="1255"/>
      <c r="AL2" s="310" t="s">
        <v>512</v>
      </c>
      <c r="AS2" s="311" t="s">
        <v>511</v>
      </c>
      <c r="AT2" s="1255" t="s">
        <v>510</v>
      </c>
      <c r="AU2" s="1255"/>
      <c r="AV2" s="1255"/>
      <c r="AW2" s="1255"/>
      <c r="AX2" s="1255"/>
      <c r="AY2" s="1255"/>
      <c r="AZ2" s="1255"/>
      <c r="BA2" s="1255"/>
      <c r="BB2" s="1255"/>
      <c r="BC2" s="1255"/>
      <c r="BD2" s="1255"/>
      <c r="BE2" s="1255"/>
      <c r="BF2" s="1255"/>
      <c r="BG2" s="1255"/>
      <c r="BH2" s="1255"/>
      <c r="BI2" s="1255"/>
      <c r="BJ2" s="311" t="s">
        <v>509</v>
      </c>
      <c r="BK2" s="311"/>
      <c r="BL2" s="311"/>
      <c r="BM2" s="311"/>
    </row>
    <row r="3" spans="2:67" s="310" customFormat="1" ht="20.25" customHeight="1" x14ac:dyDescent="0.15">
      <c r="J3" s="323"/>
      <c r="M3" s="323"/>
      <c r="O3" s="311"/>
      <c r="P3" s="311"/>
      <c r="Q3" s="311"/>
      <c r="R3" s="311"/>
      <c r="S3" s="311"/>
      <c r="T3" s="311"/>
      <c r="U3" s="311"/>
      <c r="AC3" s="325"/>
      <c r="AD3" s="325"/>
      <c r="AE3" s="325"/>
      <c r="AF3" s="326"/>
      <c r="AG3" s="325"/>
      <c r="BD3" s="324" t="s">
        <v>508</v>
      </c>
      <c r="BE3" s="1225" t="s">
        <v>507</v>
      </c>
      <c r="BF3" s="1226"/>
      <c r="BG3" s="1226"/>
      <c r="BH3" s="1227"/>
      <c r="BI3" s="311"/>
    </row>
    <row r="4" spans="2:67" s="310" customFormat="1" ht="20.25" customHeight="1" x14ac:dyDescent="0.15">
      <c r="J4" s="323"/>
      <c r="M4" s="323"/>
      <c r="O4" s="311"/>
      <c r="P4" s="311"/>
      <c r="Q4" s="311"/>
      <c r="R4" s="311"/>
      <c r="S4" s="311"/>
      <c r="T4" s="311"/>
      <c r="U4" s="311"/>
      <c r="AC4" s="325"/>
      <c r="AD4" s="325"/>
      <c r="AE4" s="325"/>
      <c r="AF4" s="326"/>
      <c r="AG4" s="325"/>
      <c r="BD4" s="324" t="s">
        <v>506</v>
      </c>
      <c r="BE4" s="1225" t="s">
        <v>505</v>
      </c>
      <c r="BF4" s="1226"/>
      <c r="BG4" s="1226"/>
      <c r="BH4" s="1227"/>
      <c r="BI4" s="311"/>
    </row>
    <row r="5" spans="2:67" s="310" customFormat="1" ht="9" customHeight="1" x14ac:dyDescent="0.15">
      <c r="J5" s="323"/>
      <c r="M5" s="323"/>
      <c r="O5" s="311"/>
      <c r="P5" s="311"/>
      <c r="Q5" s="311"/>
      <c r="R5" s="311"/>
      <c r="S5" s="311"/>
      <c r="T5" s="311"/>
      <c r="U5" s="311"/>
      <c r="AC5" s="322"/>
      <c r="AD5" s="322"/>
      <c r="AJ5" s="312"/>
      <c r="AK5" s="312"/>
      <c r="AL5" s="312"/>
      <c r="AM5" s="312"/>
      <c r="AN5" s="312"/>
      <c r="AO5" s="312"/>
      <c r="AP5" s="312"/>
      <c r="AQ5" s="312"/>
      <c r="AR5" s="312"/>
      <c r="AS5" s="312"/>
      <c r="AT5" s="312"/>
      <c r="AU5" s="312"/>
      <c r="AV5" s="312"/>
      <c r="AW5" s="312"/>
      <c r="AX5" s="312"/>
      <c r="AY5" s="312"/>
      <c r="AZ5" s="312"/>
      <c r="BA5" s="312"/>
      <c r="BB5" s="312"/>
      <c r="BC5" s="312"/>
      <c r="BD5" s="312"/>
      <c r="BE5" s="312"/>
      <c r="BF5" s="312"/>
      <c r="BG5" s="312"/>
      <c r="BH5" s="317"/>
      <c r="BI5" s="317"/>
    </row>
    <row r="6" spans="2:67" s="310" customFormat="1" ht="21" customHeight="1" x14ac:dyDescent="0.15">
      <c r="B6" s="315"/>
      <c r="C6" s="312"/>
      <c r="D6" s="312"/>
      <c r="E6" s="312"/>
      <c r="F6" s="312"/>
      <c r="G6" s="312"/>
      <c r="H6" s="312"/>
      <c r="I6" s="312"/>
      <c r="J6" s="312"/>
      <c r="K6" s="319"/>
      <c r="L6" s="319"/>
      <c r="M6" s="319"/>
      <c r="N6" s="313"/>
      <c r="O6" s="319"/>
      <c r="P6" s="319"/>
      <c r="Q6" s="319"/>
      <c r="AJ6" s="312"/>
      <c r="AK6" s="312"/>
      <c r="AL6" s="312"/>
      <c r="AM6" s="312"/>
      <c r="AN6" s="312"/>
      <c r="AO6" s="312" t="s">
        <v>504</v>
      </c>
      <c r="AP6" s="312"/>
      <c r="AQ6" s="312"/>
      <c r="AR6" s="312"/>
      <c r="AS6" s="312"/>
      <c r="AT6" s="312"/>
      <c r="AU6" s="312"/>
      <c r="AW6" s="314"/>
      <c r="AX6" s="314"/>
      <c r="AY6" s="229"/>
      <c r="AZ6" s="312"/>
      <c r="BA6" s="1228">
        <v>40</v>
      </c>
      <c r="BB6" s="1229"/>
      <c r="BC6" s="229" t="s">
        <v>503</v>
      </c>
      <c r="BD6" s="312"/>
      <c r="BE6" s="1228">
        <v>160</v>
      </c>
      <c r="BF6" s="1229"/>
      <c r="BG6" s="229" t="s">
        <v>502</v>
      </c>
      <c r="BH6" s="312"/>
      <c r="BI6" s="317"/>
    </row>
    <row r="7" spans="2:67" s="310" customFormat="1" ht="5.25" customHeight="1" x14ac:dyDescent="0.15">
      <c r="B7" s="315"/>
      <c r="C7" s="321"/>
      <c r="D7" s="321"/>
      <c r="E7" s="321"/>
      <c r="F7" s="321"/>
      <c r="G7" s="321"/>
      <c r="H7" s="321"/>
      <c r="I7" s="321"/>
      <c r="J7" s="319"/>
      <c r="K7" s="319"/>
      <c r="L7" s="319"/>
      <c r="M7" s="313"/>
      <c r="N7" s="319"/>
      <c r="O7" s="319"/>
      <c r="P7" s="319"/>
      <c r="Q7" s="319"/>
      <c r="AJ7" s="312"/>
      <c r="AK7" s="312"/>
      <c r="AL7" s="312"/>
      <c r="AM7" s="312"/>
      <c r="AN7" s="312"/>
      <c r="AO7" s="312"/>
      <c r="AP7" s="312"/>
      <c r="AQ7" s="312"/>
      <c r="AR7" s="312"/>
      <c r="AS7" s="312"/>
      <c r="AT7" s="312"/>
      <c r="AU7" s="312"/>
      <c r="AV7" s="312"/>
      <c r="AW7" s="312"/>
      <c r="AX7" s="312"/>
      <c r="AY7" s="312"/>
      <c r="AZ7" s="312"/>
      <c r="BA7" s="312"/>
      <c r="BB7" s="312"/>
      <c r="BC7" s="312"/>
      <c r="BD7" s="312"/>
      <c r="BE7" s="312"/>
      <c r="BF7" s="312"/>
      <c r="BG7" s="312"/>
      <c r="BH7" s="317"/>
      <c r="BI7" s="317"/>
    </row>
    <row r="8" spans="2:67" s="310" customFormat="1" ht="21" customHeight="1" x14ac:dyDescent="0.15">
      <c r="B8" s="320"/>
      <c r="C8" s="313"/>
      <c r="D8" s="313"/>
      <c r="E8" s="313"/>
      <c r="F8" s="313"/>
      <c r="G8" s="313"/>
      <c r="H8" s="313"/>
      <c r="I8" s="313"/>
      <c r="J8" s="319"/>
      <c r="K8" s="319"/>
      <c r="L8" s="319"/>
      <c r="M8" s="313"/>
      <c r="N8" s="319"/>
      <c r="O8" s="319"/>
      <c r="P8" s="319"/>
      <c r="Q8" s="319"/>
      <c r="AJ8" s="318"/>
      <c r="AK8" s="318"/>
      <c r="AL8" s="318"/>
      <c r="AM8" s="312"/>
      <c r="AN8" s="317"/>
      <c r="AO8" s="316"/>
      <c r="AP8" s="316"/>
      <c r="AQ8" s="315"/>
      <c r="AR8" s="314"/>
      <c r="AS8" s="314"/>
      <c r="AT8" s="314"/>
      <c r="AU8" s="230"/>
      <c r="AV8" s="230"/>
      <c r="AW8" s="312"/>
      <c r="AX8" s="314"/>
      <c r="AY8" s="314"/>
      <c r="AZ8" s="313"/>
      <c r="BA8" s="312"/>
      <c r="BB8" s="312" t="s">
        <v>501</v>
      </c>
      <c r="BC8" s="312"/>
      <c r="BD8" s="312"/>
      <c r="BE8" s="1230">
        <f>DAY(EOMONTH(DATE(AF2,AJ2,1),0))</f>
        <v>30</v>
      </c>
      <c r="BF8" s="1231"/>
      <c r="BG8" s="312" t="s">
        <v>500</v>
      </c>
      <c r="BH8" s="312"/>
      <c r="BI8" s="312"/>
      <c r="BM8" s="311"/>
      <c r="BN8" s="311"/>
      <c r="BO8" s="311"/>
    </row>
    <row r="9" spans="2:67" ht="5.25" customHeight="1" thickBot="1" x14ac:dyDescent="0.2">
      <c r="C9" s="223"/>
      <c r="D9" s="223"/>
      <c r="E9" s="223"/>
      <c r="F9" s="223"/>
      <c r="G9" s="223"/>
      <c r="H9" s="223"/>
      <c r="I9" s="223"/>
      <c r="J9" s="223"/>
      <c r="AC9" s="223"/>
      <c r="AT9" s="223"/>
      <c r="BK9" s="309"/>
      <c r="BL9" s="309"/>
      <c r="BM9" s="309"/>
    </row>
    <row r="10" spans="2:67" ht="21.6" customHeight="1" x14ac:dyDescent="0.15">
      <c r="B10" s="1293" t="s">
        <v>499</v>
      </c>
      <c r="C10" s="1241" t="s">
        <v>498</v>
      </c>
      <c r="D10" s="1296"/>
      <c r="E10" s="308"/>
      <c r="F10" s="307"/>
      <c r="G10" s="308"/>
      <c r="H10" s="307"/>
      <c r="I10" s="1299" t="s">
        <v>497</v>
      </c>
      <c r="J10" s="1300"/>
      <c r="K10" s="1305" t="s">
        <v>496</v>
      </c>
      <c r="L10" s="1242"/>
      <c r="M10" s="1242"/>
      <c r="N10" s="1296"/>
      <c r="O10" s="1305" t="s">
        <v>495</v>
      </c>
      <c r="P10" s="1242"/>
      <c r="Q10" s="1242"/>
      <c r="R10" s="1242"/>
      <c r="S10" s="1296"/>
      <c r="T10" s="306"/>
      <c r="U10" s="306"/>
      <c r="V10" s="305"/>
      <c r="W10" s="1318" t="s">
        <v>494</v>
      </c>
      <c r="X10" s="1319"/>
      <c r="Y10" s="1319"/>
      <c r="Z10" s="1319"/>
      <c r="AA10" s="1319"/>
      <c r="AB10" s="1319"/>
      <c r="AC10" s="1319"/>
      <c r="AD10" s="1319"/>
      <c r="AE10" s="1319"/>
      <c r="AF10" s="1319"/>
      <c r="AG10" s="1319"/>
      <c r="AH10" s="1319"/>
      <c r="AI10" s="1319"/>
      <c r="AJ10" s="1319"/>
      <c r="AK10" s="1319"/>
      <c r="AL10" s="1319"/>
      <c r="AM10" s="1319"/>
      <c r="AN10" s="1319"/>
      <c r="AO10" s="1319"/>
      <c r="AP10" s="1319"/>
      <c r="AQ10" s="1319"/>
      <c r="AR10" s="1319"/>
      <c r="AS10" s="1319"/>
      <c r="AT10" s="1319"/>
      <c r="AU10" s="1319"/>
      <c r="AV10" s="1319"/>
      <c r="AW10" s="1319"/>
      <c r="AX10" s="1319"/>
      <c r="AY10" s="1319"/>
      <c r="AZ10" s="1319"/>
      <c r="BA10" s="1319"/>
      <c r="BB10" s="1232" t="str">
        <f>IF(BE3="４週","(9)1～4週目の勤務時間数合計","(10)1か月の勤務時間数　合計")</f>
        <v>(9)1～4週目の勤務時間数合計</v>
      </c>
      <c r="BC10" s="1233"/>
      <c r="BD10" s="1238" t="s">
        <v>493</v>
      </c>
      <c r="BE10" s="1233"/>
      <c r="BF10" s="1241" t="s">
        <v>492</v>
      </c>
      <c r="BG10" s="1242"/>
      <c r="BH10" s="1242"/>
      <c r="BI10" s="1242"/>
      <c r="BJ10" s="1243"/>
    </row>
    <row r="11" spans="2:67" ht="20.25" customHeight="1" x14ac:dyDescent="0.15">
      <c r="B11" s="1294"/>
      <c r="C11" s="1244"/>
      <c r="D11" s="1297"/>
      <c r="E11" s="304"/>
      <c r="F11" s="303"/>
      <c r="G11" s="304"/>
      <c r="H11" s="303"/>
      <c r="I11" s="1301"/>
      <c r="J11" s="1302"/>
      <c r="K11" s="1306"/>
      <c r="L11" s="1245"/>
      <c r="M11" s="1245"/>
      <c r="N11" s="1297"/>
      <c r="O11" s="1306"/>
      <c r="P11" s="1245"/>
      <c r="Q11" s="1245"/>
      <c r="R11" s="1245"/>
      <c r="S11" s="1297"/>
      <c r="T11" s="302"/>
      <c r="U11" s="302"/>
      <c r="V11" s="301"/>
      <c r="W11" s="1250" t="s">
        <v>491</v>
      </c>
      <c r="X11" s="1250"/>
      <c r="Y11" s="1250"/>
      <c r="Z11" s="1250"/>
      <c r="AA11" s="1250"/>
      <c r="AB11" s="1250"/>
      <c r="AC11" s="1251"/>
      <c r="AD11" s="1252" t="s">
        <v>490</v>
      </c>
      <c r="AE11" s="1250"/>
      <c r="AF11" s="1250"/>
      <c r="AG11" s="1250"/>
      <c r="AH11" s="1250"/>
      <c r="AI11" s="1250"/>
      <c r="AJ11" s="1251"/>
      <c r="AK11" s="1252" t="s">
        <v>489</v>
      </c>
      <c r="AL11" s="1250"/>
      <c r="AM11" s="1250"/>
      <c r="AN11" s="1250"/>
      <c r="AO11" s="1250"/>
      <c r="AP11" s="1250"/>
      <c r="AQ11" s="1251"/>
      <c r="AR11" s="1252" t="s">
        <v>488</v>
      </c>
      <c r="AS11" s="1250"/>
      <c r="AT11" s="1250"/>
      <c r="AU11" s="1250"/>
      <c r="AV11" s="1250"/>
      <c r="AW11" s="1250"/>
      <c r="AX11" s="1251"/>
      <c r="AY11" s="1252" t="s">
        <v>487</v>
      </c>
      <c r="AZ11" s="1250"/>
      <c r="BA11" s="1250"/>
      <c r="BB11" s="1234"/>
      <c r="BC11" s="1235"/>
      <c r="BD11" s="1239"/>
      <c r="BE11" s="1235"/>
      <c r="BF11" s="1244"/>
      <c r="BG11" s="1245"/>
      <c r="BH11" s="1245"/>
      <c r="BI11" s="1245"/>
      <c r="BJ11" s="1246"/>
    </row>
    <row r="12" spans="2:67" ht="20.25" customHeight="1" x14ac:dyDescent="0.15">
      <c r="B12" s="1294"/>
      <c r="C12" s="1244"/>
      <c r="D12" s="1297"/>
      <c r="E12" s="304"/>
      <c r="F12" s="303"/>
      <c r="G12" s="304"/>
      <c r="H12" s="303"/>
      <c r="I12" s="1301"/>
      <c r="J12" s="1302"/>
      <c r="K12" s="1306"/>
      <c r="L12" s="1245"/>
      <c r="M12" s="1245"/>
      <c r="N12" s="1297"/>
      <c r="O12" s="1306"/>
      <c r="P12" s="1245"/>
      <c r="Q12" s="1245"/>
      <c r="R12" s="1245"/>
      <c r="S12" s="1297"/>
      <c r="T12" s="302"/>
      <c r="U12" s="302"/>
      <c r="V12" s="301"/>
      <c r="W12" s="300">
        <v>1</v>
      </c>
      <c r="X12" s="228">
        <v>2</v>
      </c>
      <c r="Y12" s="228">
        <v>3</v>
      </c>
      <c r="Z12" s="228">
        <v>4</v>
      </c>
      <c r="AA12" s="228">
        <v>5</v>
      </c>
      <c r="AB12" s="228">
        <v>6</v>
      </c>
      <c r="AC12" s="298">
        <v>7</v>
      </c>
      <c r="AD12" s="299">
        <v>8</v>
      </c>
      <c r="AE12" s="228">
        <v>9</v>
      </c>
      <c r="AF12" s="228">
        <v>10</v>
      </c>
      <c r="AG12" s="228">
        <v>11</v>
      </c>
      <c r="AH12" s="228">
        <v>12</v>
      </c>
      <c r="AI12" s="228">
        <v>13</v>
      </c>
      <c r="AJ12" s="298">
        <v>14</v>
      </c>
      <c r="AK12" s="300">
        <v>15</v>
      </c>
      <c r="AL12" s="228">
        <v>16</v>
      </c>
      <c r="AM12" s="228">
        <v>17</v>
      </c>
      <c r="AN12" s="228">
        <v>18</v>
      </c>
      <c r="AO12" s="228">
        <v>19</v>
      </c>
      <c r="AP12" s="228">
        <v>20</v>
      </c>
      <c r="AQ12" s="298">
        <v>21</v>
      </c>
      <c r="AR12" s="299">
        <v>22</v>
      </c>
      <c r="AS12" s="228">
        <v>23</v>
      </c>
      <c r="AT12" s="228">
        <v>24</v>
      </c>
      <c r="AU12" s="228">
        <v>25</v>
      </c>
      <c r="AV12" s="228">
        <v>26</v>
      </c>
      <c r="AW12" s="228">
        <v>27</v>
      </c>
      <c r="AX12" s="298">
        <v>28</v>
      </c>
      <c r="AY12" s="299" t="str">
        <f>IF($BE$3="実績",IF(DAY(DATE($AF$2,$AJ$2,29))=29,29,""),"")</f>
        <v/>
      </c>
      <c r="AZ12" s="228" t="str">
        <f>IF($BE$3="実績",IF(DAY(DATE($AF$2,$AJ$2,30))=30,30,""),"")</f>
        <v/>
      </c>
      <c r="BA12" s="298" t="str">
        <f>IF($BE$3="実績",IF(DAY(DATE($AF$2,$AJ$2,31))=31,31,""),"")</f>
        <v/>
      </c>
      <c r="BB12" s="1234"/>
      <c r="BC12" s="1235"/>
      <c r="BD12" s="1239"/>
      <c r="BE12" s="1235"/>
      <c r="BF12" s="1244"/>
      <c r="BG12" s="1245"/>
      <c r="BH12" s="1245"/>
      <c r="BI12" s="1245"/>
      <c r="BJ12" s="1246"/>
    </row>
    <row r="13" spans="2:67" ht="20.25" hidden="1" customHeight="1" x14ac:dyDescent="0.15">
      <c r="B13" s="1294"/>
      <c r="C13" s="1244"/>
      <c r="D13" s="1297"/>
      <c r="E13" s="304"/>
      <c r="F13" s="303"/>
      <c r="G13" s="304"/>
      <c r="H13" s="303"/>
      <c r="I13" s="1301"/>
      <c r="J13" s="1302"/>
      <c r="K13" s="1306"/>
      <c r="L13" s="1245"/>
      <c r="M13" s="1245"/>
      <c r="N13" s="1297"/>
      <c r="O13" s="1306"/>
      <c r="P13" s="1245"/>
      <c r="Q13" s="1245"/>
      <c r="R13" s="1245"/>
      <c r="S13" s="1297"/>
      <c r="T13" s="302"/>
      <c r="U13" s="302"/>
      <c r="V13" s="301"/>
      <c r="W13" s="300">
        <f>WEEKDAY(DATE($AF$2,$AJ$2,1))</f>
        <v>2</v>
      </c>
      <c r="X13" s="228">
        <f>WEEKDAY(DATE($AF$2,$AJ$2,2))</f>
        <v>3</v>
      </c>
      <c r="Y13" s="228">
        <f>WEEKDAY(DATE($AF$2,$AJ$2,3))</f>
        <v>4</v>
      </c>
      <c r="Z13" s="228">
        <f>WEEKDAY(DATE($AF$2,$AJ$2,4))</f>
        <v>5</v>
      </c>
      <c r="AA13" s="228">
        <f>WEEKDAY(DATE($AF$2,$AJ$2,5))</f>
        <v>6</v>
      </c>
      <c r="AB13" s="228">
        <f>WEEKDAY(DATE($AF$2,$AJ$2,6))</f>
        <v>7</v>
      </c>
      <c r="AC13" s="298">
        <f>WEEKDAY(DATE($AF$2,$AJ$2,7))</f>
        <v>1</v>
      </c>
      <c r="AD13" s="299">
        <f>WEEKDAY(DATE($AF$2,$AJ$2,8))</f>
        <v>2</v>
      </c>
      <c r="AE13" s="228">
        <f>WEEKDAY(DATE($AF$2,$AJ$2,9))</f>
        <v>3</v>
      </c>
      <c r="AF13" s="228">
        <f>WEEKDAY(DATE($AF$2,$AJ$2,10))</f>
        <v>4</v>
      </c>
      <c r="AG13" s="228">
        <f>WEEKDAY(DATE($AF$2,$AJ$2,11))</f>
        <v>5</v>
      </c>
      <c r="AH13" s="228">
        <f>WEEKDAY(DATE($AF$2,$AJ$2,12))</f>
        <v>6</v>
      </c>
      <c r="AI13" s="228">
        <f>WEEKDAY(DATE($AF$2,$AJ$2,13))</f>
        <v>7</v>
      </c>
      <c r="AJ13" s="298">
        <f>WEEKDAY(DATE($AF$2,$AJ$2,14))</f>
        <v>1</v>
      </c>
      <c r="AK13" s="299">
        <f>WEEKDAY(DATE($AF$2,$AJ$2,15))</f>
        <v>2</v>
      </c>
      <c r="AL13" s="228">
        <f>WEEKDAY(DATE($AF$2,$AJ$2,16))</f>
        <v>3</v>
      </c>
      <c r="AM13" s="228">
        <f>WEEKDAY(DATE($AF$2,$AJ$2,17))</f>
        <v>4</v>
      </c>
      <c r="AN13" s="228">
        <f>WEEKDAY(DATE($AF$2,$AJ$2,18))</f>
        <v>5</v>
      </c>
      <c r="AO13" s="228">
        <f>WEEKDAY(DATE($AF$2,$AJ$2,19))</f>
        <v>6</v>
      </c>
      <c r="AP13" s="228">
        <f>WEEKDAY(DATE($AF$2,$AJ$2,20))</f>
        <v>7</v>
      </c>
      <c r="AQ13" s="298">
        <f>WEEKDAY(DATE($AF$2,$AJ$2,21))</f>
        <v>1</v>
      </c>
      <c r="AR13" s="299">
        <f>WEEKDAY(DATE($AF$2,$AJ$2,22))</f>
        <v>2</v>
      </c>
      <c r="AS13" s="228">
        <f>WEEKDAY(DATE($AF$2,$AJ$2,23))</f>
        <v>3</v>
      </c>
      <c r="AT13" s="228">
        <f>WEEKDAY(DATE($AF$2,$AJ$2,24))</f>
        <v>4</v>
      </c>
      <c r="AU13" s="228">
        <f>WEEKDAY(DATE($AF$2,$AJ$2,25))</f>
        <v>5</v>
      </c>
      <c r="AV13" s="228">
        <f>WEEKDAY(DATE($AF$2,$AJ$2,26))</f>
        <v>6</v>
      </c>
      <c r="AW13" s="228">
        <f>WEEKDAY(DATE($AF$2,$AJ$2,27))</f>
        <v>7</v>
      </c>
      <c r="AX13" s="298">
        <f>WEEKDAY(DATE($AF$2,$AJ$2,28))</f>
        <v>1</v>
      </c>
      <c r="AY13" s="299">
        <f>IF(AY12=29,WEEKDAY(DATE($AF$2,$AJ$2,29)),0)</f>
        <v>0</v>
      </c>
      <c r="AZ13" s="228">
        <f>IF(AZ12=30,WEEKDAY(DATE($AF$2,$AJ$2,30)),0)</f>
        <v>0</v>
      </c>
      <c r="BA13" s="298">
        <f>IF(BA12=31,WEEKDAY(DATE($AF$2,$AJ$2,31)),0)</f>
        <v>0</v>
      </c>
      <c r="BB13" s="1234"/>
      <c r="BC13" s="1235"/>
      <c r="BD13" s="1239"/>
      <c r="BE13" s="1235"/>
      <c r="BF13" s="1244"/>
      <c r="BG13" s="1245"/>
      <c r="BH13" s="1245"/>
      <c r="BI13" s="1245"/>
      <c r="BJ13" s="1246"/>
    </row>
    <row r="14" spans="2:67" ht="20.25" customHeight="1" thickBot="1" x14ac:dyDescent="0.2">
      <c r="B14" s="1295"/>
      <c r="C14" s="1247"/>
      <c r="D14" s="1298"/>
      <c r="E14" s="297"/>
      <c r="F14" s="296"/>
      <c r="G14" s="297"/>
      <c r="H14" s="296"/>
      <c r="I14" s="1303"/>
      <c r="J14" s="1304"/>
      <c r="K14" s="1307"/>
      <c r="L14" s="1248"/>
      <c r="M14" s="1248"/>
      <c r="N14" s="1298"/>
      <c r="O14" s="1307"/>
      <c r="P14" s="1248"/>
      <c r="Q14" s="1248"/>
      <c r="R14" s="1248"/>
      <c r="S14" s="1298"/>
      <c r="T14" s="295"/>
      <c r="U14" s="295"/>
      <c r="V14" s="294"/>
      <c r="W14" s="293" t="str">
        <f t="shared" ref="W14:AX14" si="0">IF(W13=1,"日",IF(W13=2,"月",IF(W13=3,"火",IF(W13=4,"水",IF(W13=5,"木",IF(W13=6,"金","土"))))))</f>
        <v>月</v>
      </c>
      <c r="X14" s="290" t="str">
        <f t="shared" si="0"/>
        <v>火</v>
      </c>
      <c r="Y14" s="290" t="str">
        <f t="shared" si="0"/>
        <v>水</v>
      </c>
      <c r="Z14" s="290" t="str">
        <f t="shared" si="0"/>
        <v>木</v>
      </c>
      <c r="AA14" s="290" t="str">
        <f t="shared" si="0"/>
        <v>金</v>
      </c>
      <c r="AB14" s="290" t="str">
        <f t="shared" si="0"/>
        <v>土</v>
      </c>
      <c r="AC14" s="291" t="str">
        <f t="shared" si="0"/>
        <v>日</v>
      </c>
      <c r="AD14" s="292" t="str">
        <f t="shared" si="0"/>
        <v>月</v>
      </c>
      <c r="AE14" s="290" t="str">
        <f t="shared" si="0"/>
        <v>火</v>
      </c>
      <c r="AF14" s="290" t="str">
        <f t="shared" si="0"/>
        <v>水</v>
      </c>
      <c r="AG14" s="290" t="str">
        <f t="shared" si="0"/>
        <v>木</v>
      </c>
      <c r="AH14" s="290" t="str">
        <f t="shared" si="0"/>
        <v>金</v>
      </c>
      <c r="AI14" s="290" t="str">
        <f t="shared" si="0"/>
        <v>土</v>
      </c>
      <c r="AJ14" s="291" t="str">
        <f t="shared" si="0"/>
        <v>日</v>
      </c>
      <c r="AK14" s="292" t="str">
        <f t="shared" si="0"/>
        <v>月</v>
      </c>
      <c r="AL14" s="290" t="str">
        <f t="shared" si="0"/>
        <v>火</v>
      </c>
      <c r="AM14" s="290" t="str">
        <f t="shared" si="0"/>
        <v>水</v>
      </c>
      <c r="AN14" s="290" t="str">
        <f t="shared" si="0"/>
        <v>木</v>
      </c>
      <c r="AO14" s="290" t="str">
        <f t="shared" si="0"/>
        <v>金</v>
      </c>
      <c r="AP14" s="290" t="str">
        <f t="shared" si="0"/>
        <v>土</v>
      </c>
      <c r="AQ14" s="291" t="str">
        <f t="shared" si="0"/>
        <v>日</v>
      </c>
      <c r="AR14" s="292" t="str">
        <f t="shared" si="0"/>
        <v>月</v>
      </c>
      <c r="AS14" s="290" t="str">
        <f t="shared" si="0"/>
        <v>火</v>
      </c>
      <c r="AT14" s="290" t="str">
        <f t="shared" si="0"/>
        <v>水</v>
      </c>
      <c r="AU14" s="290" t="str">
        <f t="shared" si="0"/>
        <v>木</v>
      </c>
      <c r="AV14" s="290" t="str">
        <f t="shared" si="0"/>
        <v>金</v>
      </c>
      <c r="AW14" s="290" t="str">
        <f t="shared" si="0"/>
        <v>土</v>
      </c>
      <c r="AX14" s="291" t="str">
        <f t="shared" si="0"/>
        <v>日</v>
      </c>
      <c r="AY14" s="290" t="str">
        <f>IF(AY13=1,"日",IF(AY13=2,"月",IF(AY13=3,"火",IF(AY13=4,"水",IF(AY13=5,"木",IF(AY13=6,"金",IF(AY13=0,"","土")))))))</f>
        <v/>
      </c>
      <c r="AZ14" s="290" t="str">
        <f>IF(AZ13=1,"日",IF(AZ13=2,"月",IF(AZ13=3,"火",IF(AZ13=4,"水",IF(AZ13=5,"木",IF(AZ13=6,"金",IF(AZ13=0,"","土")))))))</f>
        <v/>
      </c>
      <c r="BA14" s="290" t="str">
        <f>IF(BA13=1,"日",IF(BA13=2,"月",IF(BA13=3,"火",IF(BA13=4,"水",IF(BA13=5,"木",IF(BA13=6,"金",IF(BA13=0,"","土")))))))</f>
        <v/>
      </c>
      <c r="BB14" s="1236"/>
      <c r="BC14" s="1237"/>
      <c r="BD14" s="1240"/>
      <c r="BE14" s="1237"/>
      <c r="BF14" s="1247"/>
      <c r="BG14" s="1248"/>
      <c r="BH14" s="1248"/>
      <c r="BI14" s="1248"/>
      <c r="BJ14" s="1249"/>
    </row>
    <row r="15" spans="2:67" ht="20.25" customHeight="1" x14ac:dyDescent="0.15">
      <c r="B15" s="1268">
        <f>B13+1</f>
        <v>1</v>
      </c>
      <c r="C15" s="1270"/>
      <c r="D15" s="1271"/>
      <c r="E15" s="289"/>
      <c r="F15" s="288"/>
      <c r="G15" s="289"/>
      <c r="H15" s="288"/>
      <c r="I15" s="1274" t="s">
        <v>578</v>
      </c>
      <c r="J15" s="1275"/>
      <c r="K15" s="1278"/>
      <c r="L15" s="1279"/>
      <c r="M15" s="1279"/>
      <c r="N15" s="1271"/>
      <c r="O15" s="1313"/>
      <c r="P15" s="1314"/>
      <c r="Q15" s="1314"/>
      <c r="R15" s="1314"/>
      <c r="S15" s="1315"/>
      <c r="T15" s="287" t="s">
        <v>486</v>
      </c>
      <c r="U15" s="286"/>
      <c r="V15" s="285"/>
      <c r="W15" s="283"/>
      <c r="X15" s="282"/>
      <c r="Y15" s="282"/>
      <c r="Z15" s="282"/>
      <c r="AA15" s="282"/>
      <c r="AB15" s="282"/>
      <c r="AC15" s="284"/>
      <c r="AD15" s="283"/>
      <c r="AE15" s="282"/>
      <c r="AF15" s="282"/>
      <c r="AG15" s="282"/>
      <c r="AH15" s="282"/>
      <c r="AI15" s="282"/>
      <c r="AJ15" s="284"/>
      <c r="AK15" s="283"/>
      <c r="AL15" s="282"/>
      <c r="AM15" s="282"/>
      <c r="AN15" s="282"/>
      <c r="AO15" s="282"/>
      <c r="AP15" s="282"/>
      <c r="AQ15" s="284"/>
      <c r="AR15" s="283"/>
      <c r="AS15" s="282"/>
      <c r="AT15" s="282"/>
      <c r="AU15" s="282"/>
      <c r="AV15" s="282"/>
      <c r="AW15" s="282"/>
      <c r="AX15" s="284"/>
      <c r="AY15" s="283"/>
      <c r="AZ15" s="282"/>
      <c r="BA15" s="282"/>
      <c r="BB15" s="1316"/>
      <c r="BC15" s="1317"/>
      <c r="BD15" s="1257"/>
      <c r="BE15" s="1258"/>
      <c r="BF15" s="1259"/>
      <c r="BG15" s="1260"/>
      <c r="BH15" s="1260"/>
      <c r="BI15" s="1260"/>
      <c r="BJ15" s="1261"/>
    </row>
    <row r="16" spans="2:67" ht="20.25" customHeight="1" x14ac:dyDescent="0.15">
      <c r="B16" s="1269"/>
      <c r="C16" s="1272"/>
      <c r="D16" s="1273"/>
      <c r="E16" s="278"/>
      <c r="F16" s="277">
        <f>C15</f>
        <v>0</v>
      </c>
      <c r="G16" s="278"/>
      <c r="H16" s="277" t="str">
        <f>I15</f>
        <v>A</v>
      </c>
      <c r="I16" s="1276"/>
      <c r="J16" s="1277"/>
      <c r="K16" s="1280"/>
      <c r="L16" s="1281"/>
      <c r="M16" s="1281"/>
      <c r="N16" s="1273"/>
      <c r="O16" s="1308"/>
      <c r="P16" s="1309"/>
      <c r="Q16" s="1309"/>
      <c r="R16" s="1309"/>
      <c r="S16" s="1310"/>
      <c r="T16" s="281" t="s">
        <v>485</v>
      </c>
      <c r="U16" s="280"/>
      <c r="V16" s="279"/>
      <c r="W16" s="268" t="str">
        <f>IF(W15="","",VLOOKUP(W15,標準様式１シフト記号表!$C$6:$L$47,10,FALSE))</f>
        <v/>
      </c>
      <c r="X16" s="267" t="str">
        <f>IF(X15="","",VLOOKUP(X15,標準様式１シフト記号表!$C$6:$L$47,10,FALSE))</f>
        <v/>
      </c>
      <c r="Y16" s="267" t="str">
        <f>IF(Y15="","",VLOOKUP(Y15,標準様式１シフト記号表!$C$6:$L$47,10,FALSE))</f>
        <v/>
      </c>
      <c r="Z16" s="267" t="str">
        <f>IF(Z15="","",VLOOKUP(Z15,標準様式１シフト記号表!$C$6:$L$47,10,FALSE))</f>
        <v/>
      </c>
      <c r="AA16" s="267" t="str">
        <f>IF(AA15="","",VLOOKUP(AA15,標準様式１シフト記号表!$C$6:$L$47,10,FALSE))</f>
        <v/>
      </c>
      <c r="AB16" s="267" t="str">
        <f>IF(AB15="","",VLOOKUP(AB15,標準様式１シフト記号表!$C$6:$L$47,10,FALSE))</f>
        <v/>
      </c>
      <c r="AC16" s="269" t="str">
        <f>IF(AC15="","",VLOOKUP(AC15,標準様式１シフト記号表!$C$6:$L$47,10,FALSE))</f>
        <v/>
      </c>
      <c r="AD16" s="268" t="str">
        <f>IF(AD15="","",VLOOKUP(AD15,標準様式１シフト記号表!$C$6:$L$47,10,FALSE))</f>
        <v/>
      </c>
      <c r="AE16" s="267" t="str">
        <f>IF(AE15="","",VLOOKUP(AE15,標準様式１シフト記号表!$C$6:$L$47,10,FALSE))</f>
        <v/>
      </c>
      <c r="AF16" s="267" t="str">
        <f>IF(AF15="","",VLOOKUP(AF15,標準様式１シフト記号表!$C$6:$L$47,10,FALSE))</f>
        <v/>
      </c>
      <c r="AG16" s="267" t="str">
        <f>IF(AG15="","",VLOOKUP(AG15,標準様式１シフト記号表!$C$6:$L$47,10,FALSE))</f>
        <v/>
      </c>
      <c r="AH16" s="267" t="str">
        <f>IF(AH15="","",VLOOKUP(AH15,標準様式１シフト記号表!$C$6:$L$47,10,FALSE))</f>
        <v/>
      </c>
      <c r="AI16" s="267" t="str">
        <f>IF(AI15="","",VLOOKUP(AI15,標準様式１シフト記号表!$C$6:$L$47,10,FALSE))</f>
        <v/>
      </c>
      <c r="AJ16" s="269" t="str">
        <f>IF(AJ15="","",VLOOKUP(AJ15,標準様式１シフト記号表!$C$6:$L$47,10,FALSE))</f>
        <v/>
      </c>
      <c r="AK16" s="268" t="str">
        <f>IF(AK15="","",VLOOKUP(AK15,標準様式１シフト記号表!$C$6:$L$47,10,FALSE))</f>
        <v/>
      </c>
      <c r="AL16" s="267" t="str">
        <f>IF(AL15="","",VLOOKUP(AL15,標準様式１シフト記号表!$C$6:$L$47,10,FALSE))</f>
        <v/>
      </c>
      <c r="AM16" s="267" t="str">
        <f>IF(AM15="","",VLOOKUP(AM15,標準様式１シフト記号表!$C$6:$L$47,10,FALSE))</f>
        <v/>
      </c>
      <c r="AN16" s="267" t="str">
        <f>IF(AN15="","",VLOOKUP(AN15,標準様式１シフト記号表!$C$6:$L$47,10,FALSE))</f>
        <v/>
      </c>
      <c r="AO16" s="267" t="str">
        <f>IF(AO15="","",VLOOKUP(AO15,標準様式１シフト記号表!$C$6:$L$47,10,FALSE))</f>
        <v/>
      </c>
      <c r="AP16" s="267" t="str">
        <f>IF(AP15="","",VLOOKUP(AP15,標準様式１シフト記号表!$C$6:$L$47,10,FALSE))</f>
        <v/>
      </c>
      <c r="AQ16" s="269" t="str">
        <f>IF(AQ15="","",VLOOKUP(AQ15,標準様式１シフト記号表!$C$6:$L$47,10,FALSE))</f>
        <v/>
      </c>
      <c r="AR16" s="268" t="str">
        <f>IF(AR15="","",VLOOKUP(AR15,標準様式１シフト記号表!$C$6:$L$47,10,FALSE))</f>
        <v/>
      </c>
      <c r="AS16" s="267" t="str">
        <f>IF(AS15="","",VLOOKUP(AS15,標準様式１シフト記号表!$C$6:$L$47,10,FALSE))</f>
        <v/>
      </c>
      <c r="AT16" s="267" t="str">
        <f>IF(AT15="","",VLOOKUP(AT15,標準様式１シフト記号表!$C$6:$L$47,10,FALSE))</f>
        <v/>
      </c>
      <c r="AU16" s="267" t="str">
        <f>IF(AU15="","",VLOOKUP(AU15,標準様式１シフト記号表!$C$6:$L$47,10,FALSE))</f>
        <v/>
      </c>
      <c r="AV16" s="267" t="str">
        <f>IF(AV15="","",VLOOKUP(AV15,標準様式１シフト記号表!$C$6:$L$47,10,FALSE))</f>
        <v/>
      </c>
      <c r="AW16" s="267" t="str">
        <f>IF(AW15="","",VLOOKUP(AW15,標準様式１シフト記号表!$C$6:$L$47,10,FALSE))</f>
        <v/>
      </c>
      <c r="AX16" s="269" t="str">
        <f>IF(AX15="","",VLOOKUP(AX15,標準様式１シフト記号表!$C$6:$L$47,10,FALSE))</f>
        <v/>
      </c>
      <c r="AY16" s="268" t="str">
        <f>IF(AY15="","",VLOOKUP(AY15,標準様式１シフト記号表!$C$6:$L$47,10,FALSE))</f>
        <v/>
      </c>
      <c r="AZ16" s="267" t="str">
        <f>IF(AZ15="","",VLOOKUP(AZ15,標準様式１シフト記号表!$C$6:$L$47,10,FALSE))</f>
        <v/>
      </c>
      <c r="BA16" s="267" t="str">
        <f>IF(BA15="","",VLOOKUP(BA15,標準様式１シフト記号表!$C$6:$L$47,10,FALSE))</f>
        <v/>
      </c>
      <c r="BB16" s="1265">
        <f>IF($BE$3="４週",SUM(W16:AX16),IF($BE$3="暦月",SUM(W16:BA16),""))</f>
        <v>0</v>
      </c>
      <c r="BC16" s="1266"/>
      <c r="BD16" s="1267">
        <f>IF($BE$3="４週",BB16/4,IF($BE$3="暦月",(BB16/($BE$8/7)),""))</f>
        <v>0</v>
      </c>
      <c r="BE16" s="1266"/>
      <c r="BF16" s="1262"/>
      <c r="BG16" s="1263"/>
      <c r="BH16" s="1263"/>
      <c r="BI16" s="1263"/>
      <c r="BJ16" s="1264"/>
    </row>
    <row r="17" spans="2:62" ht="20.25" customHeight="1" x14ac:dyDescent="0.15">
      <c r="B17" s="1268">
        <f>B15+1</f>
        <v>2</v>
      </c>
      <c r="C17" s="1287"/>
      <c r="D17" s="1288"/>
      <c r="E17" s="266"/>
      <c r="F17" s="265"/>
      <c r="G17" s="266"/>
      <c r="H17" s="265"/>
      <c r="I17" s="1289"/>
      <c r="J17" s="1290"/>
      <c r="K17" s="1291"/>
      <c r="L17" s="1292"/>
      <c r="M17" s="1292"/>
      <c r="N17" s="1288"/>
      <c r="O17" s="1308"/>
      <c r="P17" s="1309"/>
      <c r="Q17" s="1309"/>
      <c r="R17" s="1309"/>
      <c r="S17" s="1310"/>
      <c r="T17" s="264" t="s">
        <v>486</v>
      </c>
      <c r="U17" s="263"/>
      <c r="V17" s="262"/>
      <c r="W17" s="260"/>
      <c r="X17" s="259"/>
      <c r="Y17" s="259"/>
      <c r="Z17" s="259"/>
      <c r="AA17" s="259"/>
      <c r="AB17" s="259"/>
      <c r="AC17" s="261"/>
      <c r="AD17" s="260"/>
      <c r="AE17" s="259"/>
      <c r="AF17" s="259"/>
      <c r="AG17" s="259"/>
      <c r="AH17" s="259"/>
      <c r="AI17" s="259"/>
      <c r="AJ17" s="261"/>
      <c r="AK17" s="260"/>
      <c r="AL17" s="259"/>
      <c r="AM17" s="259"/>
      <c r="AN17" s="259"/>
      <c r="AO17" s="259"/>
      <c r="AP17" s="259"/>
      <c r="AQ17" s="261"/>
      <c r="AR17" s="260"/>
      <c r="AS17" s="259"/>
      <c r="AT17" s="259"/>
      <c r="AU17" s="259"/>
      <c r="AV17" s="259"/>
      <c r="AW17" s="259"/>
      <c r="AX17" s="261"/>
      <c r="AY17" s="260"/>
      <c r="AZ17" s="259"/>
      <c r="BA17" s="258"/>
      <c r="BB17" s="1311"/>
      <c r="BC17" s="1312"/>
      <c r="BD17" s="1282"/>
      <c r="BE17" s="1283"/>
      <c r="BF17" s="1284"/>
      <c r="BG17" s="1285"/>
      <c r="BH17" s="1285"/>
      <c r="BI17" s="1285"/>
      <c r="BJ17" s="1286"/>
    </row>
    <row r="18" spans="2:62" ht="20.25" customHeight="1" x14ac:dyDescent="0.15">
      <c r="B18" s="1269"/>
      <c r="C18" s="1272"/>
      <c r="D18" s="1273"/>
      <c r="E18" s="278"/>
      <c r="F18" s="277">
        <f>C17</f>
        <v>0</v>
      </c>
      <c r="G18" s="278"/>
      <c r="H18" s="277">
        <f>I17</f>
        <v>0</v>
      </c>
      <c r="I18" s="1276"/>
      <c r="J18" s="1277"/>
      <c r="K18" s="1280"/>
      <c r="L18" s="1281"/>
      <c r="M18" s="1281"/>
      <c r="N18" s="1273"/>
      <c r="O18" s="1308"/>
      <c r="P18" s="1309"/>
      <c r="Q18" s="1309"/>
      <c r="R18" s="1309"/>
      <c r="S18" s="1310"/>
      <c r="T18" s="281" t="s">
        <v>485</v>
      </c>
      <c r="U18" s="280"/>
      <c r="V18" s="279"/>
      <c r="W18" s="268" t="str">
        <f>IF(W17="","",VLOOKUP(W17,標準様式１シフト記号表!$C$6:$L$47,10,FALSE))</f>
        <v/>
      </c>
      <c r="X18" s="267" t="str">
        <f>IF(X17="","",VLOOKUP(X17,標準様式１シフト記号表!$C$6:$L$47,10,FALSE))</f>
        <v/>
      </c>
      <c r="Y18" s="267" t="str">
        <f>IF(Y17="","",VLOOKUP(Y17,標準様式１シフト記号表!$C$6:$L$47,10,FALSE))</f>
        <v/>
      </c>
      <c r="Z18" s="267" t="str">
        <f>IF(Z17="","",VLOOKUP(Z17,標準様式１シフト記号表!$C$6:$L$47,10,FALSE))</f>
        <v/>
      </c>
      <c r="AA18" s="267" t="str">
        <f>IF(AA17="","",VLOOKUP(AA17,標準様式１シフト記号表!$C$6:$L$47,10,FALSE))</f>
        <v/>
      </c>
      <c r="AB18" s="267" t="str">
        <f>IF(AB17="","",VLOOKUP(AB17,標準様式１シフト記号表!$C$6:$L$47,10,FALSE))</f>
        <v/>
      </c>
      <c r="AC18" s="269" t="str">
        <f>IF(AC17="","",VLOOKUP(AC17,標準様式１シフト記号表!$C$6:$L$47,10,FALSE))</f>
        <v/>
      </c>
      <c r="AD18" s="268" t="str">
        <f>IF(AD17="","",VLOOKUP(AD17,標準様式１シフト記号表!$C$6:$L$47,10,FALSE))</f>
        <v/>
      </c>
      <c r="AE18" s="267" t="str">
        <f>IF(AE17="","",VLOOKUP(AE17,標準様式１シフト記号表!$C$6:$L$47,10,FALSE))</f>
        <v/>
      </c>
      <c r="AF18" s="267" t="str">
        <f>IF(AF17="","",VLOOKUP(AF17,標準様式１シフト記号表!$C$6:$L$47,10,FALSE))</f>
        <v/>
      </c>
      <c r="AG18" s="267" t="str">
        <f>IF(AG17="","",VLOOKUP(AG17,標準様式１シフト記号表!$C$6:$L$47,10,FALSE))</f>
        <v/>
      </c>
      <c r="AH18" s="267" t="str">
        <f>IF(AH17="","",VLOOKUP(AH17,標準様式１シフト記号表!$C$6:$L$47,10,FALSE))</f>
        <v/>
      </c>
      <c r="AI18" s="267" t="str">
        <f>IF(AI17="","",VLOOKUP(AI17,標準様式１シフト記号表!$C$6:$L$47,10,FALSE))</f>
        <v/>
      </c>
      <c r="AJ18" s="269" t="str">
        <f>IF(AJ17="","",VLOOKUP(AJ17,標準様式１シフト記号表!$C$6:$L$47,10,FALSE))</f>
        <v/>
      </c>
      <c r="AK18" s="268" t="str">
        <f>IF(AK17="","",VLOOKUP(AK17,標準様式１シフト記号表!$C$6:$L$47,10,FALSE))</f>
        <v/>
      </c>
      <c r="AL18" s="267" t="str">
        <f>IF(AL17="","",VLOOKUP(AL17,標準様式１シフト記号表!$C$6:$L$47,10,FALSE))</f>
        <v/>
      </c>
      <c r="AM18" s="267" t="str">
        <f>IF(AM17="","",VLOOKUP(AM17,標準様式１シフト記号表!$C$6:$L$47,10,FALSE))</f>
        <v/>
      </c>
      <c r="AN18" s="267" t="str">
        <f>IF(AN17="","",VLOOKUP(AN17,標準様式１シフト記号表!$C$6:$L$47,10,FALSE))</f>
        <v/>
      </c>
      <c r="AO18" s="267" t="str">
        <f>IF(AO17="","",VLOOKUP(AO17,標準様式１シフト記号表!$C$6:$L$47,10,FALSE))</f>
        <v/>
      </c>
      <c r="AP18" s="267" t="str">
        <f>IF(AP17="","",VLOOKUP(AP17,標準様式１シフト記号表!$C$6:$L$47,10,FALSE))</f>
        <v/>
      </c>
      <c r="AQ18" s="269" t="str">
        <f>IF(AQ17="","",VLOOKUP(AQ17,標準様式１シフト記号表!$C$6:$L$47,10,FALSE))</f>
        <v/>
      </c>
      <c r="AR18" s="268" t="str">
        <f>IF(AR17="","",VLOOKUP(AR17,標準様式１シフト記号表!$C$6:$L$47,10,FALSE))</f>
        <v/>
      </c>
      <c r="AS18" s="267" t="str">
        <f>IF(AS17="","",VLOOKUP(AS17,標準様式１シフト記号表!$C$6:$L$47,10,FALSE))</f>
        <v/>
      </c>
      <c r="AT18" s="267" t="str">
        <f>IF(AT17="","",VLOOKUP(AT17,標準様式１シフト記号表!$C$6:$L$47,10,FALSE))</f>
        <v/>
      </c>
      <c r="AU18" s="267" t="str">
        <f>IF(AU17="","",VLOOKUP(AU17,標準様式１シフト記号表!$C$6:$L$47,10,FALSE))</f>
        <v/>
      </c>
      <c r="AV18" s="267" t="str">
        <f>IF(AV17="","",VLOOKUP(AV17,標準様式１シフト記号表!$C$6:$L$47,10,FALSE))</f>
        <v/>
      </c>
      <c r="AW18" s="267" t="str">
        <f>IF(AW17="","",VLOOKUP(AW17,標準様式１シフト記号表!$C$6:$L$47,10,FALSE))</f>
        <v/>
      </c>
      <c r="AX18" s="269" t="str">
        <f>IF(AX17="","",VLOOKUP(AX17,標準様式１シフト記号表!$C$6:$L$47,10,FALSE))</f>
        <v/>
      </c>
      <c r="AY18" s="268" t="str">
        <f>IF(AY17="","",VLOOKUP(AY17,標準様式１シフト記号表!$C$6:$L$47,10,FALSE))</f>
        <v/>
      </c>
      <c r="AZ18" s="267" t="str">
        <f>IF(AZ17="","",VLOOKUP(AZ17,標準様式１シフト記号表!$C$6:$L$47,10,FALSE))</f>
        <v/>
      </c>
      <c r="BA18" s="267" t="str">
        <f>IF(BA17="","",VLOOKUP(BA17,標準様式１シフト記号表!$C$6:$L$47,10,FALSE))</f>
        <v/>
      </c>
      <c r="BB18" s="1265">
        <f>IF($BE$3="４週",SUM(W18:AX18),IF($BE$3="暦月",SUM(W18:BA18),""))</f>
        <v>0</v>
      </c>
      <c r="BC18" s="1266"/>
      <c r="BD18" s="1267">
        <f>IF($BE$3="４週",BB18/4,IF($BE$3="暦月",(BB18/($BE$8/7)),""))</f>
        <v>0</v>
      </c>
      <c r="BE18" s="1266"/>
      <c r="BF18" s="1262"/>
      <c r="BG18" s="1263"/>
      <c r="BH18" s="1263"/>
      <c r="BI18" s="1263"/>
      <c r="BJ18" s="1264"/>
    </row>
    <row r="19" spans="2:62" ht="20.25" customHeight="1" x14ac:dyDescent="0.15">
      <c r="B19" s="1268">
        <f>B17+1</f>
        <v>3</v>
      </c>
      <c r="C19" s="1287"/>
      <c r="D19" s="1288"/>
      <c r="E19" s="278"/>
      <c r="F19" s="277"/>
      <c r="G19" s="278"/>
      <c r="H19" s="277"/>
      <c r="I19" s="1289"/>
      <c r="J19" s="1290"/>
      <c r="K19" s="1291"/>
      <c r="L19" s="1292"/>
      <c r="M19" s="1292"/>
      <c r="N19" s="1288"/>
      <c r="O19" s="1308"/>
      <c r="P19" s="1309"/>
      <c r="Q19" s="1309"/>
      <c r="R19" s="1309"/>
      <c r="S19" s="1310"/>
      <c r="T19" s="264" t="s">
        <v>486</v>
      </c>
      <c r="U19" s="263"/>
      <c r="V19" s="262"/>
      <c r="W19" s="260"/>
      <c r="X19" s="259"/>
      <c r="Y19" s="259"/>
      <c r="Z19" s="259"/>
      <c r="AA19" s="259"/>
      <c r="AB19" s="259"/>
      <c r="AC19" s="261"/>
      <c r="AD19" s="260"/>
      <c r="AE19" s="259"/>
      <c r="AF19" s="259"/>
      <c r="AG19" s="259"/>
      <c r="AH19" s="259"/>
      <c r="AI19" s="259"/>
      <c r="AJ19" s="261"/>
      <c r="AK19" s="260"/>
      <c r="AL19" s="259"/>
      <c r="AM19" s="259"/>
      <c r="AN19" s="259"/>
      <c r="AO19" s="259"/>
      <c r="AP19" s="259"/>
      <c r="AQ19" s="261"/>
      <c r="AR19" s="260"/>
      <c r="AS19" s="259"/>
      <c r="AT19" s="259"/>
      <c r="AU19" s="259"/>
      <c r="AV19" s="259"/>
      <c r="AW19" s="259"/>
      <c r="AX19" s="261"/>
      <c r="AY19" s="260"/>
      <c r="AZ19" s="259"/>
      <c r="BA19" s="258"/>
      <c r="BB19" s="1311"/>
      <c r="BC19" s="1312"/>
      <c r="BD19" s="1282"/>
      <c r="BE19" s="1283"/>
      <c r="BF19" s="1284"/>
      <c r="BG19" s="1285"/>
      <c r="BH19" s="1285"/>
      <c r="BI19" s="1285"/>
      <c r="BJ19" s="1286"/>
    </row>
    <row r="20" spans="2:62" ht="20.25" customHeight="1" x14ac:dyDescent="0.15">
      <c r="B20" s="1269"/>
      <c r="C20" s="1272"/>
      <c r="D20" s="1273"/>
      <c r="E20" s="278"/>
      <c r="F20" s="277">
        <f>C19</f>
        <v>0</v>
      </c>
      <c r="G20" s="278"/>
      <c r="H20" s="277">
        <f>I19</f>
        <v>0</v>
      </c>
      <c r="I20" s="1276"/>
      <c r="J20" s="1277"/>
      <c r="K20" s="1280"/>
      <c r="L20" s="1281"/>
      <c r="M20" s="1281"/>
      <c r="N20" s="1273"/>
      <c r="O20" s="1308"/>
      <c r="P20" s="1309"/>
      <c r="Q20" s="1309"/>
      <c r="R20" s="1309"/>
      <c r="S20" s="1310"/>
      <c r="T20" s="281" t="s">
        <v>485</v>
      </c>
      <c r="U20" s="280"/>
      <c r="V20" s="279"/>
      <c r="W20" s="268" t="str">
        <f>IF(W19="","",VLOOKUP(W19,標準様式１シフト記号表!$C$6:$L$47,10,FALSE))</f>
        <v/>
      </c>
      <c r="X20" s="267" t="str">
        <f>IF(X19="","",VLOOKUP(X19,標準様式１シフト記号表!$C$6:$L$47,10,FALSE))</f>
        <v/>
      </c>
      <c r="Y20" s="267" t="str">
        <f>IF(Y19="","",VLOOKUP(Y19,標準様式１シフト記号表!$C$6:$L$47,10,FALSE))</f>
        <v/>
      </c>
      <c r="Z20" s="267" t="str">
        <f>IF(Z19="","",VLOOKUP(Z19,標準様式１シフト記号表!$C$6:$L$47,10,FALSE))</f>
        <v/>
      </c>
      <c r="AA20" s="267" t="str">
        <f>IF(AA19="","",VLOOKUP(AA19,標準様式１シフト記号表!$C$6:$L$47,10,FALSE))</f>
        <v/>
      </c>
      <c r="AB20" s="267" t="str">
        <f>IF(AB19="","",VLOOKUP(AB19,標準様式１シフト記号表!$C$6:$L$47,10,FALSE))</f>
        <v/>
      </c>
      <c r="AC20" s="269" t="str">
        <f>IF(AC19="","",VLOOKUP(AC19,標準様式１シフト記号表!$C$6:$L$47,10,FALSE))</f>
        <v/>
      </c>
      <c r="AD20" s="268" t="str">
        <f>IF(AD19="","",VLOOKUP(AD19,標準様式１シフト記号表!$C$6:$L$47,10,FALSE))</f>
        <v/>
      </c>
      <c r="AE20" s="267" t="str">
        <f>IF(AE19="","",VLOOKUP(AE19,標準様式１シフト記号表!$C$6:$L$47,10,FALSE))</f>
        <v/>
      </c>
      <c r="AF20" s="267" t="str">
        <f>IF(AF19="","",VLOOKUP(AF19,標準様式１シフト記号表!$C$6:$L$47,10,FALSE))</f>
        <v/>
      </c>
      <c r="AG20" s="267" t="str">
        <f>IF(AG19="","",VLOOKUP(AG19,標準様式１シフト記号表!$C$6:$L$47,10,FALSE))</f>
        <v/>
      </c>
      <c r="AH20" s="267" t="str">
        <f>IF(AH19="","",VLOOKUP(AH19,標準様式１シフト記号表!$C$6:$L$47,10,FALSE))</f>
        <v/>
      </c>
      <c r="AI20" s="267" t="str">
        <f>IF(AI19="","",VLOOKUP(AI19,標準様式１シフト記号表!$C$6:$L$47,10,FALSE))</f>
        <v/>
      </c>
      <c r="AJ20" s="269" t="str">
        <f>IF(AJ19="","",VLOOKUP(AJ19,標準様式１シフト記号表!$C$6:$L$47,10,FALSE))</f>
        <v/>
      </c>
      <c r="AK20" s="268" t="str">
        <f>IF(AK19="","",VLOOKUP(AK19,標準様式１シフト記号表!$C$6:$L$47,10,FALSE))</f>
        <v/>
      </c>
      <c r="AL20" s="267" t="str">
        <f>IF(AL19="","",VLOOKUP(AL19,標準様式１シフト記号表!$C$6:$L$47,10,FALSE))</f>
        <v/>
      </c>
      <c r="AM20" s="267" t="str">
        <f>IF(AM19="","",VLOOKUP(AM19,標準様式１シフト記号表!$C$6:$L$47,10,FALSE))</f>
        <v/>
      </c>
      <c r="AN20" s="267" t="str">
        <f>IF(AN19="","",VLOOKUP(AN19,標準様式１シフト記号表!$C$6:$L$47,10,FALSE))</f>
        <v/>
      </c>
      <c r="AO20" s="267" t="str">
        <f>IF(AO19="","",VLOOKUP(AO19,標準様式１シフト記号表!$C$6:$L$47,10,FALSE))</f>
        <v/>
      </c>
      <c r="AP20" s="267" t="str">
        <f>IF(AP19="","",VLOOKUP(AP19,標準様式１シフト記号表!$C$6:$L$47,10,FALSE))</f>
        <v/>
      </c>
      <c r="AQ20" s="269" t="str">
        <f>IF(AQ19="","",VLOOKUP(AQ19,標準様式１シフト記号表!$C$6:$L$47,10,FALSE))</f>
        <v/>
      </c>
      <c r="AR20" s="268" t="str">
        <f>IF(AR19="","",VLOOKUP(AR19,標準様式１シフト記号表!$C$6:$L$47,10,FALSE))</f>
        <v/>
      </c>
      <c r="AS20" s="267" t="str">
        <f>IF(AS19="","",VLOOKUP(AS19,標準様式１シフト記号表!$C$6:$L$47,10,FALSE))</f>
        <v/>
      </c>
      <c r="AT20" s="267" t="str">
        <f>IF(AT19="","",VLOOKUP(AT19,標準様式１シフト記号表!$C$6:$L$47,10,FALSE))</f>
        <v/>
      </c>
      <c r="AU20" s="267" t="str">
        <f>IF(AU19="","",VLOOKUP(AU19,標準様式１シフト記号表!$C$6:$L$47,10,FALSE))</f>
        <v/>
      </c>
      <c r="AV20" s="267" t="str">
        <f>IF(AV19="","",VLOOKUP(AV19,標準様式１シフト記号表!$C$6:$L$47,10,FALSE))</f>
        <v/>
      </c>
      <c r="AW20" s="267" t="str">
        <f>IF(AW19="","",VLOOKUP(AW19,標準様式１シフト記号表!$C$6:$L$47,10,FALSE))</f>
        <v/>
      </c>
      <c r="AX20" s="269" t="str">
        <f>IF(AX19="","",VLOOKUP(AX19,標準様式１シフト記号表!$C$6:$L$47,10,FALSE))</f>
        <v/>
      </c>
      <c r="AY20" s="268" t="str">
        <f>IF(AY19="","",VLOOKUP(AY19,標準様式１シフト記号表!$C$6:$L$47,10,FALSE))</f>
        <v/>
      </c>
      <c r="AZ20" s="267" t="str">
        <f>IF(AZ19="","",VLOOKUP(AZ19,標準様式１シフト記号表!$C$6:$L$47,10,FALSE))</f>
        <v/>
      </c>
      <c r="BA20" s="267" t="str">
        <f>IF(BA19="","",VLOOKUP(BA19,標準様式１シフト記号表!$C$6:$L$47,10,FALSE))</f>
        <v/>
      </c>
      <c r="BB20" s="1265">
        <f>IF($BE$3="４週",SUM(W20:AX20),IF($BE$3="暦月",SUM(W20:BA20),""))</f>
        <v>0</v>
      </c>
      <c r="BC20" s="1266"/>
      <c r="BD20" s="1267">
        <f>IF($BE$3="４週",BB20/4,IF($BE$3="暦月",(BB20/($BE$8/7)),""))</f>
        <v>0</v>
      </c>
      <c r="BE20" s="1266"/>
      <c r="BF20" s="1262"/>
      <c r="BG20" s="1263"/>
      <c r="BH20" s="1263"/>
      <c r="BI20" s="1263"/>
      <c r="BJ20" s="1264"/>
    </row>
    <row r="21" spans="2:62" ht="20.25" customHeight="1" x14ac:dyDescent="0.15">
      <c r="B21" s="1268">
        <f>B19+1</f>
        <v>4</v>
      </c>
      <c r="C21" s="1287"/>
      <c r="D21" s="1288"/>
      <c r="E21" s="278"/>
      <c r="F21" s="277"/>
      <c r="G21" s="278"/>
      <c r="H21" s="277"/>
      <c r="I21" s="1289"/>
      <c r="J21" s="1290"/>
      <c r="K21" s="1291"/>
      <c r="L21" s="1292"/>
      <c r="M21" s="1292"/>
      <c r="N21" s="1288"/>
      <c r="O21" s="1308"/>
      <c r="P21" s="1309"/>
      <c r="Q21" s="1309"/>
      <c r="R21" s="1309"/>
      <c r="S21" s="1310"/>
      <c r="T21" s="264" t="s">
        <v>486</v>
      </c>
      <c r="U21" s="263"/>
      <c r="V21" s="262"/>
      <c r="W21" s="260"/>
      <c r="X21" s="259"/>
      <c r="Y21" s="259"/>
      <c r="Z21" s="259"/>
      <c r="AA21" s="259"/>
      <c r="AB21" s="259"/>
      <c r="AC21" s="261"/>
      <c r="AD21" s="260"/>
      <c r="AE21" s="259"/>
      <c r="AF21" s="259"/>
      <c r="AG21" s="259"/>
      <c r="AH21" s="259"/>
      <c r="AI21" s="259"/>
      <c r="AJ21" s="261"/>
      <c r="AK21" s="260"/>
      <c r="AL21" s="259"/>
      <c r="AM21" s="259"/>
      <c r="AN21" s="259"/>
      <c r="AO21" s="259"/>
      <c r="AP21" s="259"/>
      <c r="AQ21" s="261"/>
      <c r="AR21" s="260"/>
      <c r="AS21" s="259"/>
      <c r="AT21" s="259"/>
      <c r="AU21" s="259"/>
      <c r="AV21" s="259"/>
      <c r="AW21" s="259"/>
      <c r="AX21" s="261"/>
      <c r="AY21" s="260"/>
      <c r="AZ21" s="259"/>
      <c r="BA21" s="258"/>
      <c r="BB21" s="1311"/>
      <c r="BC21" s="1312"/>
      <c r="BD21" s="1282"/>
      <c r="BE21" s="1283"/>
      <c r="BF21" s="1284"/>
      <c r="BG21" s="1285"/>
      <c r="BH21" s="1285"/>
      <c r="BI21" s="1285"/>
      <c r="BJ21" s="1286"/>
    </row>
    <row r="22" spans="2:62" ht="20.25" customHeight="1" x14ac:dyDescent="0.15">
      <c r="B22" s="1269"/>
      <c r="C22" s="1272"/>
      <c r="D22" s="1273"/>
      <c r="E22" s="278"/>
      <c r="F22" s="277">
        <f>C21</f>
        <v>0</v>
      </c>
      <c r="G22" s="278"/>
      <c r="H22" s="277">
        <f>I21</f>
        <v>0</v>
      </c>
      <c r="I22" s="1276"/>
      <c r="J22" s="1277"/>
      <c r="K22" s="1280"/>
      <c r="L22" s="1281"/>
      <c r="M22" s="1281"/>
      <c r="N22" s="1273"/>
      <c r="O22" s="1308"/>
      <c r="P22" s="1309"/>
      <c r="Q22" s="1309"/>
      <c r="R22" s="1309"/>
      <c r="S22" s="1310"/>
      <c r="T22" s="281" t="s">
        <v>485</v>
      </c>
      <c r="U22" s="280"/>
      <c r="V22" s="279"/>
      <c r="W22" s="268" t="str">
        <f>IF(W21="","",VLOOKUP(W21,標準様式１シフト記号表!$C$6:$L$47,10,FALSE))</f>
        <v/>
      </c>
      <c r="X22" s="267" t="str">
        <f>IF(X21="","",VLOOKUP(X21,標準様式１シフト記号表!$C$6:$L$47,10,FALSE))</f>
        <v/>
      </c>
      <c r="Y22" s="267" t="str">
        <f>IF(Y21="","",VLOOKUP(Y21,標準様式１シフト記号表!$C$6:$L$47,10,FALSE))</f>
        <v/>
      </c>
      <c r="Z22" s="267" t="str">
        <f>IF(Z21="","",VLOOKUP(Z21,標準様式１シフト記号表!$C$6:$L$47,10,FALSE))</f>
        <v/>
      </c>
      <c r="AA22" s="267" t="str">
        <f>IF(AA21="","",VLOOKUP(AA21,標準様式１シフト記号表!$C$6:$L$47,10,FALSE))</f>
        <v/>
      </c>
      <c r="AB22" s="267" t="str">
        <f>IF(AB21="","",VLOOKUP(AB21,標準様式１シフト記号表!$C$6:$L$47,10,FALSE))</f>
        <v/>
      </c>
      <c r="AC22" s="269" t="str">
        <f>IF(AC21="","",VLOOKUP(AC21,標準様式１シフト記号表!$C$6:$L$47,10,FALSE))</f>
        <v/>
      </c>
      <c r="AD22" s="268" t="str">
        <f>IF(AD21="","",VLOOKUP(AD21,標準様式１シフト記号表!$C$6:$L$47,10,FALSE))</f>
        <v/>
      </c>
      <c r="AE22" s="267" t="str">
        <f>IF(AE21="","",VLOOKUP(AE21,標準様式１シフト記号表!$C$6:$L$47,10,FALSE))</f>
        <v/>
      </c>
      <c r="AF22" s="267" t="str">
        <f>IF(AF21="","",VLOOKUP(AF21,標準様式１シフト記号表!$C$6:$L$47,10,FALSE))</f>
        <v/>
      </c>
      <c r="AG22" s="267" t="str">
        <f>IF(AG21="","",VLOOKUP(AG21,標準様式１シフト記号表!$C$6:$L$47,10,FALSE))</f>
        <v/>
      </c>
      <c r="AH22" s="267" t="str">
        <f>IF(AH21="","",VLOOKUP(AH21,標準様式１シフト記号表!$C$6:$L$47,10,FALSE))</f>
        <v/>
      </c>
      <c r="AI22" s="267" t="str">
        <f>IF(AI21="","",VLOOKUP(AI21,標準様式１シフト記号表!$C$6:$L$47,10,FALSE))</f>
        <v/>
      </c>
      <c r="AJ22" s="269" t="str">
        <f>IF(AJ21="","",VLOOKUP(AJ21,標準様式１シフト記号表!$C$6:$L$47,10,FALSE))</f>
        <v/>
      </c>
      <c r="AK22" s="268" t="str">
        <f>IF(AK21="","",VLOOKUP(AK21,標準様式１シフト記号表!$C$6:$L$47,10,FALSE))</f>
        <v/>
      </c>
      <c r="AL22" s="267" t="str">
        <f>IF(AL21="","",VLOOKUP(AL21,標準様式１シフト記号表!$C$6:$L$47,10,FALSE))</f>
        <v/>
      </c>
      <c r="AM22" s="267" t="str">
        <f>IF(AM21="","",VLOOKUP(AM21,標準様式１シフト記号表!$C$6:$L$47,10,FALSE))</f>
        <v/>
      </c>
      <c r="AN22" s="267" t="str">
        <f>IF(AN21="","",VLOOKUP(AN21,標準様式１シフト記号表!$C$6:$L$47,10,FALSE))</f>
        <v/>
      </c>
      <c r="AO22" s="267" t="str">
        <f>IF(AO21="","",VLOOKUP(AO21,標準様式１シフト記号表!$C$6:$L$47,10,FALSE))</f>
        <v/>
      </c>
      <c r="AP22" s="267" t="str">
        <f>IF(AP21="","",VLOOKUP(AP21,標準様式１シフト記号表!$C$6:$L$47,10,FALSE))</f>
        <v/>
      </c>
      <c r="AQ22" s="269" t="str">
        <f>IF(AQ21="","",VLOOKUP(AQ21,標準様式１シフト記号表!$C$6:$L$47,10,FALSE))</f>
        <v/>
      </c>
      <c r="AR22" s="268" t="str">
        <f>IF(AR21="","",VLOOKUP(AR21,標準様式１シフト記号表!$C$6:$L$47,10,FALSE))</f>
        <v/>
      </c>
      <c r="AS22" s="267" t="str">
        <f>IF(AS21="","",VLOOKUP(AS21,標準様式１シフト記号表!$C$6:$L$47,10,FALSE))</f>
        <v/>
      </c>
      <c r="AT22" s="267" t="str">
        <f>IF(AT21="","",VLOOKUP(AT21,標準様式１シフト記号表!$C$6:$L$47,10,FALSE))</f>
        <v/>
      </c>
      <c r="AU22" s="267" t="str">
        <f>IF(AU21="","",VLOOKUP(AU21,標準様式１シフト記号表!$C$6:$L$47,10,FALSE))</f>
        <v/>
      </c>
      <c r="AV22" s="267" t="str">
        <f>IF(AV21="","",VLOOKUP(AV21,標準様式１シフト記号表!$C$6:$L$47,10,FALSE))</f>
        <v/>
      </c>
      <c r="AW22" s="267" t="str">
        <f>IF(AW21="","",VLOOKUP(AW21,標準様式１シフト記号表!$C$6:$L$47,10,FALSE))</f>
        <v/>
      </c>
      <c r="AX22" s="269" t="str">
        <f>IF(AX21="","",VLOOKUP(AX21,標準様式１シフト記号表!$C$6:$L$47,10,FALSE))</f>
        <v/>
      </c>
      <c r="AY22" s="268" t="str">
        <f>IF(AY21="","",VLOOKUP(AY21,標準様式１シフト記号表!$C$6:$L$47,10,FALSE))</f>
        <v/>
      </c>
      <c r="AZ22" s="267" t="str">
        <f>IF(AZ21="","",VLOOKUP(AZ21,標準様式１シフト記号表!$C$6:$L$47,10,FALSE))</f>
        <v/>
      </c>
      <c r="BA22" s="267" t="str">
        <f>IF(BA21="","",VLOOKUP(BA21,標準様式１シフト記号表!$C$6:$L$47,10,FALSE))</f>
        <v/>
      </c>
      <c r="BB22" s="1265">
        <f>IF($BE$3="４週",SUM(W22:AX22),IF($BE$3="暦月",SUM(W22:BA22),""))</f>
        <v>0</v>
      </c>
      <c r="BC22" s="1266"/>
      <c r="BD22" s="1267">
        <f>IF($BE$3="４週",BB22/4,IF($BE$3="暦月",(BB22/($BE$8/7)),""))</f>
        <v>0</v>
      </c>
      <c r="BE22" s="1266"/>
      <c r="BF22" s="1262"/>
      <c r="BG22" s="1263"/>
      <c r="BH22" s="1263"/>
      <c r="BI22" s="1263"/>
      <c r="BJ22" s="1264"/>
    </row>
    <row r="23" spans="2:62" ht="20.25" customHeight="1" x14ac:dyDescent="0.15">
      <c r="B23" s="1268">
        <f>B21+1</f>
        <v>5</v>
      </c>
      <c r="C23" s="1287"/>
      <c r="D23" s="1288"/>
      <c r="E23" s="278"/>
      <c r="F23" s="277"/>
      <c r="G23" s="278"/>
      <c r="H23" s="277"/>
      <c r="I23" s="1289"/>
      <c r="J23" s="1290"/>
      <c r="K23" s="1291"/>
      <c r="L23" s="1292"/>
      <c r="M23" s="1292"/>
      <c r="N23" s="1288"/>
      <c r="O23" s="1308"/>
      <c r="P23" s="1309"/>
      <c r="Q23" s="1309"/>
      <c r="R23" s="1309"/>
      <c r="S23" s="1310"/>
      <c r="T23" s="264" t="s">
        <v>486</v>
      </c>
      <c r="U23" s="263"/>
      <c r="V23" s="262"/>
      <c r="W23" s="260"/>
      <c r="X23" s="259"/>
      <c r="Y23" s="259"/>
      <c r="Z23" s="259"/>
      <c r="AA23" s="259"/>
      <c r="AB23" s="259"/>
      <c r="AC23" s="261"/>
      <c r="AD23" s="260"/>
      <c r="AE23" s="259"/>
      <c r="AF23" s="259"/>
      <c r="AG23" s="259"/>
      <c r="AH23" s="259"/>
      <c r="AI23" s="259"/>
      <c r="AJ23" s="261"/>
      <c r="AK23" s="260"/>
      <c r="AL23" s="259"/>
      <c r="AM23" s="259"/>
      <c r="AN23" s="259"/>
      <c r="AO23" s="259"/>
      <c r="AP23" s="259"/>
      <c r="AQ23" s="261"/>
      <c r="AR23" s="260"/>
      <c r="AS23" s="259"/>
      <c r="AT23" s="259"/>
      <c r="AU23" s="259"/>
      <c r="AV23" s="259"/>
      <c r="AW23" s="259"/>
      <c r="AX23" s="261"/>
      <c r="AY23" s="260"/>
      <c r="AZ23" s="259"/>
      <c r="BA23" s="258"/>
      <c r="BB23" s="1311"/>
      <c r="BC23" s="1312"/>
      <c r="BD23" s="1282"/>
      <c r="BE23" s="1283"/>
      <c r="BF23" s="1284"/>
      <c r="BG23" s="1285"/>
      <c r="BH23" s="1285"/>
      <c r="BI23" s="1285"/>
      <c r="BJ23" s="1286"/>
    </row>
    <row r="24" spans="2:62" ht="20.25" customHeight="1" x14ac:dyDescent="0.15">
      <c r="B24" s="1269"/>
      <c r="C24" s="1272"/>
      <c r="D24" s="1273"/>
      <c r="E24" s="278"/>
      <c r="F24" s="277">
        <f>C23</f>
        <v>0</v>
      </c>
      <c r="G24" s="278"/>
      <c r="H24" s="277">
        <f>I23</f>
        <v>0</v>
      </c>
      <c r="I24" s="1276"/>
      <c r="J24" s="1277"/>
      <c r="K24" s="1280"/>
      <c r="L24" s="1281"/>
      <c r="M24" s="1281"/>
      <c r="N24" s="1273"/>
      <c r="O24" s="1308"/>
      <c r="P24" s="1309"/>
      <c r="Q24" s="1309"/>
      <c r="R24" s="1309"/>
      <c r="S24" s="1310"/>
      <c r="T24" s="272" t="s">
        <v>485</v>
      </c>
      <c r="U24" s="271"/>
      <c r="V24" s="270"/>
      <c r="W24" s="268" t="str">
        <f>IF(W23="","",VLOOKUP(W23,標準様式１シフト記号表!$C$6:$L$47,10,FALSE))</f>
        <v/>
      </c>
      <c r="X24" s="267" t="str">
        <f>IF(X23="","",VLOOKUP(X23,標準様式１シフト記号表!$C$6:$L$47,10,FALSE))</f>
        <v/>
      </c>
      <c r="Y24" s="267" t="str">
        <f>IF(Y23="","",VLOOKUP(Y23,標準様式１シフト記号表!$C$6:$L$47,10,FALSE))</f>
        <v/>
      </c>
      <c r="Z24" s="267" t="str">
        <f>IF(Z23="","",VLOOKUP(Z23,標準様式１シフト記号表!$C$6:$L$47,10,FALSE))</f>
        <v/>
      </c>
      <c r="AA24" s="267" t="str">
        <f>IF(AA23="","",VLOOKUP(AA23,標準様式１シフト記号表!$C$6:$L$47,10,FALSE))</f>
        <v/>
      </c>
      <c r="AB24" s="267" t="str">
        <f>IF(AB23="","",VLOOKUP(AB23,標準様式１シフト記号表!$C$6:$L$47,10,FALSE))</f>
        <v/>
      </c>
      <c r="AC24" s="269" t="str">
        <f>IF(AC23="","",VLOOKUP(AC23,標準様式１シフト記号表!$C$6:$L$47,10,FALSE))</f>
        <v/>
      </c>
      <c r="AD24" s="268" t="str">
        <f>IF(AD23="","",VLOOKUP(AD23,標準様式１シフト記号表!$C$6:$L$47,10,FALSE))</f>
        <v/>
      </c>
      <c r="AE24" s="267" t="str">
        <f>IF(AE23="","",VLOOKUP(AE23,標準様式１シフト記号表!$C$6:$L$47,10,FALSE))</f>
        <v/>
      </c>
      <c r="AF24" s="267" t="str">
        <f>IF(AF23="","",VLOOKUP(AF23,標準様式１シフト記号表!$C$6:$L$47,10,FALSE))</f>
        <v/>
      </c>
      <c r="AG24" s="267" t="str">
        <f>IF(AG23="","",VLOOKUP(AG23,標準様式１シフト記号表!$C$6:$L$47,10,FALSE))</f>
        <v/>
      </c>
      <c r="AH24" s="267" t="str">
        <f>IF(AH23="","",VLOOKUP(AH23,標準様式１シフト記号表!$C$6:$L$47,10,FALSE))</f>
        <v/>
      </c>
      <c r="AI24" s="267" t="str">
        <f>IF(AI23="","",VLOOKUP(AI23,標準様式１シフト記号表!$C$6:$L$47,10,FALSE))</f>
        <v/>
      </c>
      <c r="AJ24" s="269" t="str">
        <f>IF(AJ23="","",VLOOKUP(AJ23,標準様式１シフト記号表!$C$6:$L$47,10,FALSE))</f>
        <v/>
      </c>
      <c r="AK24" s="268" t="str">
        <f>IF(AK23="","",VLOOKUP(AK23,標準様式１シフト記号表!$C$6:$L$47,10,FALSE))</f>
        <v/>
      </c>
      <c r="AL24" s="267" t="str">
        <f>IF(AL23="","",VLOOKUP(AL23,標準様式１シフト記号表!$C$6:$L$47,10,FALSE))</f>
        <v/>
      </c>
      <c r="AM24" s="267" t="str">
        <f>IF(AM23="","",VLOOKUP(AM23,標準様式１シフト記号表!$C$6:$L$47,10,FALSE))</f>
        <v/>
      </c>
      <c r="AN24" s="267" t="str">
        <f>IF(AN23="","",VLOOKUP(AN23,標準様式１シフト記号表!$C$6:$L$47,10,FALSE))</f>
        <v/>
      </c>
      <c r="AO24" s="267" t="str">
        <f>IF(AO23="","",VLOOKUP(AO23,標準様式１シフト記号表!$C$6:$L$47,10,FALSE))</f>
        <v/>
      </c>
      <c r="AP24" s="267" t="str">
        <f>IF(AP23="","",VLOOKUP(AP23,標準様式１シフト記号表!$C$6:$L$47,10,FALSE))</f>
        <v/>
      </c>
      <c r="AQ24" s="269" t="str">
        <f>IF(AQ23="","",VLOOKUP(AQ23,標準様式１シフト記号表!$C$6:$L$47,10,FALSE))</f>
        <v/>
      </c>
      <c r="AR24" s="268" t="str">
        <f>IF(AR23="","",VLOOKUP(AR23,標準様式１シフト記号表!$C$6:$L$47,10,FALSE))</f>
        <v/>
      </c>
      <c r="AS24" s="267" t="str">
        <f>IF(AS23="","",VLOOKUP(AS23,標準様式１シフト記号表!$C$6:$L$47,10,FALSE))</f>
        <v/>
      </c>
      <c r="AT24" s="267" t="str">
        <f>IF(AT23="","",VLOOKUP(AT23,標準様式１シフト記号表!$C$6:$L$47,10,FALSE))</f>
        <v/>
      </c>
      <c r="AU24" s="267" t="str">
        <f>IF(AU23="","",VLOOKUP(AU23,標準様式１シフト記号表!$C$6:$L$47,10,FALSE))</f>
        <v/>
      </c>
      <c r="AV24" s="267" t="str">
        <f>IF(AV23="","",VLOOKUP(AV23,標準様式１シフト記号表!$C$6:$L$47,10,FALSE))</f>
        <v/>
      </c>
      <c r="AW24" s="267" t="str">
        <f>IF(AW23="","",VLOOKUP(AW23,標準様式１シフト記号表!$C$6:$L$47,10,FALSE))</f>
        <v/>
      </c>
      <c r="AX24" s="269" t="str">
        <f>IF(AX23="","",VLOOKUP(AX23,標準様式１シフト記号表!$C$6:$L$47,10,FALSE))</f>
        <v/>
      </c>
      <c r="AY24" s="268" t="str">
        <f>IF(AY23="","",VLOOKUP(AY23,標準様式１シフト記号表!$C$6:$L$47,10,FALSE))</f>
        <v/>
      </c>
      <c r="AZ24" s="267" t="str">
        <f>IF(AZ23="","",VLOOKUP(AZ23,標準様式１シフト記号表!$C$6:$L$47,10,FALSE))</f>
        <v/>
      </c>
      <c r="BA24" s="267" t="str">
        <f>IF(BA23="","",VLOOKUP(BA23,標準様式１シフト記号表!$C$6:$L$47,10,FALSE))</f>
        <v/>
      </c>
      <c r="BB24" s="1265">
        <f>IF($BE$3="４週",SUM(W24:AX24),IF($BE$3="暦月",SUM(W24:BA24),""))</f>
        <v>0</v>
      </c>
      <c r="BC24" s="1266"/>
      <c r="BD24" s="1267">
        <f>IF($BE$3="４週",BB24/4,IF($BE$3="暦月",(BB24/($BE$8/7)),""))</f>
        <v>0</v>
      </c>
      <c r="BE24" s="1266"/>
      <c r="BF24" s="1262"/>
      <c r="BG24" s="1263"/>
      <c r="BH24" s="1263"/>
      <c r="BI24" s="1263"/>
      <c r="BJ24" s="1264"/>
    </row>
    <row r="25" spans="2:62" ht="20.25" customHeight="1" x14ac:dyDescent="0.15">
      <c r="B25" s="1268">
        <f>B23+1</f>
        <v>6</v>
      </c>
      <c r="C25" s="1287"/>
      <c r="D25" s="1288"/>
      <c r="E25" s="278"/>
      <c r="F25" s="277"/>
      <c r="G25" s="278"/>
      <c r="H25" s="277"/>
      <c r="I25" s="1289"/>
      <c r="J25" s="1290"/>
      <c r="K25" s="1291"/>
      <c r="L25" s="1292"/>
      <c r="M25" s="1292"/>
      <c r="N25" s="1288"/>
      <c r="O25" s="1308"/>
      <c r="P25" s="1309"/>
      <c r="Q25" s="1309"/>
      <c r="R25" s="1309"/>
      <c r="S25" s="1310"/>
      <c r="T25" s="276" t="s">
        <v>486</v>
      </c>
      <c r="V25" s="275"/>
      <c r="W25" s="260"/>
      <c r="X25" s="259"/>
      <c r="Y25" s="259"/>
      <c r="Z25" s="259"/>
      <c r="AA25" s="259"/>
      <c r="AB25" s="259"/>
      <c r="AC25" s="261"/>
      <c r="AD25" s="260"/>
      <c r="AE25" s="259"/>
      <c r="AF25" s="259"/>
      <c r="AG25" s="259"/>
      <c r="AH25" s="259"/>
      <c r="AI25" s="259"/>
      <c r="AJ25" s="261"/>
      <c r="AK25" s="260"/>
      <c r="AL25" s="259"/>
      <c r="AM25" s="259"/>
      <c r="AN25" s="259"/>
      <c r="AO25" s="259"/>
      <c r="AP25" s="259"/>
      <c r="AQ25" s="261"/>
      <c r="AR25" s="260"/>
      <c r="AS25" s="259"/>
      <c r="AT25" s="259"/>
      <c r="AU25" s="259"/>
      <c r="AV25" s="259"/>
      <c r="AW25" s="259"/>
      <c r="AX25" s="261"/>
      <c r="AY25" s="260"/>
      <c r="AZ25" s="259"/>
      <c r="BA25" s="258"/>
      <c r="BB25" s="1311"/>
      <c r="BC25" s="1312"/>
      <c r="BD25" s="1282"/>
      <c r="BE25" s="1283"/>
      <c r="BF25" s="1284"/>
      <c r="BG25" s="1285"/>
      <c r="BH25" s="1285"/>
      <c r="BI25" s="1285"/>
      <c r="BJ25" s="1286"/>
    </row>
    <row r="26" spans="2:62" ht="20.25" customHeight="1" x14ac:dyDescent="0.15">
      <c r="B26" s="1269"/>
      <c r="C26" s="1272"/>
      <c r="D26" s="1273"/>
      <c r="E26" s="278"/>
      <c r="F26" s="277">
        <f>C25</f>
        <v>0</v>
      </c>
      <c r="G26" s="278"/>
      <c r="H26" s="277">
        <f>I25</f>
        <v>0</v>
      </c>
      <c r="I26" s="1276"/>
      <c r="J26" s="1277"/>
      <c r="K26" s="1280"/>
      <c r="L26" s="1281"/>
      <c r="M26" s="1281"/>
      <c r="N26" s="1273"/>
      <c r="O26" s="1308"/>
      <c r="P26" s="1309"/>
      <c r="Q26" s="1309"/>
      <c r="R26" s="1309"/>
      <c r="S26" s="1310"/>
      <c r="T26" s="281" t="s">
        <v>485</v>
      </c>
      <c r="U26" s="280"/>
      <c r="V26" s="279"/>
      <c r="W26" s="268" t="str">
        <f>IF(W25="","",VLOOKUP(W25,標準様式１シフト記号表!$C$6:$L$47,10,FALSE))</f>
        <v/>
      </c>
      <c r="X26" s="267" t="str">
        <f>IF(X25="","",VLOOKUP(X25,標準様式１シフト記号表!$C$6:$L$47,10,FALSE))</f>
        <v/>
      </c>
      <c r="Y26" s="267" t="str">
        <f>IF(Y25="","",VLOOKUP(Y25,標準様式１シフト記号表!$C$6:$L$47,10,FALSE))</f>
        <v/>
      </c>
      <c r="Z26" s="267" t="str">
        <f>IF(Z25="","",VLOOKUP(Z25,標準様式１シフト記号表!$C$6:$L$47,10,FALSE))</f>
        <v/>
      </c>
      <c r="AA26" s="267" t="str">
        <f>IF(AA25="","",VLOOKUP(AA25,標準様式１シフト記号表!$C$6:$L$47,10,FALSE))</f>
        <v/>
      </c>
      <c r="AB26" s="267" t="str">
        <f>IF(AB25="","",VLOOKUP(AB25,標準様式１シフト記号表!$C$6:$L$47,10,FALSE))</f>
        <v/>
      </c>
      <c r="AC26" s="269" t="str">
        <f>IF(AC25="","",VLOOKUP(AC25,標準様式１シフト記号表!$C$6:$L$47,10,FALSE))</f>
        <v/>
      </c>
      <c r="AD26" s="268" t="str">
        <f>IF(AD25="","",VLOOKUP(AD25,標準様式１シフト記号表!$C$6:$L$47,10,FALSE))</f>
        <v/>
      </c>
      <c r="AE26" s="267" t="str">
        <f>IF(AE25="","",VLOOKUP(AE25,標準様式１シフト記号表!$C$6:$L$47,10,FALSE))</f>
        <v/>
      </c>
      <c r="AF26" s="267" t="str">
        <f>IF(AF25="","",VLOOKUP(AF25,標準様式１シフト記号表!$C$6:$L$47,10,FALSE))</f>
        <v/>
      </c>
      <c r="AG26" s="267" t="str">
        <f>IF(AG25="","",VLOOKUP(AG25,標準様式１シフト記号表!$C$6:$L$47,10,FALSE))</f>
        <v/>
      </c>
      <c r="AH26" s="267" t="str">
        <f>IF(AH25="","",VLOOKUP(AH25,標準様式１シフト記号表!$C$6:$L$47,10,FALSE))</f>
        <v/>
      </c>
      <c r="AI26" s="267" t="str">
        <f>IF(AI25="","",VLOOKUP(AI25,標準様式１シフト記号表!$C$6:$L$47,10,FALSE))</f>
        <v/>
      </c>
      <c r="AJ26" s="269" t="str">
        <f>IF(AJ25="","",VLOOKUP(AJ25,標準様式１シフト記号表!$C$6:$L$47,10,FALSE))</f>
        <v/>
      </c>
      <c r="AK26" s="268" t="str">
        <f>IF(AK25="","",VLOOKUP(AK25,標準様式１シフト記号表!$C$6:$L$47,10,FALSE))</f>
        <v/>
      </c>
      <c r="AL26" s="267" t="str">
        <f>IF(AL25="","",VLOOKUP(AL25,標準様式１シフト記号表!$C$6:$L$47,10,FALSE))</f>
        <v/>
      </c>
      <c r="AM26" s="267" t="str">
        <f>IF(AM25="","",VLOOKUP(AM25,標準様式１シフト記号表!$C$6:$L$47,10,FALSE))</f>
        <v/>
      </c>
      <c r="AN26" s="267" t="str">
        <f>IF(AN25="","",VLOOKUP(AN25,標準様式１シフト記号表!$C$6:$L$47,10,FALSE))</f>
        <v/>
      </c>
      <c r="AO26" s="267" t="str">
        <f>IF(AO25="","",VLOOKUP(AO25,標準様式１シフト記号表!$C$6:$L$47,10,FALSE))</f>
        <v/>
      </c>
      <c r="AP26" s="267" t="str">
        <f>IF(AP25="","",VLOOKUP(AP25,標準様式１シフト記号表!$C$6:$L$47,10,FALSE))</f>
        <v/>
      </c>
      <c r="AQ26" s="269" t="str">
        <f>IF(AQ25="","",VLOOKUP(AQ25,標準様式１シフト記号表!$C$6:$L$47,10,FALSE))</f>
        <v/>
      </c>
      <c r="AR26" s="268" t="str">
        <f>IF(AR25="","",VLOOKUP(AR25,標準様式１シフト記号表!$C$6:$L$47,10,FALSE))</f>
        <v/>
      </c>
      <c r="AS26" s="267" t="str">
        <f>IF(AS25="","",VLOOKUP(AS25,標準様式１シフト記号表!$C$6:$L$47,10,FALSE))</f>
        <v/>
      </c>
      <c r="AT26" s="267" t="str">
        <f>IF(AT25="","",VLOOKUP(AT25,標準様式１シフト記号表!$C$6:$L$47,10,FALSE))</f>
        <v/>
      </c>
      <c r="AU26" s="267" t="str">
        <f>IF(AU25="","",VLOOKUP(AU25,標準様式１シフト記号表!$C$6:$L$47,10,FALSE))</f>
        <v/>
      </c>
      <c r="AV26" s="267" t="str">
        <f>IF(AV25="","",VLOOKUP(AV25,標準様式１シフト記号表!$C$6:$L$47,10,FALSE))</f>
        <v/>
      </c>
      <c r="AW26" s="267" t="str">
        <f>IF(AW25="","",VLOOKUP(AW25,標準様式１シフト記号表!$C$6:$L$47,10,FALSE))</f>
        <v/>
      </c>
      <c r="AX26" s="269" t="str">
        <f>IF(AX25="","",VLOOKUP(AX25,標準様式１シフト記号表!$C$6:$L$47,10,FALSE))</f>
        <v/>
      </c>
      <c r="AY26" s="268" t="str">
        <f>IF(AY25="","",VLOOKUP(AY25,標準様式１シフト記号表!$C$6:$L$47,10,FALSE))</f>
        <v/>
      </c>
      <c r="AZ26" s="267" t="str">
        <f>IF(AZ25="","",VLOOKUP(AZ25,標準様式１シフト記号表!$C$6:$L$47,10,FALSE))</f>
        <v/>
      </c>
      <c r="BA26" s="267" t="str">
        <f>IF(BA25="","",VLOOKUP(BA25,標準様式１シフト記号表!$C$6:$L$47,10,FALSE))</f>
        <v/>
      </c>
      <c r="BB26" s="1265">
        <f>IF($BE$3="４週",SUM(W26:AX26),IF($BE$3="暦月",SUM(W26:BA26),""))</f>
        <v>0</v>
      </c>
      <c r="BC26" s="1266"/>
      <c r="BD26" s="1267">
        <f>IF($BE$3="４週",BB26/4,IF($BE$3="暦月",(BB26/($BE$8/7)),""))</f>
        <v>0</v>
      </c>
      <c r="BE26" s="1266"/>
      <c r="BF26" s="1262"/>
      <c r="BG26" s="1263"/>
      <c r="BH26" s="1263"/>
      <c r="BI26" s="1263"/>
      <c r="BJ26" s="1264"/>
    </row>
    <row r="27" spans="2:62" ht="20.25" customHeight="1" x14ac:dyDescent="0.15">
      <c r="B27" s="1268">
        <f>B25+1</f>
        <v>7</v>
      </c>
      <c r="C27" s="1287"/>
      <c r="D27" s="1288"/>
      <c r="E27" s="278"/>
      <c r="F27" s="277"/>
      <c r="G27" s="278"/>
      <c r="H27" s="277"/>
      <c r="I27" s="1289"/>
      <c r="J27" s="1290"/>
      <c r="K27" s="1291"/>
      <c r="L27" s="1292"/>
      <c r="M27" s="1292"/>
      <c r="N27" s="1288"/>
      <c r="O27" s="1308"/>
      <c r="P27" s="1309"/>
      <c r="Q27" s="1309"/>
      <c r="R27" s="1309"/>
      <c r="S27" s="1310"/>
      <c r="T27" s="264" t="s">
        <v>486</v>
      </c>
      <c r="U27" s="263"/>
      <c r="V27" s="262"/>
      <c r="W27" s="260"/>
      <c r="X27" s="259"/>
      <c r="Y27" s="259"/>
      <c r="Z27" s="259"/>
      <c r="AA27" s="259"/>
      <c r="AB27" s="259"/>
      <c r="AC27" s="261"/>
      <c r="AD27" s="260"/>
      <c r="AE27" s="259"/>
      <c r="AF27" s="259"/>
      <c r="AG27" s="259"/>
      <c r="AH27" s="259"/>
      <c r="AI27" s="259"/>
      <c r="AJ27" s="261"/>
      <c r="AK27" s="260"/>
      <c r="AL27" s="259"/>
      <c r="AM27" s="259"/>
      <c r="AN27" s="259"/>
      <c r="AO27" s="259"/>
      <c r="AP27" s="259"/>
      <c r="AQ27" s="261"/>
      <c r="AR27" s="260"/>
      <c r="AS27" s="259"/>
      <c r="AT27" s="259"/>
      <c r="AU27" s="259"/>
      <c r="AV27" s="259"/>
      <c r="AW27" s="259"/>
      <c r="AX27" s="261"/>
      <c r="AY27" s="260"/>
      <c r="AZ27" s="259"/>
      <c r="BA27" s="258"/>
      <c r="BB27" s="1311"/>
      <c r="BC27" s="1312"/>
      <c r="BD27" s="1282"/>
      <c r="BE27" s="1283"/>
      <c r="BF27" s="1284"/>
      <c r="BG27" s="1285"/>
      <c r="BH27" s="1285"/>
      <c r="BI27" s="1285"/>
      <c r="BJ27" s="1286"/>
    </row>
    <row r="28" spans="2:62" ht="20.25" customHeight="1" x14ac:dyDescent="0.15">
      <c r="B28" s="1269"/>
      <c r="C28" s="1272"/>
      <c r="D28" s="1273"/>
      <c r="E28" s="278"/>
      <c r="F28" s="277">
        <f>C27</f>
        <v>0</v>
      </c>
      <c r="G28" s="278"/>
      <c r="H28" s="277">
        <f>I27</f>
        <v>0</v>
      </c>
      <c r="I28" s="1276"/>
      <c r="J28" s="1277"/>
      <c r="K28" s="1280"/>
      <c r="L28" s="1281"/>
      <c r="M28" s="1281"/>
      <c r="N28" s="1273"/>
      <c r="O28" s="1308"/>
      <c r="P28" s="1309"/>
      <c r="Q28" s="1309"/>
      <c r="R28" s="1309"/>
      <c r="S28" s="1310"/>
      <c r="T28" s="281" t="s">
        <v>485</v>
      </c>
      <c r="U28" s="280"/>
      <c r="V28" s="279"/>
      <c r="W28" s="268" t="str">
        <f>IF(W27="","",VLOOKUP(W27,標準様式１シフト記号表!$C$6:$L$47,10,FALSE))</f>
        <v/>
      </c>
      <c r="X28" s="267" t="str">
        <f>IF(X27="","",VLOOKUP(X27,標準様式１シフト記号表!$C$6:$L$47,10,FALSE))</f>
        <v/>
      </c>
      <c r="Y28" s="267" t="str">
        <f>IF(Y27="","",VLOOKUP(Y27,標準様式１シフト記号表!$C$6:$L$47,10,FALSE))</f>
        <v/>
      </c>
      <c r="Z28" s="267" t="str">
        <f>IF(Z27="","",VLOOKUP(Z27,標準様式１シフト記号表!$C$6:$L$47,10,FALSE))</f>
        <v/>
      </c>
      <c r="AA28" s="267" t="str">
        <f>IF(AA27="","",VLOOKUP(AA27,標準様式１シフト記号表!$C$6:$L$47,10,FALSE))</f>
        <v/>
      </c>
      <c r="AB28" s="267" t="str">
        <f>IF(AB27="","",VLOOKUP(AB27,標準様式１シフト記号表!$C$6:$L$47,10,FALSE))</f>
        <v/>
      </c>
      <c r="AC28" s="269" t="str">
        <f>IF(AC27="","",VLOOKUP(AC27,標準様式１シフト記号表!$C$6:$L$47,10,FALSE))</f>
        <v/>
      </c>
      <c r="AD28" s="268" t="str">
        <f>IF(AD27="","",VLOOKUP(AD27,標準様式１シフト記号表!$C$6:$L$47,10,FALSE))</f>
        <v/>
      </c>
      <c r="AE28" s="267" t="str">
        <f>IF(AE27="","",VLOOKUP(AE27,標準様式１シフト記号表!$C$6:$L$47,10,FALSE))</f>
        <v/>
      </c>
      <c r="AF28" s="267" t="str">
        <f>IF(AF27="","",VLOOKUP(AF27,標準様式１シフト記号表!$C$6:$L$47,10,FALSE))</f>
        <v/>
      </c>
      <c r="AG28" s="267" t="str">
        <f>IF(AG27="","",VLOOKUP(AG27,標準様式１シフト記号表!$C$6:$L$47,10,FALSE))</f>
        <v/>
      </c>
      <c r="AH28" s="267" t="str">
        <f>IF(AH27="","",VLOOKUP(AH27,標準様式１シフト記号表!$C$6:$L$47,10,FALSE))</f>
        <v/>
      </c>
      <c r="AI28" s="267" t="str">
        <f>IF(AI27="","",VLOOKUP(AI27,標準様式１シフト記号表!$C$6:$L$47,10,FALSE))</f>
        <v/>
      </c>
      <c r="AJ28" s="269" t="str">
        <f>IF(AJ27="","",VLOOKUP(AJ27,標準様式１シフト記号表!$C$6:$L$47,10,FALSE))</f>
        <v/>
      </c>
      <c r="AK28" s="268" t="str">
        <f>IF(AK27="","",VLOOKUP(AK27,標準様式１シフト記号表!$C$6:$L$47,10,FALSE))</f>
        <v/>
      </c>
      <c r="AL28" s="267" t="str">
        <f>IF(AL27="","",VLOOKUP(AL27,標準様式１シフト記号表!$C$6:$L$47,10,FALSE))</f>
        <v/>
      </c>
      <c r="AM28" s="267" t="str">
        <f>IF(AM27="","",VLOOKUP(AM27,標準様式１シフト記号表!$C$6:$L$47,10,FALSE))</f>
        <v/>
      </c>
      <c r="AN28" s="267" t="str">
        <f>IF(AN27="","",VLOOKUP(AN27,標準様式１シフト記号表!$C$6:$L$47,10,FALSE))</f>
        <v/>
      </c>
      <c r="AO28" s="267" t="str">
        <f>IF(AO27="","",VLOOKUP(AO27,標準様式１シフト記号表!$C$6:$L$47,10,FALSE))</f>
        <v/>
      </c>
      <c r="AP28" s="267" t="str">
        <f>IF(AP27="","",VLOOKUP(AP27,標準様式１シフト記号表!$C$6:$L$47,10,FALSE))</f>
        <v/>
      </c>
      <c r="AQ28" s="269" t="str">
        <f>IF(AQ27="","",VLOOKUP(AQ27,標準様式１シフト記号表!$C$6:$L$47,10,FALSE))</f>
        <v/>
      </c>
      <c r="AR28" s="268" t="str">
        <f>IF(AR27="","",VLOOKUP(AR27,標準様式１シフト記号表!$C$6:$L$47,10,FALSE))</f>
        <v/>
      </c>
      <c r="AS28" s="267" t="str">
        <f>IF(AS27="","",VLOOKUP(AS27,標準様式１シフト記号表!$C$6:$L$47,10,FALSE))</f>
        <v/>
      </c>
      <c r="AT28" s="267" t="str">
        <f>IF(AT27="","",VLOOKUP(AT27,標準様式１シフト記号表!$C$6:$L$47,10,FALSE))</f>
        <v/>
      </c>
      <c r="AU28" s="267" t="str">
        <f>IF(AU27="","",VLOOKUP(AU27,標準様式１シフト記号表!$C$6:$L$47,10,FALSE))</f>
        <v/>
      </c>
      <c r="AV28" s="267" t="str">
        <f>IF(AV27="","",VLOOKUP(AV27,標準様式１シフト記号表!$C$6:$L$47,10,FALSE))</f>
        <v/>
      </c>
      <c r="AW28" s="267" t="str">
        <f>IF(AW27="","",VLOOKUP(AW27,標準様式１シフト記号表!$C$6:$L$47,10,FALSE))</f>
        <v/>
      </c>
      <c r="AX28" s="269" t="str">
        <f>IF(AX27="","",VLOOKUP(AX27,標準様式１シフト記号表!$C$6:$L$47,10,FALSE))</f>
        <v/>
      </c>
      <c r="AY28" s="268" t="str">
        <f>IF(AY27="","",VLOOKUP(AY27,標準様式１シフト記号表!$C$6:$L$47,10,FALSE))</f>
        <v/>
      </c>
      <c r="AZ28" s="267" t="str">
        <f>IF(AZ27="","",VLOOKUP(AZ27,標準様式１シフト記号表!$C$6:$L$47,10,FALSE))</f>
        <v/>
      </c>
      <c r="BA28" s="267" t="str">
        <f>IF(BA27="","",VLOOKUP(BA27,標準様式１シフト記号表!$C$6:$L$47,10,FALSE))</f>
        <v/>
      </c>
      <c r="BB28" s="1265">
        <f>IF($BE$3="４週",SUM(W28:AX28),IF($BE$3="暦月",SUM(W28:BA28),""))</f>
        <v>0</v>
      </c>
      <c r="BC28" s="1266"/>
      <c r="BD28" s="1267">
        <f>IF($BE$3="４週",BB28/4,IF($BE$3="暦月",(BB28/($BE$8/7)),""))</f>
        <v>0</v>
      </c>
      <c r="BE28" s="1266"/>
      <c r="BF28" s="1262"/>
      <c r="BG28" s="1263"/>
      <c r="BH28" s="1263"/>
      <c r="BI28" s="1263"/>
      <c r="BJ28" s="1264"/>
    </row>
    <row r="29" spans="2:62" ht="20.25" customHeight="1" x14ac:dyDescent="0.15">
      <c r="B29" s="1268">
        <f>B27+1</f>
        <v>8</v>
      </c>
      <c r="C29" s="1287"/>
      <c r="D29" s="1288"/>
      <c r="E29" s="278"/>
      <c r="F29" s="277"/>
      <c r="G29" s="278"/>
      <c r="H29" s="277"/>
      <c r="I29" s="1289"/>
      <c r="J29" s="1290"/>
      <c r="K29" s="1291"/>
      <c r="L29" s="1292"/>
      <c r="M29" s="1292"/>
      <c r="N29" s="1288"/>
      <c r="O29" s="1308"/>
      <c r="P29" s="1309"/>
      <c r="Q29" s="1309"/>
      <c r="R29" s="1309"/>
      <c r="S29" s="1310"/>
      <c r="T29" s="264" t="s">
        <v>486</v>
      </c>
      <c r="U29" s="263"/>
      <c r="V29" s="262"/>
      <c r="W29" s="260"/>
      <c r="X29" s="259"/>
      <c r="Y29" s="259"/>
      <c r="Z29" s="259"/>
      <c r="AA29" s="259"/>
      <c r="AB29" s="259"/>
      <c r="AC29" s="261"/>
      <c r="AD29" s="260"/>
      <c r="AE29" s="259"/>
      <c r="AF29" s="259"/>
      <c r="AG29" s="259"/>
      <c r="AH29" s="259"/>
      <c r="AI29" s="259"/>
      <c r="AJ29" s="261"/>
      <c r="AK29" s="260"/>
      <c r="AL29" s="259"/>
      <c r="AM29" s="259"/>
      <c r="AN29" s="259"/>
      <c r="AO29" s="259"/>
      <c r="AP29" s="259"/>
      <c r="AQ29" s="261"/>
      <c r="AR29" s="260"/>
      <c r="AS29" s="259"/>
      <c r="AT29" s="259"/>
      <c r="AU29" s="259"/>
      <c r="AV29" s="259"/>
      <c r="AW29" s="259"/>
      <c r="AX29" s="261"/>
      <c r="AY29" s="260"/>
      <c r="AZ29" s="259"/>
      <c r="BA29" s="258"/>
      <c r="BB29" s="1311"/>
      <c r="BC29" s="1312"/>
      <c r="BD29" s="1282"/>
      <c r="BE29" s="1283"/>
      <c r="BF29" s="1284"/>
      <c r="BG29" s="1285"/>
      <c r="BH29" s="1285"/>
      <c r="BI29" s="1285"/>
      <c r="BJ29" s="1286"/>
    </row>
    <row r="30" spans="2:62" ht="20.25" customHeight="1" x14ac:dyDescent="0.15">
      <c r="B30" s="1269"/>
      <c r="C30" s="1272"/>
      <c r="D30" s="1273"/>
      <c r="E30" s="278"/>
      <c r="F30" s="277">
        <f>C29</f>
        <v>0</v>
      </c>
      <c r="G30" s="278"/>
      <c r="H30" s="277">
        <f>I29</f>
        <v>0</v>
      </c>
      <c r="I30" s="1276"/>
      <c r="J30" s="1277"/>
      <c r="K30" s="1280"/>
      <c r="L30" s="1281"/>
      <c r="M30" s="1281"/>
      <c r="N30" s="1273"/>
      <c r="O30" s="1308"/>
      <c r="P30" s="1309"/>
      <c r="Q30" s="1309"/>
      <c r="R30" s="1309"/>
      <c r="S30" s="1310"/>
      <c r="T30" s="281" t="s">
        <v>485</v>
      </c>
      <c r="U30" s="280"/>
      <c r="V30" s="279"/>
      <c r="W30" s="268" t="str">
        <f>IF(W29="","",VLOOKUP(W29,標準様式１シフト記号表!$C$6:$L$47,10,FALSE))</f>
        <v/>
      </c>
      <c r="X30" s="267" t="str">
        <f>IF(X29="","",VLOOKUP(X29,標準様式１シフト記号表!$C$6:$L$47,10,FALSE))</f>
        <v/>
      </c>
      <c r="Y30" s="267" t="str">
        <f>IF(Y29="","",VLOOKUP(Y29,標準様式１シフト記号表!$C$6:$L$47,10,FALSE))</f>
        <v/>
      </c>
      <c r="Z30" s="267" t="str">
        <f>IF(Z29="","",VLOOKUP(Z29,標準様式１シフト記号表!$C$6:$L$47,10,FALSE))</f>
        <v/>
      </c>
      <c r="AA30" s="267" t="str">
        <f>IF(AA29="","",VLOOKUP(AA29,標準様式１シフト記号表!$C$6:$L$47,10,FALSE))</f>
        <v/>
      </c>
      <c r="AB30" s="267" t="str">
        <f>IF(AB29="","",VLOOKUP(AB29,標準様式１シフト記号表!$C$6:$L$47,10,FALSE))</f>
        <v/>
      </c>
      <c r="AC30" s="269" t="str">
        <f>IF(AC29="","",VLOOKUP(AC29,標準様式１シフト記号表!$C$6:$L$47,10,FALSE))</f>
        <v/>
      </c>
      <c r="AD30" s="268" t="str">
        <f>IF(AD29="","",VLOOKUP(AD29,標準様式１シフト記号表!$C$6:$L$47,10,FALSE))</f>
        <v/>
      </c>
      <c r="AE30" s="267" t="str">
        <f>IF(AE29="","",VLOOKUP(AE29,標準様式１シフト記号表!$C$6:$L$47,10,FALSE))</f>
        <v/>
      </c>
      <c r="AF30" s="267" t="str">
        <f>IF(AF29="","",VLOOKUP(AF29,標準様式１シフト記号表!$C$6:$L$47,10,FALSE))</f>
        <v/>
      </c>
      <c r="AG30" s="267" t="str">
        <f>IF(AG29="","",VLOOKUP(AG29,標準様式１シフト記号表!$C$6:$L$47,10,FALSE))</f>
        <v/>
      </c>
      <c r="AH30" s="267" t="str">
        <f>IF(AH29="","",VLOOKUP(AH29,標準様式１シフト記号表!$C$6:$L$47,10,FALSE))</f>
        <v/>
      </c>
      <c r="AI30" s="267" t="str">
        <f>IF(AI29="","",VLOOKUP(AI29,標準様式１シフト記号表!$C$6:$L$47,10,FALSE))</f>
        <v/>
      </c>
      <c r="AJ30" s="269" t="str">
        <f>IF(AJ29="","",VLOOKUP(AJ29,標準様式１シフト記号表!$C$6:$L$47,10,FALSE))</f>
        <v/>
      </c>
      <c r="AK30" s="268" t="str">
        <f>IF(AK29="","",VLOOKUP(AK29,標準様式１シフト記号表!$C$6:$L$47,10,FALSE))</f>
        <v/>
      </c>
      <c r="AL30" s="267" t="str">
        <f>IF(AL29="","",VLOOKUP(AL29,標準様式１シフト記号表!$C$6:$L$47,10,FALSE))</f>
        <v/>
      </c>
      <c r="AM30" s="267" t="str">
        <f>IF(AM29="","",VLOOKUP(AM29,標準様式１シフト記号表!$C$6:$L$47,10,FALSE))</f>
        <v/>
      </c>
      <c r="AN30" s="267" t="str">
        <f>IF(AN29="","",VLOOKUP(AN29,標準様式１シフト記号表!$C$6:$L$47,10,FALSE))</f>
        <v/>
      </c>
      <c r="AO30" s="267" t="str">
        <f>IF(AO29="","",VLOOKUP(AO29,標準様式１シフト記号表!$C$6:$L$47,10,FALSE))</f>
        <v/>
      </c>
      <c r="AP30" s="267" t="str">
        <f>IF(AP29="","",VLOOKUP(AP29,標準様式１シフト記号表!$C$6:$L$47,10,FALSE))</f>
        <v/>
      </c>
      <c r="AQ30" s="269" t="str">
        <f>IF(AQ29="","",VLOOKUP(AQ29,標準様式１シフト記号表!$C$6:$L$47,10,FALSE))</f>
        <v/>
      </c>
      <c r="AR30" s="268" t="str">
        <f>IF(AR29="","",VLOOKUP(AR29,標準様式１シフト記号表!$C$6:$L$47,10,FALSE))</f>
        <v/>
      </c>
      <c r="AS30" s="267" t="str">
        <f>IF(AS29="","",VLOOKUP(AS29,標準様式１シフト記号表!$C$6:$L$47,10,FALSE))</f>
        <v/>
      </c>
      <c r="AT30" s="267" t="str">
        <f>IF(AT29="","",VLOOKUP(AT29,標準様式１シフト記号表!$C$6:$L$47,10,FALSE))</f>
        <v/>
      </c>
      <c r="AU30" s="267" t="str">
        <f>IF(AU29="","",VLOOKUP(AU29,標準様式１シフト記号表!$C$6:$L$47,10,FALSE))</f>
        <v/>
      </c>
      <c r="AV30" s="267" t="str">
        <f>IF(AV29="","",VLOOKUP(AV29,標準様式１シフト記号表!$C$6:$L$47,10,FALSE))</f>
        <v/>
      </c>
      <c r="AW30" s="267" t="str">
        <f>IF(AW29="","",VLOOKUP(AW29,標準様式１シフト記号表!$C$6:$L$47,10,FALSE))</f>
        <v/>
      </c>
      <c r="AX30" s="269" t="str">
        <f>IF(AX29="","",VLOOKUP(AX29,標準様式１シフト記号表!$C$6:$L$47,10,FALSE))</f>
        <v/>
      </c>
      <c r="AY30" s="268" t="str">
        <f>IF(AY29="","",VLOOKUP(AY29,標準様式１シフト記号表!$C$6:$L$47,10,FALSE))</f>
        <v/>
      </c>
      <c r="AZ30" s="267" t="str">
        <f>IF(AZ29="","",VLOOKUP(AZ29,標準様式１シフト記号表!$C$6:$L$47,10,FALSE))</f>
        <v/>
      </c>
      <c r="BA30" s="267" t="str">
        <f>IF(BA29="","",VLOOKUP(BA29,標準様式１シフト記号表!$C$6:$L$47,10,FALSE))</f>
        <v/>
      </c>
      <c r="BB30" s="1265">
        <f>IF($BE$3="４週",SUM(W30:AX30),IF($BE$3="暦月",SUM(W30:BA30),""))</f>
        <v>0</v>
      </c>
      <c r="BC30" s="1266"/>
      <c r="BD30" s="1267">
        <f>IF($BE$3="４週",BB30/4,IF($BE$3="暦月",(BB30/($BE$8/7)),""))</f>
        <v>0</v>
      </c>
      <c r="BE30" s="1266"/>
      <c r="BF30" s="1262"/>
      <c r="BG30" s="1263"/>
      <c r="BH30" s="1263"/>
      <c r="BI30" s="1263"/>
      <c r="BJ30" s="1264"/>
    </row>
    <row r="31" spans="2:62" ht="20.25" customHeight="1" x14ac:dyDescent="0.15">
      <c r="B31" s="1268">
        <f>B29+1</f>
        <v>9</v>
      </c>
      <c r="C31" s="1287"/>
      <c r="D31" s="1288"/>
      <c r="E31" s="278"/>
      <c r="F31" s="277"/>
      <c r="G31" s="278"/>
      <c r="H31" s="277"/>
      <c r="I31" s="1289"/>
      <c r="J31" s="1290"/>
      <c r="K31" s="1291"/>
      <c r="L31" s="1292"/>
      <c r="M31" s="1292"/>
      <c r="N31" s="1288"/>
      <c r="O31" s="1308"/>
      <c r="P31" s="1309"/>
      <c r="Q31" s="1309"/>
      <c r="R31" s="1309"/>
      <c r="S31" s="1310"/>
      <c r="T31" s="264" t="s">
        <v>486</v>
      </c>
      <c r="U31" s="263"/>
      <c r="V31" s="262"/>
      <c r="W31" s="260"/>
      <c r="X31" s="259"/>
      <c r="Y31" s="259"/>
      <c r="Z31" s="259"/>
      <c r="AA31" s="259"/>
      <c r="AB31" s="259"/>
      <c r="AC31" s="261"/>
      <c r="AD31" s="260"/>
      <c r="AE31" s="259"/>
      <c r="AF31" s="259"/>
      <c r="AG31" s="259"/>
      <c r="AH31" s="259"/>
      <c r="AI31" s="259"/>
      <c r="AJ31" s="261"/>
      <c r="AK31" s="260"/>
      <c r="AL31" s="259"/>
      <c r="AM31" s="259"/>
      <c r="AN31" s="259"/>
      <c r="AO31" s="259"/>
      <c r="AP31" s="259"/>
      <c r="AQ31" s="261"/>
      <c r="AR31" s="260"/>
      <c r="AS31" s="259"/>
      <c r="AT31" s="259"/>
      <c r="AU31" s="259"/>
      <c r="AV31" s="259"/>
      <c r="AW31" s="259"/>
      <c r="AX31" s="261"/>
      <c r="AY31" s="260"/>
      <c r="AZ31" s="259"/>
      <c r="BA31" s="258"/>
      <c r="BB31" s="1311"/>
      <c r="BC31" s="1312"/>
      <c r="BD31" s="1282"/>
      <c r="BE31" s="1283"/>
      <c r="BF31" s="1284"/>
      <c r="BG31" s="1285"/>
      <c r="BH31" s="1285"/>
      <c r="BI31" s="1285"/>
      <c r="BJ31" s="1286"/>
    </row>
    <row r="32" spans="2:62" ht="20.25" customHeight="1" x14ac:dyDescent="0.15">
      <c r="B32" s="1269"/>
      <c r="C32" s="1272"/>
      <c r="D32" s="1273"/>
      <c r="E32" s="278"/>
      <c r="F32" s="277">
        <f>C31</f>
        <v>0</v>
      </c>
      <c r="G32" s="278"/>
      <c r="H32" s="277">
        <f>I31</f>
        <v>0</v>
      </c>
      <c r="I32" s="1276"/>
      <c r="J32" s="1277"/>
      <c r="K32" s="1280"/>
      <c r="L32" s="1281"/>
      <c r="M32" s="1281"/>
      <c r="N32" s="1273"/>
      <c r="O32" s="1308"/>
      <c r="P32" s="1309"/>
      <c r="Q32" s="1309"/>
      <c r="R32" s="1309"/>
      <c r="S32" s="1310"/>
      <c r="T32" s="272" t="s">
        <v>485</v>
      </c>
      <c r="U32" s="271"/>
      <c r="V32" s="270"/>
      <c r="W32" s="268" t="str">
        <f>IF(W31="","",VLOOKUP(W31,標準様式１シフト記号表!$C$6:$L$47,10,FALSE))</f>
        <v/>
      </c>
      <c r="X32" s="267" t="str">
        <f>IF(X31="","",VLOOKUP(X31,標準様式１シフト記号表!$C$6:$L$47,10,FALSE))</f>
        <v/>
      </c>
      <c r="Y32" s="267" t="str">
        <f>IF(Y31="","",VLOOKUP(Y31,標準様式１シフト記号表!$C$6:$L$47,10,FALSE))</f>
        <v/>
      </c>
      <c r="Z32" s="267" t="str">
        <f>IF(Z31="","",VLOOKUP(Z31,標準様式１シフト記号表!$C$6:$L$47,10,FALSE))</f>
        <v/>
      </c>
      <c r="AA32" s="267" t="str">
        <f>IF(AA31="","",VLOOKUP(AA31,標準様式１シフト記号表!$C$6:$L$47,10,FALSE))</f>
        <v/>
      </c>
      <c r="AB32" s="267" t="str">
        <f>IF(AB31="","",VLOOKUP(AB31,標準様式１シフト記号表!$C$6:$L$47,10,FALSE))</f>
        <v/>
      </c>
      <c r="AC32" s="269" t="str">
        <f>IF(AC31="","",VLOOKUP(AC31,標準様式１シフト記号表!$C$6:$L$47,10,FALSE))</f>
        <v/>
      </c>
      <c r="AD32" s="268" t="str">
        <f>IF(AD31="","",VLOOKUP(AD31,標準様式１シフト記号表!$C$6:$L$47,10,FALSE))</f>
        <v/>
      </c>
      <c r="AE32" s="267" t="str">
        <f>IF(AE31="","",VLOOKUP(AE31,標準様式１シフト記号表!$C$6:$L$47,10,FALSE))</f>
        <v/>
      </c>
      <c r="AF32" s="267" t="str">
        <f>IF(AF31="","",VLOOKUP(AF31,標準様式１シフト記号表!$C$6:$L$47,10,FALSE))</f>
        <v/>
      </c>
      <c r="AG32" s="267" t="str">
        <f>IF(AG31="","",VLOOKUP(AG31,標準様式１シフト記号表!$C$6:$L$47,10,FALSE))</f>
        <v/>
      </c>
      <c r="AH32" s="267" t="str">
        <f>IF(AH31="","",VLOOKUP(AH31,標準様式１シフト記号表!$C$6:$L$47,10,FALSE))</f>
        <v/>
      </c>
      <c r="AI32" s="267" t="str">
        <f>IF(AI31="","",VLOOKUP(AI31,標準様式１シフト記号表!$C$6:$L$47,10,FALSE))</f>
        <v/>
      </c>
      <c r="AJ32" s="269" t="str">
        <f>IF(AJ31="","",VLOOKUP(AJ31,標準様式１シフト記号表!$C$6:$L$47,10,FALSE))</f>
        <v/>
      </c>
      <c r="AK32" s="268" t="str">
        <f>IF(AK31="","",VLOOKUP(AK31,標準様式１シフト記号表!$C$6:$L$47,10,FALSE))</f>
        <v/>
      </c>
      <c r="AL32" s="267" t="str">
        <f>IF(AL31="","",VLOOKUP(AL31,標準様式１シフト記号表!$C$6:$L$47,10,FALSE))</f>
        <v/>
      </c>
      <c r="AM32" s="267" t="str">
        <f>IF(AM31="","",VLOOKUP(AM31,標準様式１シフト記号表!$C$6:$L$47,10,FALSE))</f>
        <v/>
      </c>
      <c r="AN32" s="267" t="str">
        <f>IF(AN31="","",VLOOKUP(AN31,標準様式１シフト記号表!$C$6:$L$47,10,FALSE))</f>
        <v/>
      </c>
      <c r="AO32" s="267" t="str">
        <f>IF(AO31="","",VLOOKUP(AO31,標準様式１シフト記号表!$C$6:$L$47,10,FALSE))</f>
        <v/>
      </c>
      <c r="AP32" s="267" t="str">
        <f>IF(AP31="","",VLOOKUP(AP31,標準様式１シフト記号表!$C$6:$L$47,10,FALSE))</f>
        <v/>
      </c>
      <c r="AQ32" s="269" t="str">
        <f>IF(AQ31="","",VLOOKUP(AQ31,標準様式１シフト記号表!$C$6:$L$47,10,FALSE))</f>
        <v/>
      </c>
      <c r="AR32" s="268" t="str">
        <f>IF(AR31="","",VLOOKUP(AR31,標準様式１シフト記号表!$C$6:$L$47,10,FALSE))</f>
        <v/>
      </c>
      <c r="AS32" s="267" t="str">
        <f>IF(AS31="","",VLOOKUP(AS31,標準様式１シフト記号表!$C$6:$L$47,10,FALSE))</f>
        <v/>
      </c>
      <c r="AT32" s="267" t="str">
        <f>IF(AT31="","",VLOOKUP(AT31,標準様式１シフト記号表!$C$6:$L$47,10,FALSE))</f>
        <v/>
      </c>
      <c r="AU32" s="267" t="str">
        <f>IF(AU31="","",VLOOKUP(AU31,標準様式１シフト記号表!$C$6:$L$47,10,FALSE))</f>
        <v/>
      </c>
      <c r="AV32" s="267" t="str">
        <f>IF(AV31="","",VLOOKUP(AV31,標準様式１シフト記号表!$C$6:$L$47,10,FALSE))</f>
        <v/>
      </c>
      <c r="AW32" s="267" t="str">
        <f>IF(AW31="","",VLOOKUP(AW31,標準様式１シフト記号表!$C$6:$L$47,10,FALSE))</f>
        <v/>
      </c>
      <c r="AX32" s="269" t="str">
        <f>IF(AX31="","",VLOOKUP(AX31,標準様式１シフト記号表!$C$6:$L$47,10,FALSE))</f>
        <v/>
      </c>
      <c r="AY32" s="268" t="str">
        <f>IF(AY31="","",VLOOKUP(AY31,標準様式１シフト記号表!$C$6:$L$47,10,FALSE))</f>
        <v/>
      </c>
      <c r="AZ32" s="267" t="str">
        <f>IF(AZ31="","",VLOOKUP(AZ31,標準様式１シフト記号表!$C$6:$L$47,10,FALSE))</f>
        <v/>
      </c>
      <c r="BA32" s="267" t="str">
        <f>IF(BA31="","",VLOOKUP(BA31,標準様式１シフト記号表!$C$6:$L$47,10,FALSE))</f>
        <v/>
      </c>
      <c r="BB32" s="1265">
        <f>IF($BE$3="４週",SUM(W32:AX32),IF($BE$3="暦月",SUM(W32:BA32),""))</f>
        <v>0</v>
      </c>
      <c r="BC32" s="1266"/>
      <c r="BD32" s="1267">
        <f>IF($BE$3="４週",BB32/4,IF($BE$3="暦月",(BB32/($BE$8/7)),""))</f>
        <v>0</v>
      </c>
      <c r="BE32" s="1266"/>
      <c r="BF32" s="1262"/>
      <c r="BG32" s="1263"/>
      <c r="BH32" s="1263"/>
      <c r="BI32" s="1263"/>
      <c r="BJ32" s="1264"/>
    </row>
    <row r="33" spans="2:62" ht="20.25" customHeight="1" x14ac:dyDescent="0.15">
      <c r="B33" s="1268">
        <f>B31+1</f>
        <v>10</v>
      </c>
      <c r="C33" s="1287"/>
      <c r="D33" s="1288"/>
      <c r="E33" s="278"/>
      <c r="F33" s="277"/>
      <c r="G33" s="278"/>
      <c r="H33" s="277"/>
      <c r="I33" s="1289"/>
      <c r="J33" s="1290"/>
      <c r="K33" s="1291"/>
      <c r="L33" s="1292"/>
      <c r="M33" s="1292"/>
      <c r="N33" s="1288"/>
      <c r="O33" s="1308"/>
      <c r="P33" s="1309"/>
      <c r="Q33" s="1309"/>
      <c r="R33" s="1309"/>
      <c r="S33" s="1310"/>
      <c r="T33" s="276" t="s">
        <v>486</v>
      </c>
      <c r="V33" s="275"/>
      <c r="W33" s="260"/>
      <c r="X33" s="259"/>
      <c r="Y33" s="259"/>
      <c r="Z33" s="259"/>
      <c r="AA33" s="259"/>
      <c r="AB33" s="259"/>
      <c r="AC33" s="261"/>
      <c r="AD33" s="260"/>
      <c r="AE33" s="259"/>
      <c r="AF33" s="259"/>
      <c r="AG33" s="259"/>
      <c r="AH33" s="259"/>
      <c r="AI33" s="259"/>
      <c r="AJ33" s="261"/>
      <c r="AK33" s="260"/>
      <c r="AL33" s="259"/>
      <c r="AM33" s="259"/>
      <c r="AN33" s="259"/>
      <c r="AO33" s="259"/>
      <c r="AP33" s="259"/>
      <c r="AQ33" s="261"/>
      <c r="AR33" s="260"/>
      <c r="AS33" s="259"/>
      <c r="AT33" s="259"/>
      <c r="AU33" s="259"/>
      <c r="AV33" s="259"/>
      <c r="AW33" s="259"/>
      <c r="AX33" s="261"/>
      <c r="AY33" s="260"/>
      <c r="AZ33" s="259"/>
      <c r="BA33" s="258"/>
      <c r="BB33" s="1311"/>
      <c r="BC33" s="1312"/>
      <c r="BD33" s="1282"/>
      <c r="BE33" s="1283"/>
      <c r="BF33" s="1284"/>
      <c r="BG33" s="1285"/>
      <c r="BH33" s="1285"/>
      <c r="BI33" s="1285"/>
      <c r="BJ33" s="1286"/>
    </row>
    <row r="34" spans="2:62" ht="20.25" customHeight="1" x14ac:dyDescent="0.15">
      <c r="B34" s="1269"/>
      <c r="C34" s="1272"/>
      <c r="D34" s="1273"/>
      <c r="E34" s="278"/>
      <c r="F34" s="277">
        <f>C33</f>
        <v>0</v>
      </c>
      <c r="G34" s="278"/>
      <c r="H34" s="277">
        <f>I33</f>
        <v>0</v>
      </c>
      <c r="I34" s="1276"/>
      <c r="J34" s="1277"/>
      <c r="K34" s="1280"/>
      <c r="L34" s="1281"/>
      <c r="M34" s="1281"/>
      <c r="N34" s="1273"/>
      <c r="O34" s="1308"/>
      <c r="P34" s="1309"/>
      <c r="Q34" s="1309"/>
      <c r="R34" s="1309"/>
      <c r="S34" s="1310"/>
      <c r="T34" s="272" t="s">
        <v>485</v>
      </c>
      <c r="U34" s="271"/>
      <c r="V34" s="270"/>
      <c r="W34" s="268" t="str">
        <f>IF(W33="","",VLOOKUP(W33,標準様式１シフト記号表!$C$6:$L$47,10,FALSE))</f>
        <v/>
      </c>
      <c r="X34" s="267" t="str">
        <f>IF(X33="","",VLOOKUP(X33,標準様式１シフト記号表!$C$6:$L$47,10,FALSE))</f>
        <v/>
      </c>
      <c r="Y34" s="267" t="str">
        <f>IF(Y33="","",VLOOKUP(Y33,標準様式１シフト記号表!$C$6:$L$47,10,FALSE))</f>
        <v/>
      </c>
      <c r="Z34" s="267" t="str">
        <f>IF(Z33="","",VLOOKUP(Z33,標準様式１シフト記号表!$C$6:$L$47,10,FALSE))</f>
        <v/>
      </c>
      <c r="AA34" s="267" t="str">
        <f>IF(AA33="","",VLOOKUP(AA33,標準様式１シフト記号表!$C$6:$L$47,10,FALSE))</f>
        <v/>
      </c>
      <c r="AB34" s="267" t="str">
        <f>IF(AB33="","",VLOOKUP(AB33,標準様式１シフト記号表!$C$6:$L$47,10,FALSE))</f>
        <v/>
      </c>
      <c r="AC34" s="269" t="str">
        <f>IF(AC33="","",VLOOKUP(AC33,標準様式１シフト記号表!$C$6:$L$47,10,FALSE))</f>
        <v/>
      </c>
      <c r="AD34" s="268" t="str">
        <f>IF(AD33="","",VLOOKUP(AD33,標準様式１シフト記号表!$C$6:$L$47,10,FALSE))</f>
        <v/>
      </c>
      <c r="AE34" s="267" t="str">
        <f>IF(AE33="","",VLOOKUP(AE33,標準様式１シフト記号表!$C$6:$L$47,10,FALSE))</f>
        <v/>
      </c>
      <c r="AF34" s="267" t="str">
        <f>IF(AF33="","",VLOOKUP(AF33,標準様式１シフト記号表!$C$6:$L$47,10,FALSE))</f>
        <v/>
      </c>
      <c r="AG34" s="267" t="str">
        <f>IF(AG33="","",VLOOKUP(AG33,標準様式１シフト記号表!$C$6:$L$47,10,FALSE))</f>
        <v/>
      </c>
      <c r="AH34" s="267" t="str">
        <f>IF(AH33="","",VLOOKUP(AH33,標準様式１シフト記号表!$C$6:$L$47,10,FALSE))</f>
        <v/>
      </c>
      <c r="AI34" s="267" t="str">
        <f>IF(AI33="","",VLOOKUP(AI33,標準様式１シフト記号表!$C$6:$L$47,10,FALSE))</f>
        <v/>
      </c>
      <c r="AJ34" s="269" t="str">
        <f>IF(AJ33="","",VLOOKUP(AJ33,標準様式１シフト記号表!$C$6:$L$47,10,FALSE))</f>
        <v/>
      </c>
      <c r="AK34" s="268" t="str">
        <f>IF(AK33="","",VLOOKUP(AK33,標準様式１シフト記号表!$C$6:$L$47,10,FALSE))</f>
        <v/>
      </c>
      <c r="AL34" s="267" t="str">
        <f>IF(AL33="","",VLOOKUP(AL33,標準様式１シフト記号表!$C$6:$L$47,10,FALSE))</f>
        <v/>
      </c>
      <c r="AM34" s="267" t="str">
        <f>IF(AM33="","",VLOOKUP(AM33,標準様式１シフト記号表!$C$6:$L$47,10,FALSE))</f>
        <v/>
      </c>
      <c r="AN34" s="267" t="str">
        <f>IF(AN33="","",VLOOKUP(AN33,標準様式１シフト記号表!$C$6:$L$47,10,FALSE))</f>
        <v/>
      </c>
      <c r="AO34" s="267" t="str">
        <f>IF(AO33="","",VLOOKUP(AO33,標準様式１シフト記号表!$C$6:$L$47,10,FALSE))</f>
        <v/>
      </c>
      <c r="AP34" s="267" t="str">
        <f>IF(AP33="","",VLOOKUP(AP33,標準様式１シフト記号表!$C$6:$L$47,10,FALSE))</f>
        <v/>
      </c>
      <c r="AQ34" s="269" t="str">
        <f>IF(AQ33="","",VLOOKUP(AQ33,標準様式１シフト記号表!$C$6:$L$47,10,FALSE))</f>
        <v/>
      </c>
      <c r="AR34" s="268" t="str">
        <f>IF(AR33="","",VLOOKUP(AR33,標準様式１シフト記号表!$C$6:$L$47,10,FALSE))</f>
        <v/>
      </c>
      <c r="AS34" s="267" t="str">
        <f>IF(AS33="","",VLOOKUP(AS33,標準様式１シフト記号表!$C$6:$L$47,10,FALSE))</f>
        <v/>
      </c>
      <c r="AT34" s="267" t="str">
        <f>IF(AT33="","",VLOOKUP(AT33,標準様式１シフト記号表!$C$6:$L$47,10,FALSE))</f>
        <v/>
      </c>
      <c r="AU34" s="267" t="str">
        <f>IF(AU33="","",VLOOKUP(AU33,標準様式１シフト記号表!$C$6:$L$47,10,FALSE))</f>
        <v/>
      </c>
      <c r="AV34" s="267" t="str">
        <f>IF(AV33="","",VLOOKUP(AV33,標準様式１シフト記号表!$C$6:$L$47,10,FALSE))</f>
        <v/>
      </c>
      <c r="AW34" s="267" t="str">
        <f>IF(AW33="","",VLOOKUP(AW33,標準様式１シフト記号表!$C$6:$L$47,10,FALSE))</f>
        <v/>
      </c>
      <c r="AX34" s="269" t="str">
        <f>IF(AX33="","",VLOOKUP(AX33,標準様式１シフト記号表!$C$6:$L$47,10,FALSE))</f>
        <v/>
      </c>
      <c r="AY34" s="268" t="str">
        <f>IF(AY33="","",VLOOKUP(AY33,標準様式１シフト記号表!$C$6:$L$47,10,FALSE))</f>
        <v/>
      </c>
      <c r="AZ34" s="267" t="str">
        <f>IF(AZ33="","",VLOOKUP(AZ33,標準様式１シフト記号表!$C$6:$L$47,10,FALSE))</f>
        <v/>
      </c>
      <c r="BA34" s="267" t="str">
        <f>IF(BA33="","",VLOOKUP(BA33,標準様式１シフト記号表!$C$6:$L$47,10,FALSE))</f>
        <v/>
      </c>
      <c r="BB34" s="1265">
        <f>IF($BE$3="４週",SUM(W34:AX34),IF($BE$3="暦月",SUM(W34:BA34),""))</f>
        <v>0</v>
      </c>
      <c r="BC34" s="1266"/>
      <c r="BD34" s="1267">
        <f>IF($BE$3="４週",BB34/4,IF($BE$3="暦月",(BB34/($BE$8/7)),""))</f>
        <v>0</v>
      </c>
      <c r="BE34" s="1266"/>
      <c r="BF34" s="1262"/>
      <c r="BG34" s="1263"/>
      <c r="BH34" s="1263"/>
      <c r="BI34" s="1263"/>
      <c r="BJ34" s="1264"/>
    </row>
    <row r="35" spans="2:62" ht="20.25" customHeight="1" x14ac:dyDescent="0.15">
      <c r="B35" s="1268">
        <f>B33+1</f>
        <v>11</v>
      </c>
      <c r="C35" s="1287"/>
      <c r="D35" s="1288"/>
      <c r="E35" s="278"/>
      <c r="F35" s="277"/>
      <c r="G35" s="278"/>
      <c r="H35" s="277"/>
      <c r="I35" s="1289"/>
      <c r="J35" s="1290"/>
      <c r="K35" s="1291"/>
      <c r="L35" s="1292"/>
      <c r="M35" s="1292"/>
      <c r="N35" s="1288"/>
      <c r="O35" s="1308"/>
      <c r="P35" s="1309"/>
      <c r="Q35" s="1309"/>
      <c r="R35" s="1309"/>
      <c r="S35" s="1310"/>
      <c r="T35" s="276" t="s">
        <v>486</v>
      </c>
      <c r="V35" s="275"/>
      <c r="W35" s="260"/>
      <c r="X35" s="259"/>
      <c r="Y35" s="259"/>
      <c r="Z35" s="259"/>
      <c r="AA35" s="259"/>
      <c r="AB35" s="259"/>
      <c r="AC35" s="261"/>
      <c r="AD35" s="260"/>
      <c r="AE35" s="259"/>
      <c r="AF35" s="259"/>
      <c r="AG35" s="259"/>
      <c r="AH35" s="259"/>
      <c r="AI35" s="259"/>
      <c r="AJ35" s="261"/>
      <c r="AK35" s="260"/>
      <c r="AL35" s="259"/>
      <c r="AM35" s="259"/>
      <c r="AN35" s="259"/>
      <c r="AO35" s="259"/>
      <c r="AP35" s="259"/>
      <c r="AQ35" s="261"/>
      <c r="AR35" s="260"/>
      <c r="AS35" s="259"/>
      <c r="AT35" s="259"/>
      <c r="AU35" s="259"/>
      <c r="AV35" s="259"/>
      <c r="AW35" s="259"/>
      <c r="AX35" s="261"/>
      <c r="AY35" s="260"/>
      <c r="AZ35" s="259"/>
      <c r="BA35" s="258"/>
      <c r="BB35" s="1311"/>
      <c r="BC35" s="1312"/>
      <c r="BD35" s="1282"/>
      <c r="BE35" s="1283"/>
      <c r="BF35" s="1284"/>
      <c r="BG35" s="1285"/>
      <c r="BH35" s="1285"/>
      <c r="BI35" s="1285"/>
      <c r="BJ35" s="1286"/>
    </row>
    <row r="36" spans="2:62" ht="20.25" customHeight="1" x14ac:dyDescent="0.15">
      <c r="B36" s="1269"/>
      <c r="C36" s="1272"/>
      <c r="D36" s="1273"/>
      <c r="E36" s="278"/>
      <c r="F36" s="277">
        <f>C35</f>
        <v>0</v>
      </c>
      <c r="G36" s="278"/>
      <c r="H36" s="277">
        <f>I35</f>
        <v>0</v>
      </c>
      <c r="I36" s="1276"/>
      <c r="J36" s="1277"/>
      <c r="K36" s="1280"/>
      <c r="L36" s="1281"/>
      <c r="M36" s="1281"/>
      <c r="N36" s="1273"/>
      <c r="O36" s="1308"/>
      <c r="P36" s="1309"/>
      <c r="Q36" s="1309"/>
      <c r="R36" s="1309"/>
      <c r="S36" s="1310"/>
      <c r="T36" s="272" t="s">
        <v>485</v>
      </c>
      <c r="U36" s="271"/>
      <c r="V36" s="270"/>
      <c r="W36" s="268" t="str">
        <f>IF(W35="","",VLOOKUP(W35,標準様式１シフト記号表!$C$6:$L$47,10,FALSE))</f>
        <v/>
      </c>
      <c r="X36" s="267" t="str">
        <f>IF(X35="","",VLOOKUP(X35,標準様式１シフト記号表!$C$6:$L$47,10,FALSE))</f>
        <v/>
      </c>
      <c r="Y36" s="267" t="str">
        <f>IF(Y35="","",VLOOKUP(Y35,標準様式１シフト記号表!$C$6:$L$47,10,FALSE))</f>
        <v/>
      </c>
      <c r="Z36" s="267" t="str">
        <f>IF(Z35="","",VLOOKUP(Z35,標準様式１シフト記号表!$C$6:$L$47,10,FALSE))</f>
        <v/>
      </c>
      <c r="AA36" s="267" t="str">
        <f>IF(AA35="","",VLOOKUP(AA35,標準様式１シフト記号表!$C$6:$L$47,10,FALSE))</f>
        <v/>
      </c>
      <c r="AB36" s="267" t="str">
        <f>IF(AB35="","",VLOOKUP(AB35,標準様式１シフト記号表!$C$6:$L$47,10,FALSE))</f>
        <v/>
      </c>
      <c r="AC36" s="269" t="str">
        <f>IF(AC35="","",VLOOKUP(AC35,標準様式１シフト記号表!$C$6:$L$47,10,FALSE))</f>
        <v/>
      </c>
      <c r="AD36" s="268" t="str">
        <f>IF(AD35="","",VLOOKUP(AD35,標準様式１シフト記号表!$C$6:$L$47,10,FALSE))</f>
        <v/>
      </c>
      <c r="AE36" s="267" t="str">
        <f>IF(AE35="","",VLOOKUP(AE35,標準様式１シフト記号表!$C$6:$L$47,10,FALSE))</f>
        <v/>
      </c>
      <c r="AF36" s="267" t="str">
        <f>IF(AF35="","",VLOOKUP(AF35,標準様式１シフト記号表!$C$6:$L$47,10,FALSE))</f>
        <v/>
      </c>
      <c r="AG36" s="267" t="str">
        <f>IF(AG35="","",VLOOKUP(AG35,標準様式１シフト記号表!$C$6:$L$47,10,FALSE))</f>
        <v/>
      </c>
      <c r="AH36" s="267" t="str">
        <f>IF(AH35="","",VLOOKUP(AH35,標準様式１シフト記号表!$C$6:$L$47,10,FALSE))</f>
        <v/>
      </c>
      <c r="AI36" s="267" t="str">
        <f>IF(AI35="","",VLOOKUP(AI35,標準様式１シフト記号表!$C$6:$L$47,10,FALSE))</f>
        <v/>
      </c>
      <c r="AJ36" s="269" t="str">
        <f>IF(AJ35="","",VLOOKUP(AJ35,標準様式１シフト記号表!$C$6:$L$47,10,FALSE))</f>
        <v/>
      </c>
      <c r="AK36" s="268" t="str">
        <f>IF(AK35="","",VLOOKUP(AK35,標準様式１シフト記号表!$C$6:$L$47,10,FALSE))</f>
        <v/>
      </c>
      <c r="AL36" s="267" t="str">
        <f>IF(AL35="","",VLOOKUP(AL35,標準様式１シフト記号表!$C$6:$L$47,10,FALSE))</f>
        <v/>
      </c>
      <c r="AM36" s="267" t="str">
        <f>IF(AM35="","",VLOOKUP(AM35,標準様式１シフト記号表!$C$6:$L$47,10,FALSE))</f>
        <v/>
      </c>
      <c r="AN36" s="267" t="str">
        <f>IF(AN35="","",VLOOKUP(AN35,標準様式１シフト記号表!$C$6:$L$47,10,FALSE))</f>
        <v/>
      </c>
      <c r="AO36" s="267" t="str">
        <f>IF(AO35="","",VLOOKUP(AO35,標準様式１シフト記号表!$C$6:$L$47,10,FALSE))</f>
        <v/>
      </c>
      <c r="AP36" s="267" t="str">
        <f>IF(AP35="","",VLOOKUP(AP35,標準様式１シフト記号表!$C$6:$L$47,10,FALSE))</f>
        <v/>
      </c>
      <c r="AQ36" s="269" t="str">
        <f>IF(AQ35="","",VLOOKUP(AQ35,標準様式１シフト記号表!$C$6:$L$47,10,FALSE))</f>
        <v/>
      </c>
      <c r="AR36" s="268" t="str">
        <f>IF(AR35="","",VLOOKUP(AR35,標準様式１シフト記号表!$C$6:$L$47,10,FALSE))</f>
        <v/>
      </c>
      <c r="AS36" s="267" t="str">
        <f>IF(AS35="","",VLOOKUP(AS35,標準様式１シフト記号表!$C$6:$L$47,10,FALSE))</f>
        <v/>
      </c>
      <c r="AT36" s="267" t="str">
        <f>IF(AT35="","",VLOOKUP(AT35,標準様式１シフト記号表!$C$6:$L$47,10,FALSE))</f>
        <v/>
      </c>
      <c r="AU36" s="267" t="str">
        <f>IF(AU35="","",VLOOKUP(AU35,標準様式１シフト記号表!$C$6:$L$47,10,FALSE))</f>
        <v/>
      </c>
      <c r="AV36" s="267" t="str">
        <f>IF(AV35="","",VLOOKUP(AV35,標準様式１シフト記号表!$C$6:$L$47,10,FALSE))</f>
        <v/>
      </c>
      <c r="AW36" s="267" t="str">
        <f>IF(AW35="","",VLOOKUP(AW35,標準様式１シフト記号表!$C$6:$L$47,10,FALSE))</f>
        <v/>
      </c>
      <c r="AX36" s="269" t="str">
        <f>IF(AX35="","",VLOOKUP(AX35,標準様式１シフト記号表!$C$6:$L$47,10,FALSE))</f>
        <v/>
      </c>
      <c r="AY36" s="268" t="str">
        <f>IF(AY35="","",VLOOKUP(AY35,標準様式１シフト記号表!$C$6:$L$47,10,FALSE))</f>
        <v/>
      </c>
      <c r="AZ36" s="267" t="str">
        <f>IF(AZ35="","",VLOOKUP(AZ35,標準様式１シフト記号表!$C$6:$L$47,10,FALSE))</f>
        <v/>
      </c>
      <c r="BA36" s="267" t="str">
        <f>IF(BA35="","",VLOOKUP(BA35,標準様式１シフト記号表!$C$6:$L$47,10,FALSE))</f>
        <v/>
      </c>
      <c r="BB36" s="1265">
        <f>IF($BE$3="４週",SUM(W36:AX36),IF($BE$3="暦月",SUM(W36:BA36),""))</f>
        <v>0</v>
      </c>
      <c r="BC36" s="1266"/>
      <c r="BD36" s="1267">
        <f>IF($BE$3="４週",BB36/4,IF($BE$3="暦月",(BB36/($BE$8/7)),""))</f>
        <v>0</v>
      </c>
      <c r="BE36" s="1266"/>
      <c r="BF36" s="1262"/>
      <c r="BG36" s="1263"/>
      <c r="BH36" s="1263"/>
      <c r="BI36" s="1263"/>
      <c r="BJ36" s="1264"/>
    </row>
    <row r="37" spans="2:62" ht="20.25" customHeight="1" x14ac:dyDescent="0.15">
      <c r="B37" s="1268">
        <f>B35+1</f>
        <v>12</v>
      </c>
      <c r="C37" s="1287"/>
      <c r="D37" s="1288"/>
      <c r="E37" s="278"/>
      <c r="F37" s="277"/>
      <c r="G37" s="278"/>
      <c r="H37" s="277"/>
      <c r="I37" s="1289"/>
      <c r="J37" s="1290"/>
      <c r="K37" s="1291"/>
      <c r="L37" s="1292"/>
      <c r="M37" s="1292"/>
      <c r="N37" s="1288"/>
      <c r="O37" s="1308"/>
      <c r="P37" s="1309"/>
      <c r="Q37" s="1309"/>
      <c r="R37" s="1309"/>
      <c r="S37" s="1310"/>
      <c r="T37" s="276" t="s">
        <v>486</v>
      </c>
      <c r="V37" s="275"/>
      <c r="W37" s="260"/>
      <c r="X37" s="259"/>
      <c r="Y37" s="259"/>
      <c r="Z37" s="259"/>
      <c r="AA37" s="259"/>
      <c r="AB37" s="259"/>
      <c r="AC37" s="261"/>
      <c r="AD37" s="260"/>
      <c r="AE37" s="259"/>
      <c r="AF37" s="259"/>
      <c r="AG37" s="259"/>
      <c r="AH37" s="259"/>
      <c r="AI37" s="259"/>
      <c r="AJ37" s="261"/>
      <c r="AK37" s="260"/>
      <c r="AL37" s="259"/>
      <c r="AM37" s="259"/>
      <c r="AN37" s="259"/>
      <c r="AO37" s="259"/>
      <c r="AP37" s="259"/>
      <c r="AQ37" s="261"/>
      <c r="AR37" s="260"/>
      <c r="AS37" s="259"/>
      <c r="AT37" s="259"/>
      <c r="AU37" s="259"/>
      <c r="AV37" s="259"/>
      <c r="AW37" s="259"/>
      <c r="AX37" s="261"/>
      <c r="AY37" s="260"/>
      <c r="AZ37" s="259"/>
      <c r="BA37" s="258"/>
      <c r="BB37" s="1311"/>
      <c r="BC37" s="1312"/>
      <c r="BD37" s="1282"/>
      <c r="BE37" s="1283"/>
      <c r="BF37" s="1284"/>
      <c r="BG37" s="1285"/>
      <c r="BH37" s="1285"/>
      <c r="BI37" s="1285"/>
      <c r="BJ37" s="1286"/>
    </row>
    <row r="38" spans="2:62" ht="20.25" customHeight="1" x14ac:dyDescent="0.15">
      <c r="B38" s="1269"/>
      <c r="C38" s="1272"/>
      <c r="D38" s="1273"/>
      <c r="E38" s="278"/>
      <c r="F38" s="277">
        <f>C37</f>
        <v>0</v>
      </c>
      <c r="G38" s="278"/>
      <c r="H38" s="277">
        <f>I37</f>
        <v>0</v>
      </c>
      <c r="I38" s="1276"/>
      <c r="J38" s="1277"/>
      <c r="K38" s="1280"/>
      <c r="L38" s="1281"/>
      <c r="M38" s="1281"/>
      <c r="N38" s="1273"/>
      <c r="O38" s="1308"/>
      <c r="P38" s="1309"/>
      <c r="Q38" s="1309"/>
      <c r="R38" s="1309"/>
      <c r="S38" s="1310"/>
      <c r="T38" s="272" t="s">
        <v>485</v>
      </c>
      <c r="U38" s="271"/>
      <c r="V38" s="270"/>
      <c r="W38" s="268" t="str">
        <f>IF(W37="","",VLOOKUP(W37,標準様式１シフト記号表!$C$6:$L$47,10,FALSE))</f>
        <v/>
      </c>
      <c r="X38" s="267" t="str">
        <f>IF(X37="","",VLOOKUP(X37,標準様式１シフト記号表!$C$6:$L$47,10,FALSE))</f>
        <v/>
      </c>
      <c r="Y38" s="267" t="str">
        <f>IF(Y37="","",VLOOKUP(Y37,標準様式１シフト記号表!$C$6:$L$47,10,FALSE))</f>
        <v/>
      </c>
      <c r="Z38" s="267" t="str">
        <f>IF(Z37="","",VLOOKUP(Z37,標準様式１シフト記号表!$C$6:$L$47,10,FALSE))</f>
        <v/>
      </c>
      <c r="AA38" s="267" t="str">
        <f>IF(AA37="","",VLOOKUP(AA37,標準様式１シフト記号表!$C$6:$L$47,10,FALSE))</f>
        <v/>
      </c>
      <c r="AB38" s="267" t="str">
        <f>IF(AB37="","",VLOOKUP(AB37,標準様式１シフト記号表!$C$6:$L$47,10,FALSE))</f>
        <v/>
      </c>
      <c r="AC38" s="269" t="str">
        <f>IF(AC37="","",VLOOKUP(AC37,標準様式１シフト記号表!$C$6:$L$47,10,FALSE))</f>
        <v/>
      </c>
      <c r="AD38" s="268" t="str">
        <f>IF(AD37="","",VLOOKUP(AD37,標準様式１シフト記号表!$C$6:$L$47,10,FALSE))</f>
        <v/>
      </c>
      <c r="AE38" s="267" t="str">
        <f>IF(AE37="","",VLOOKUP(AE37,標準様式１シフト記号表!$C$6:$L$47,10,FALSE))</f>
        <v/>
      </c>
      <c r="AF38" s="267" t="str">
        <f>IF(AF37="","",VLOOKUP(AF37,標準様式１シフト記号表!$C$6:$L$47,10,FALSE))</f>
        <v/>
      </c>
      <c r="AG38" s="267" t="str">
        <f>IF(AG37="","",VLOOKUP(AG37,標準様式１シフト記号表!$C$6:$L$47,10,FALSE))</f>
        <v/>
      </c>
      <c r="AH38" s="267" t="str">
        <f>IF(AH37="","",VLOOKUP(AH37,標準様式１シフト記号表!$C$6:$L$47,10,FALSE))</f>
        <v/>
      </c>
      <c r="AI38" s="267" t="str">
        <f>IF(AI37="","",VLOOKUP(AI37,標準様式１シフト記号表!$C$6:$L$47,10,FALSE))</f>
        <v/>
      </c>
      <c r="AJ38" s="269" t="str">
        <f>IF(AJ37="","",VLOOKUP(AJ37,標準様式１シフト記号表!$C$6:$L$47,10,FALSE))</f>
        <v/>
      </c>
      <c r="AK38" s="268" t="str">
        <f>IF(AK37="","",VLOOKUP(AK37,標準様式１シフト記号表!$C$6:$L$47,10,FALSE))</f>
        <v/>
      </c>
      <c r="AL38" s="267" t="str">
        <f>IF(AL37="","",VLOOKUP(AL37,標準様式１シフト記号表!$C$6:$L$47,10,FALSE))</f>
        <v/>
      </c>
      <c r="AM38" s="267" t="str">
        <f>IF(AM37="","",VLOOKUP(AM37,標準様式１シフト記号表!$C$6:$L$47,10,FALSE))</f>
        <v/>
      </c>
      <c r="AN38" s="267" t="str">
        <f>IF(AN37="","",VLOOKUP(AN37,標準様式１シフト記号表!$C$6:$L$47,10,FALSE))</f>
        <v/>
      </c>
      <c r="AO38" s="267" t="str">
        <f>IF(AO37="","",VLOOKUP(AO37,標準様式１シフト記号表!$C$6:$L$47,10,FALSE))</f>
        <v/>
      </c>
      <c r="AP38" s="267" t="str">
        <f>IF(AP37="","",VLOOKUP(AP37,標準様式１シフト記号表!$C$6:$L$47,10,FALSE))</f>
        <v/>
      </c>
      <c r="AQ38" s="269" t="str">
        <f>IF(AQ37="","",VLOOKUP(AQ37,標準様式１シフト記号表!$C$6:$L$47,10,FALSE))</f>
        <v/>
      </c>
      <c r="AR38" s="268" t="str">
        <f>IF(AR37="","",VLOOKUP(AR37,標準様式１シフト記号表!$C$6:$L$47,10,FALSE))</f>
        <v/>
      </c>
      <c r="AS38" s="267" t="str">
        <f>IF(AS37="","",VLOOKUP(AS37,標準様式１シフト記号表!$C$6:$L$47,10,FALSE))</f>
        <v/>
      </c>
      <c r="AT38" s="267" t="str">
        <f>IF(AT37="","",VLOOKUP(AT37,標準様式１シフト記号表!$C$6:$L$47,10,FALSE))</f>
        <v/>
      </c>
      <c r="AU38" s="267" t="str">
        <f>IF(AU37="","",VLOOKUP(AU37,標準様式１シフト記号表!$C$6:$L$47,10,FALSE))</f>
        <v/>
      </c>
      <c r="AV38" s="267" t="str">
        <f>IF(AV37="","",VLOOKUP(AV37,標準様式１シフト記号表!$C$6:$L$47,10,FALSE))</f>
        <v/>
      </c>
      <c r="AW38" s="267" t="str">
        <f>IF(AW37="","",VLOOKUP(AW37,標準様式１シフト記号表!$C$6:$L$47,10,FALSE))</f>
        <v/>
      </c>
      <c r="AX38" s="269" t="str">
        <f>IF(AX37="","",VLOOKUP(AX37,標準様式１シフト記号表!$C$6:$L$47,10,FALSE))</f>
        <v/>
      </c>
      <c r="AY38" s="268" t="str">
        <f>IF(AY37="","",VLOOKUP(AY37,標準様式１シフト記号表!$C$6:$L$47,10,FALSE))</f>
        <v/>
      </c>
      <c r="AZ38" s="267" t="str">
        <f>IF(AZ37="","",VLOOKUP(AZ37,標準様式１シフト記号表!$C$6:$L$47,10,FALSE))</f>
        <v/>
      </c>
      <c r="BA38" s="267" t="str">
        <f>IF(BA37="","",VLOOKUP(BA37,標準様式１シフト記号表!$C$6:$L$47,10,FALSE))</f>
        <v/>
      </c>
      <c r="BB38" s="1265">
        <f>IF($BE$3="４週",SUM(W38:AX38),IF($BE$3="暦月",SUM(W38:BA38),""))</f>
        <v>0</v>
      </c>
      <c r="BC38" s="1266"/>
      <c r="BD38" s="1267">
        <f>IF($BE$3="４週",BB38/4,IF($BE$3="暦月",(BB38/($BE$8/7)),""))</f>
        <v>0</v>
      </c>
      <c r="BE38" s="1266"/>
      <c r="BF38" s="1262"/>
      <c r="BG38" s="1263"/>
      <c r="BH38" s="1263"/>
      <c r="BI38" s="1263"/>
      <c r="BJ38" s="1264"/>
    </row>
    <row r="39" spans="2:62" ht="20.25" customHeight="1" x14ac:dyDescent="0.15">
      <c r="B39" s="1268">
        <f>B37+1</f>
        <v>13</v>
      </c>
      <c r="C39" s="1287"/>
      <c r="D39" s="1288"/>
      <c r="E39" s="278"/>
      <c r="F39" s="277"/>
      <c r="G39" s="278"/>
      <c r="H39" s="277"/>
      <c r="I39" s="1289"/>
      <c r="J39" s="1290"/>
      <c r="K39" s="1291"/>
      <c r="L39" s="1292"/>
      <c r="M39" s="1292"/>
      <c r="N39" s="1288"/>
      <c r="O39" s="1308"/>
      <c r="P39" s="1309"/>
      <c r="Q39" s="1309"/>
      <c r="R39" s="1309"/>
      <c r="S39" s="1310"/>
      <c r="T39" s="276" t="s">
        <v>486</v>
      </c>
      <c r="V39" s="275"/>
      <c r="W39" s="260"/>
      <c r="X39" s="259"/>
      <c r="Y39" s="259"/>
      <c r="Z39" s="259"/>
      <c r="AA39" s="259"/>
      <c r="AB39" s="259"/>
      <c r="AC39" s="261"/>
      <c r="AD39" s="260"/>
      <c r="AE39" s="259"/>
      <c r="AF39" s="259"/>
      <c r="AG39" s="259"/>
      <c r="AH39" s="259"/>
      <c r="AI39" s="259"/>
      <c r="AJ39" s="261"/>
      <c r="AK39" s="260"/>
      <c r="AL39" s="259"/>
      <c r="AM39" s="259"/>
      <c r="AN39" s="259"/>
      <c r="AO39" s="259"/>
      <c r="AP39" s="259"/>
      <c r="AQ39" s="261"/>
      <c r="AR39" s="260"/>
      <c r="AS39" s="259"/>
      <c r="AT39" s="259"/>
      <c r="AU39" s="259"/>
      <c r="AV39" s="259"/>
      <c r="AW39" s="259"/>
      <c r="AX39" s="261"/>
      <c r="AY39" s="260"/>
      <c r="AZ39" s="259"/>
      <c r="BA39" s="258"/>
      <c r="BB39" s="1311"/>
      <c r="BC39" s="1312"/>
      <c r="BD39" s="1282"/>
      <c r="BE39" s="1283"/>
      <c r="BF39" s="1284"/>
      <c r="BG39" s="1285"/>
      <c r="BH39" s="1285"/>
      <c r="BI39" s="1285"/>
      <c r="BJ39" s="1286"/>
    </row>
    <row r="40" spans="2:62" ht="20.25" customHeight="1" x14ac:dyDescent="0.15">
      <c r="B40" s="1269"/>
      <c r="C40" s="1272"/>
      <c r="D40" s="1273"/>
      <c r="E40" s="278"/>
      <c r="F40" s="277">
        <f>C39</f>
        <v>0</v>
      </c>
      <c r="G40" s="278"/>
      <c r="H40" s="277">
        <f>I39</f>
        <v>0</v>
      </c>
      <c r="I40" s="1276"/>
      <c r="J40" s="1277"/>
      <c r="K40" s="1280"/>
      <c r="L40" s="1281"/>
      <c r="M40" s="1281"/>
      <c r="N40" s="1273"/>
      <c r="O40" s="1308"/>
      <c r="P40" s="1309"/>
      <c r="Q40" s="1309"/>
      <c r="R40" s="1309"/>
      <c r="S40" s="1310"/>
      <c r="T40" s="272" t="s">
        <v>485</v>
      </c>
      <c r="U40" s="271"/>
      <c r="V40" s="270"/>
      <c r="W40" s="268" t="str">
        <f>IF(W39="","",VLOOKUP(W39,標準様式１シフト記号表!$C$6:$L$47,10,FALSE))</f>
        <v/>
      </c>
      <c r="X40" s="267" t="str">
        <f>IF(X39="","",VLOOKUP(X39,標準様式１シフト記号表!$C$6:$L$47,10,FALSE))</f>
        <v/>
      </c>
      <c r="Y40" s="267" t="str">
        <f>IF(Y39="","",VLOOKUP(Y39,標準様式１シフト記号表!$C$6:$L$47,10,FALSE))</f>
        <v/>
      </c>
      <c r="Z40" s="267" t="str">
        <f>IF(Z39="","",VLOOKUP(Z39,標準様式１シフト記号表!$C$6:$L$47,10,FALSE))</f>
        <v/>
      </c>
      <c r="AA40" s="267" t="str">
        <f>IF(AA39="","",VLOOKUP(AA39,標準様式１シフト記号表!$C$6:$L$47,10,FALSE))</f>
        <v/>
      </c>
      <c r="AB40" s="267" t="str">
        <f>IF(AB39="","",VLOOKUP(AB39,標準様式１シフト記号表!$C$6:$L$47,10,FALSE))</f>
        <v/>
      </c>
      <c r="AC40" s="269" t="str">
        <f>IF(AC39="","",VLOOKUP(AC39,標準様式１シフト記号表!$C$6:$L$47,10,FALSE))</f>
        <v/>
      </c>
      <c r="AD40" s="268" t="str">
        <f>IF(AD39="","",VLOOKUP(AD39,標準様式１シフト記号表!$C$6:$L$47,10,FALSE))</f>
        <v/>
      </c>
      <c r="AE40" s="267" t="str">
        <f>IF(AE39="","",VLOOKUP(AE39,標準様式１シフト記号表!$C$6:$L$47,10,FALSE))</f>
        <v/>
      </c>
      <c r="AF40" s="267" t="str">
        <f>IF(AF39="","",VLOOKUP(AF39,標準様式１シフト記号表!$C$6:$L$47,10,FALSE))</f>
        <v/>
      </c>
      <c r="AG40" s="267" t="str">
        <f>IF(AG39="","",VLOOKUP(AG39,標準様式１シフト記号表!$C$6:$L$47,10,FALSE))</f>
        <v/>
      </c>
      <c r="AH40" s="267" t="str">
        <f>IF(AH39="","",VLOOKUP(AH39,標準様式１シフト記号表!$C$6:$L$47,10,FALSE))</f>
        <v/>
      </c>
      <c r="AI40" s="267" t="str">
        <f>IF(AI39="","",VLOOKUP(AI39,標準様式１シフト記号表!$C$6:$L$47,10,FALSE))</f>
        <v/>
      </c>
      <c r="AJ40" s="269" t="str">
        <f>IF(AJ39="","",VLOOKUP(AJ39,標準様式１シフト記号表!$C$6:$L$47,10,FALSE))</f>
        <v/>
      </c>
      <c r="AK40" s="268" t="str">
        <f>IF(AK39="","",VLOOKUP(AK39,標準様式１シフト記号表!$C$6:$L$47,10,FALSE))</f>
        <v/>
      </c>
      <c r="AL40" s="267" t="str">
        <f>IF(AL39="","",VLOOKUP(AL39,標準様式１シフト記号表!$C$6:$L$47,10,FALSE))</f>
        <v/>
      </c>
      <c r="AM40" s="267" t="str">
        <f>IF(AM39="","",VLOOKUP(AM39,標準様式１シフト記号表!$C$6:$L$47,10,FALSE))</f>
        <v/>
      </c>
      <c r="AN40" s="267" t="str">
        <f>IF(AN39="","",VLOOKUP(AN39,標準様式１シフト記号表!$C$6:$L$47,10,FALSE))</f>
        <v/>
      </c>
      <c r="AO40" s="267" t="str">
        <f>IF(AO39="","",VLOOKUP(AO39,標準様式１シフト記号表!$C$6:$L$47,10,FALSE))</f>
        <v/>
      </c>
      <c r="AP40" s="267" t="str">
        <f>IF(AP39="","",VLOOKUP(AP39,標準様式１シフト記号表!$C$6:$L$47,10,FALSE))</f>
        <v/>
      </c>
      <c r="AQ40" s="269" t="str">
        <f>IF(AQ39="","",VLOOKUP(AQ39,標準様式１シフト記号表!$C$6:$L$47,10,FALSE))</f>
        <v/>
      </c>
      <c r="AR40" s="268" t="str">
        <f>IF(AR39="","",VLOOKUP(AR39,標準様式１シフト記号表!$C$6:$L$47,10,FALSE))</f>
        <v/>
      </c>
      <c r="AS40" s="267" t="str">
        <f>IF(AS39="","",VLOOKUP(AS39,標準様式１シフト記号表!$C$6:$L$47,10,FALSE))</f>
        <v/>
      </c>
      <c r="AT40" s="267" t="str">
        <f>IF(AT39="","",VLOOKUP(AT39,標準様式１シフト記号表!$C$6:$L$47,10,FALSE))</f>
        <v/>
      </c>
      <c r="AU40" s="267" t="str">
        <f>IF(AU39="","",VLOOKUP(AU39,標準様式１シフト記号表!$C$6:$L$47,10,FALSE))</f>
        <v/>
      </c>
      <c r="AV40" s="267" t="str">
        <f>IF(AV39="","",VLOOKUP(AV39,標準様式１シフト記号表!$C$6:$L$47,10,FALSE))</f>
        <v/>
      </c>
      <c r="AW40" s="267" t="str">
        <f>IF(AW39="","",VLOOKUP(AW39,標準様式１シフト記号表!$C$6:$L$47,10,FALSE))</f>
        <v/>
      </c>
      <c r="AX40" s="269" t="str">
        <f>IF(AX39="","",VLOOKUP(AX39,標準様式１シフト記号表!$C$6:$L$47,10,FALSE))</f>
        <v/>
      </c>
      <c r="AY40" s="268" t="str">
        <f>IF(AY39="","",VLOOKUP(AY39,標準様式１シフト記号表!$C$6:$L$47,10,FALSE))</f>
        <v/>
      </c>
      <c r="AZ40" s="267" t="str">
        <f>IF(AZ39="","",VLOOKUP(AZ39,標準様式１シフト記号表!$C$6:$L$47,10,FALSE))</f>
        <v/>
      </c>
      <c r="BA40" s="267" t="str">
        <f>IF(BA39="","",VLOOKUP(BA39,標準様式１シフト記号表!$C$6:$L$47,10,FALSE))</f>
        <v/>
      </c>
      <c r="BB40" s="1265">
        <f>IF($BE$3="４週",SUM(W40:AX40),IF($BE$3="暦月",SUM(W40:BA40),""))</f>
        <v>0</v>
      </c>
      <c r="BC40" s="1266"/>
      <c r="BD40" s="1267">
        <f>IF($BE$3="４週",BB40/4,IF($BE$3="暦月",(BB40/($BE$8/7)),""))</f>
        <v>0</v>
      </c>
      <c r="BE40" s="1266"/>
      <c r="BF40" s="1262"/>
      <c r="BG40" s="1263"/>
      <c r="BH40" s="1263"/>
      <c r="BI40" s="1263"/>
      <c r="BJ40" s="1264"/>
    </row>
    <row r="41" spans="2:62" ht="20.25" customHeight="1" x14ac:dyDescent="0.15">
      <c r="B41" s="1268">
        <f>B39+1</f>
        <v>14</v>
      </c>
      <c r="C41" s="1287"/>
      <c r="D41" s="1288"/>
      <c r="E41" s="278"/>
      <c r="F41" s="277"/>
      <c r="G41" s="278"/>
      <c r="H41" s="277"/>
      <c r="I41" s="1289"/>
      <c r="J41" s="1290"/>
      <c r="K41" s="1291"/>
      <c r="L41" s="1292"/>
      <c r="M41" s="1292"/>
      <c r="N41" s="1288"/>
      <c r="O41" s="1308"/>
      <c r="P41" s="1309"/>
      <c r="Q41" s="1309"/>
      <c r="R41" s="1309"/>
      <c r="S41" s="1310"/>
      <c r="T41" s="276" t="s">
        <v>486</v>
      </c>
      <c r="V41" s="275"/>
      <c r="W41" s="260"/>
      <c r="X41" s="259"/>
      <c r="Y41" s="259"/>
      <c r="Z41" s="259"/>
      <c r="AA41" s="259"/>
      <c r="AB41" s="259"/>
      <c r="AC41" s="261"/>
      <c r="AD41" s="260"/>
      <c r="AE41" s="259"/>
      <c r="AF41" s="259"/>
      <c r="AG41" s="259"/>
      <c r="AH41" s="259"/>
      <c r="AI41" s="259"/>
      <c r="AJ41" s="261"/>
      <c r="AK41" s="260"/>
      <c r="AL41" s="259"/>
      <c r="AM41" s="259"/>
      <c r="AN41" s="259"/>
      <c r="AO41" s="259"/>
      <c r="AP41" s="259"/>
      <c r="AQ41" s="261"/>
      <c r="AR41" s="260"/>
      <c r="AS41" s="259"/>
      <c r="AT41" s="259"/>
      <c r="AU41" s="259"/>
      <c r="AV41" s="259"/>
      <c r="AW41" s="259"/>
      <c r="AX41" s="261"/>
      <c r="AY41" s="260"/>
      <c r="AZ41" s="259"/>
      <c r="BA41" s="258"/>
      <c r="BB41" s="1311"/>
      <c r="BC41" s="1312"/>
      <c r="BD41" s="1282"/>
      <c r="BE41" s="1283"/>
      <c r="BF41" s="1284"/>
      <c r="BG41" s="1285"/>
      <c r="BH41" s="1285"/>
      <c r="BI41" s="1285"/>
      <c r="BJ41" s="1286"/>
    </row>
    <row r="42" spans="2:62" ht="20.25" customHeight="1" x14ac:dyDescent="0.15">
      <c r="B42" s="1269"/>
      <c r="C42" s="1272"/>
      <c r="D42" s="1273"/>
      <c r="E42" s="278"/>
      <c r="F42" s="277">
        <f>C41</f>
        <v>0</v>
      </c>
      <c r="G42" s="278"/>
      <c r="H42" s="277">
        <f>I41</f>
        <v>0</v>
      </c>
      <c r="I42" s="1276"/>
      <c r="J42" s="1277"/>
      <c r="K42" s="1280"/>
      <c r="L42" s="1281"/>
      <c r="M42" s="1281"/>
      <c r="N42" s="1273"/>
      <c r="O42" s="1308"/>
      <c r="P42" s="1309"/>
      <c r="Q42" s="1309"/>
      <c r="R42" s="1309"/>
      <c r="S42" s="1310"/>
      <c r="T42" s="272" t="s">
        <v>485</v>
      </c>
      <c r="U42" s="271"/>
      <c r="V42" s="270"/>
      <c r="W42" s="268" t="str">
        <f>IF(W41="","",VLOOKUP(W41,標準様式１シフト記号表!$C$6:$L$47,10,FALSE))</f>
        <v/>
      </c>
      <c r="X42" s="267" t="str">
        <f>IF(X41="","",VLOOKUP(X41,標準様式１シフト記号表!$C$6:$L$47,10,FALSE))</f>
        <v/>
      </c>
      <c r="Y42" s="267" t="str">
        <f>IF(Y41="","",VLOOKUP(Y41,標準様式１シフト記号表!$C$6:$L$47,10,FALSE))</f>
        <v/>
      </c>
      <c r="Z42" s="267" t="str">
        <f>IF(Z41="","",VLOOKUP(Z41,標準様式１シフト記号表!$C$6:$L$47,10,FALSE))</f>
        <v/>
      </c>
      <c r="AA42" s="267" t="str">
        <f>IF(AA41="","",VLOOKUP(AA41,標準様式１シフト記号表!$C$6:$L$47,10,FALSE))</f>
        <v/>
      </c>
      <c r="AB42" s="267" t="str">
        <f>IF(AB41="","",VLOOKUP(AB41,標準様式１シフト記号表!$C$6:$L$47,10,FALSE))</f>
        <v/>
      </c>
      <c r="AC42" s="269" t="str">
        <f>IF(AC41="","",VLOOKUP(AC41,標準様式１シフト記号表!$C$6:$L$47,10,FALSE))</f>
        <v/>
      </c>
      <c r="AD42" s="268" t="str">
        <f>IF(AD41="","",VLOOKUP(AD41,標準様式１シフト記号表!$C$6:$L$47,10,FALSE))</f>
        <v/>
      </c>
      <c r="AE42" s="267" t="str">
        <f>IF(AE41="","",VLOOKUP(AE41,標準様式１シフト記号表!$C$6:$L$47,10,FALSE))</f>
        <v/>
      </c>
      <c r="AF42" s="267" t="str">
        <f>IF(AF41="","",VLOOKUP(AF41,標準様式１シフト記号表!$C$6:$L$47,10,FALSE))</f>
        <v/>
      </c>
      <c r="AG42" s="267" t="str">
        <f>IF(AG41="","",VLOOKUP(AG41,標準様式１シフト記号表!$C$6:$L$47,10,FALSE))</f>
        <v/>
      </c>
      <c r="AH42" s="267" t="str">
        <f>IF(AH41="","",VLOOKUP(AH41,標準様式１シフト記号表!$C$6:$L$47,10,FALSE))</f>
        <v/>
      </c>
      <c r="AI42" s="267" t="str">
        <f>IF(AI41="","",VLOOKUP(AI41,標準様式１シフト記号表!$C$6:$L$47,10,FALSE))</f>
        <v/>
      </c>
      <c r="AJ42" s="269" t="str">
        <f>IF(AJ41="","",VLOOKUP(AJ41,標準様式１シフト記号表!$C$6:$L$47,10,FALSE))</f>
        <v/>
      </c>
      <c r="AK42" s="268" t="str">
        <f>IF(AK41="","",VLOOKUP(AK41,標準様式１シフト記号表!$C$6:$L$47,10,FALSE))</f>
        <v/>
      </c>
      <c r="AL42" s="267" t="str">
        <f>IF(AL41="","",VLOOKUP(AL41,標準様式１シフト記号表!$C$6:$L$47,10,FALSE))</f>
        <v/>
      </c>
      <c r="AM42" s="267" t="str">
        <f>IF(AM41="","",VLOOKUP(AM41,標準様式１シフト記号表!$C$6:$L$47,10,FALSE))</f>
        <v/>
      </c>
      <c r="AN42" s="267" t="str">
        <f>IF(AN41="","",VLOOKUP(AN41,標準様式１シフト記号表!$C$6:$L$47,10,FALSE))</f>
        <v/>
      </c>
      <c r="AO42" s="267" t="str">
        <f>IF(AO41="","",VLOOKUP(AO41,標準様式１シフト記号表!$C$6:$L$47,10,FALSE))</f>
        <v/>
      </c>
      <c r="AP42" s="267" t="str">
        <f>IF(AP41="","",VLOOKUP(AP41,標準様式１シフト記号表!$C$6:$L$47,10,FALSE))</f>
        <v/>
      </c>
      <c r="AQ42" s="269" t="str">
        <f>IF(AQ41="","",VLOOKUP(AQ41,標準様式１シフト記号表!$C$6:$L$47,10,FALSE))</f>
        <v/>
      </c>
      <c r="AR42" s="268" t="str">
        <f>IF(AR41="","",VLOOKUP(AR41,標準様式１シフト記号表!$C$6:$L$47,10,FALSE))</f>
        <v/>
      </c>
      <c r="AS42" s="267" t="str">
        <f>IF(AS41="","",VLOOKUP(AS41,標準様式１シフト記号表!$C$6:$L$47,10,FALSE))</f>
        <v/>
      </c>
      <c r="AT42" s="267" t="str">
        <f>IF(AT41="","",VLOOKUP(AT41,標準様式１シフト記号表!$C$6:$L$47,10,FALSE))</f>
        <v/>
      </c>
      <c r="AU42" s="267" t="str">
        <f>IF(AU41="","",VLOOKUP(AU41,標準様式１シフト記号表!$C$6:$L$47,10,FALSE))</f>
        <v/>
      </c>
      <c r="AV42" s="267" t="str">
        <f>IF(AV41="","",VLOOKUP(AV41,標準様式１シフト記号表!$C$6:$L$47,10,FALSE))</f>
        <v/>
      </c>
      <c r="AW42" s="267" t="str">
        <f>IF(AW41="","",VLOOKUP(AW41,標準様式１シフト記号表!$C$6:$L$47,10,FALSE))</f>
        <v/>
      </c>
      <c r="AX42" s="269" t="str">
        <f>IF(AX41="","",VLOOKUP(AX41,標準様式１シフト記号表!$C$6:$L$47,10,FALSE))</f>
        <v/>
      </c>
      <c r="AY42" s="268" t="str">
        <f>IF(AY41="","",VLOOKUP(AY41,標準様式１シフト記号表!$C$6:$L$47,10,FALSE))</f>
        <v/>
      </c>
      <c r="AZ42" s="267" t="str">
        <f>IF(AZ41="","",VLOOKUP(AZ41,標準様式１シフト記号表!$C$6:$L$47,10,FALSE))</f>
        <v/>
      </c>
      <c r="BA42" s="267" t="str">
        <f>IF(BA41="","",VLOOKUP(BA41,標準様式１シフト記号表!$C$6:$L$47,10,FALSE))</f>
        <v/>
      </c>
      <c r="BB42" s="1265">
        <f>IF($BE$3="４週",SUM(W42:AX42),IF($BE$3="暦月",SUM(W42:BA42),""))</f>
        <v>0</v>
      </c>
      <c r="BC42" s="1266"/>
      <c r="BD42" s="1267">
        <f>IF($BE$3="４週",BB42/4,IF($BE$3="暦月",(BB42/($BE$8/7)),""))</f>
        <v>0</v>
      </c>
      <c r="BE42" s="1266"/>
      <c r="BF42" s="1262"/>
      <c r="BG42" s="1263"/>
      <c r="BH42" s="1263"/>
      <c r="BI42" s="1263"/>
      <c r="BJ42" s="1264"/>
    </row>
    <row r="43" spans="2:62" ht="20.25" customHeight="1" x14ac:dyDescent="0.15">
      <c r="B43" s="1268">
        <f>B41+1</f>
        <v>15</v>
      </c>
      <c r="C43" s="1287"/>
      <c r="D43" s="1288"/>
      <c r="E43" s="278"/>
      <c r="F43" s="277"/>
      <c r="G43" s="278"/>
      <c r="H43" s="277"/>
      <c r="I43" s="1289"/>
      <c r="J43" s="1290"/>
      <c r="K43" s="1291"/>
      <c r="L43" s="1292"/>
      <c r="M43" s="1292"/>
      <c r="N43" s="1288"/>
      <c r="O43" s="1308"/>
      <c r="P43" s="1309"/>
      <c r="Q43" s="1309"/>
      <c r="R43" s="1309"/>
      <c r="S43" s="1310"/>
      <c r="T43" s="276" t="s">
        <v>486</v>
      </c>
      <c r="V43" s="275"/>
      <c r="W43" s="260"/>
      <c r="X43" s="259"/>
      <c r="Y43" s="259"/>
      <c r="Z43" s="259"/>
      <c r="AA43" s="259"/>
      <c r="AB43" s="259"/>
      <c r="AC43" s="261"/>
      <c r="AD43" s="260"/>
      <c r="AE43" s="259"/>
      <c r="AF43" s="259"/>
      <c r="AG43" s="259"/>
      <c r="AH43" s="259"/>
      <c r="AI43" s="259"/>
      <c r="AJ43" s="261"/>
      <c r="AK43" s="260"/>
      <c r="AL43" s="259"/>
      <c r="AM43" s="259"/>
      <c r="AN43" s="259"/>
      <c r="AO43" s="259"/>
      <c r="AP43" s="259"/>
      <c r="AQ43" s="261"/>
      <c r="AR43" s="260"/>
      <c r="AS43" s="259"/>
      <c r="AT43" s="259"/>
      <c r="AU43" s="259"/>
      <c r="AV43" s="259"/>
      <c r="AW43" s="259"/>
      <c r="AX43" s="261"/>
      <c r="AY43" s="260"/>
      <c r="AZ43" s="259"/>
      <c r="BA43" s="258"/>
      <c r="BB43" s="1311"/>
      <c r="BC43" s="1312"/>
      <c r="BD43" s="1282"/>
      <c r="BE43" s="1283"/>
      <c r="BF43" s="1284"/>
      <c r="BG43" s="1285"/>
      <c r="BH43" s="1285"/>
      <c r="BI43" s="1285"/>
      <c r="BJ43" s="1286"/>
    </row>
    <row r="44" spans="2:62" ht="20.25" customHeight="1" x14ac:dyDescent="0.15">
      <c r="B44" s="1269"/>
      <c r="C44" s="1272"/>
      <c r="D44" s="1273"/>
      <c r="E44" s="278"/>
      <c r="F44" s="277">
        <f>C43</f>
        <v>0</v>
      </c>
      <c r="G44" s="278"/>
      <c r="H44" s="277">
        <f>I43</f>
        <v>0</v>
      </c>
      <c r="I44" s="1276"/>
      <c r="J44" s="1277"/>
      <c r="K44" s="1280"/>
      <c r="L44" s="1281"/>
      <c r="M44" s="1281"/>
      <c r="N44" s="1273"/>
      <c r="O44" s="1308"/>
      <c r="P44" s="1309"/>
      <c r="Q44" s="1309"/>
      <c r="R44" s="1309"/>
      <c r="S44" s="1310"/>
      <c r="T44" s="272" t="s">
        <v>485</v>
      </c>
      <c r="U44" s="271"/>
      <c r="V44" s="270"/>
      <c r="W44" s="268" t="str">
        <f>IF(W43="","",VLOOKUP(W43,標準様式１シフト記号表!$C$6:$L$47,10,FALSE))</f>
        <v/>
      </c>
      <c r="X44" s="267" t="str">
        <f>IF(X43="","",VLOOKUP(X43,標準様式１シフト記号表!$C$6:$L$47,10,FALSE))</f>
        <v/>
      </c>
      <c r="Y44" s="267" t="str">
        <f>IF(Y43="","",VLOOKUP(Y43,標準様式１シフト記号表!$C$6:$L$47,10,FALSE))</f>
        <v/>
      </c>
      <c r="Z44" s="267" t="str">
        <f>IF(Z43="","",VLOOKUP(Z43,標準様式１シフト記号表!$C$6:$L$47,10,FALSE))</f>
        <v/>
      </c>
      <c r="AA44" s="267" t="str">
        <f>IF(AA43="","",VLOOKUP(AA43,標準様式１シフト記号表!$C$6:$L$47,10,FALSE))</f>
        <v/>
      </c>
      <c r="AB44" s="267" t="str">
        <f>IF(AB43="","",VLOOKUP(AB43,標準様式１シフト記号表!$C$6:$L$47,10,FALSE))</f>
        <v/>
      </c>
      <c r="AC44" s="269" t="str">
        <f>IF(AC43="","",VLOOKUP(AC43,標準様式１シフト記号表!$C$6:$L$47,10,FALSE))</f>
        <v/>
      </c>
      <c r="AD44" s="268" t="str">
        <f>IF(AD43="","",VLOOKUP(AD43,標準様式１シフト記号表!$C$6:$L$47,10,FALSE))</f>
        <v/>
      </c>
      <c r="AE44" s="267" t="str">
        <f>IF(AE43="","",VLOOKUP(AE43,標準様式１シフト記号表!$C$6:$L$47,10,FALSE))</f>
        <v/>
      </c>
      <c r="AF44" s="267" t="str">
        <f>IF(AF43="","",VLOOKUP(AF43,標準様式１シフト記号表!$C$6:$L$47,10,FALSE))</f>
        <v/>
      </c>
      <c r="AG44" s="267" t="str">
        <f>IF(AG43="","",VLOOKUP(AG43,標準様式１シフト記号表!$C$6:$L$47,10,FALSE))</f>
        <v/>
      </c>
      <c r="AH44" s="267" t="str">
        <f>IF(AH43="","",VLOOKUP(AH43,標準様式１シフト記号表!$C$6:$L$47,10,FALSE))</f>
        <v/>
      </c>
      <c r="AI44" s="267" t="str">
        <f>IF(AI43="","",VLOOKUP(AI43,標準様式１シフト記号表!$C$6:$L$47,10,FALSE))</f>
        <v/>
      </c>
      <c r="AJ44" s="269" t="str">
        <f>IF(AJ43="","",VLOOKUP(AJ43,標準様式１シフト記号表!$C$6:$L$47,10,FALSE))</f>
        <v/>
      </c>
      <c r="AK44" s="268" t="str">
        <f>IF(AK43="","",VLOOKUP(AK43,標準様式１シフト記号表!$C$6:$L$47,10,FALSE))</f>
        <v/>
      </c>
      <c r="AL44" s="267" t="str">
        <f>IF(AL43="","",VLOOKUP(AL43,標準様式１シフト記号表!$C$6:$L$47,10,FALSE))</f>
        <v/>
      </c>
      <c r="AM44" s="267" t="str">
        <f>IF(AM43="","",VLOOKUP(AM43,標準様式１シフト記号表!$C$6:$L$47,10,FALSE))</f>
        <v/>
      </c>
      <c r="AN44" s="267" t="str">
        <f>IF(AN43="","",VLOOKUP(AN43,標準様式１シフト記号表!$C$6:$L$47,10,FALSE))</f>
        <v/>
      </c>
      <c r="AO44" s="267" t="str">
        <f>IF(AO43="","",VLOOKUP(AO43,標準様式１シフト記号表!$C$6:$L$47,10,FALSE))</f>
        <v/>
      </c>
      <c r="AP44" s="267" t="str">
        <f>IF(AP43="","",VLOOKUP(AP43,標準様式１シフト記号表!$C$6:$L$47,10,FALSE))</f>
        <v/>
      </c>
      <c r="AQ44" s="269" t="str">
        <f>IF(AQ43="","",VLOOKUP(AQ43,標準様式１シフト記号表!$C$6:$L$47,10,FALSE))</f>
        <v/>
      </c>
      <c r="AR44" s="268" t="str">
        <f>IF(AR43="","",VLOOKUP(AR43,標準様式１シフト記号表!$C$6:$L$47,10,FALSE))</f>
        <v/>
      </c>
      <c r="AS44" s="267" t="str">
        <f>IF(AS43="","",VLOOKUP(AS43,標準様式１シフト記号表!$C$6:$L$47,10,FALSE))</f>
        <v/>
      </c>
      <c r="AT44" s="267" t="str">
        <f>IF(AT43="","",VLOOKUP(AT43,標準様式１シフト記号表!$C$6:$L$47,10,FALSE))</f>
        <v/>
      </c>
      <c r="AU44" s="267" t="str">
        <f>IF(AU43="","",VLOOKUP(AU43,標準様式１シフト記号表!$C$6:$L$47,10,FALSE))</f>
        <v/>
      </c>
      <c r="AV44" s="267" t="str">
        <f>IF(AV43="","",VLOOKUP(AV43,標準様式１シフト記号表!$C$6:$L$47,10,FALSE))</f>
        <v/>
      </c>
      <c r="AW44" s="267" t="str">
        <f>IF(AW43="","",VLOOKUP(AW43,標準様式１シフト記号表!$C$6:$L$47,10,FALSE))</f>
        <v/>
      </c>
      <c r="AX44" s="269" t="str">
        <f>IF(AX43="","",VLOOKUP(AX43,標準様式１シフト記号表!$C$6:$L$47,10,FALSE))</f>
        <v/>
      </c>
      <c r="AY44" s="268" t="str">
        <f>IF(AY43="","",VLOOKUP(AY43,標準様式１シフト記号表!$C$6:$L$47,10,FALSE))</f>
        <v/>
      </c>
      <c r="AZ44" s="267" t="str">
        <f>IF(AZ43="","",VLOOKUP(AZ43,標準様式１シフト記号表!$C$6:$L$47,10,FALSE))</f>
        <v/>
      </c>
      <c r="BA44" s="267" t="str">
        <f>IF(BA43="","",VLOOKUP(BA43,標準様式１シフト記号表!$C$6:$L$47,10,FALSE))</f>
        <v/>
      </c>
      <c r="BB44" s="1265">
        <f>IF($BE$3="４週",SUM(W44:AX44),IF($BE$3="暦月",SUM(W44:BA44),""))</f>
        <v>0</v>
      </c>
      <c r="BC44" s="1266"/>
      <c r="BD44" s="1267">
        <f>IF($BE$3="４週",BB44/4,IF($BE$3="暦月",(BB44/($BE$8/7)),""))</f>
        <v>0</v>
      </c>
      <c r="BE44" s="1266"/>
      <c r="BF44" s="1262"/>
      <c r="BG44" s="1263"/>
      <c r="BH44" s="1263"/>
      <c r="BI44" s="1263"/>
      <c r="BJ44" s="1264"/>
    </row>
    <row r="45" spans="2:62" ht="20.25" customHeight="1" x14ac:dyDescent="0.15">
      <c r="B45" s="1268">
        <f>B43+1</f>
        <v>16</v>
      </c>
      <c r="C45" s="1287"/>
      <c r="D45" s="1288"/>
      <c r="E45" s="278"/>
      <c r="F45" s="277"/>
      <c r="G45" s="278"/>
      <c r="H45" s="277"/>
      <c r="I45" s="1289"/>
      <c r="J45" s="1290"/>
      <c r="K45" s="1291"/>
      <c r="L45" s="1292"/>
      <c r="M45" s="1292"/>
      <c r="N45" s="1288"/>
      <c r="O45" s="1308"/>
      <c r="P45" s="1309"/>
      <c r="Q45" s="1309"/>
      <c r="R45" s="1309"/>
      <c r="S45" s="1310"/>
      <c r="T45" s="276" t="s">
        <v>486</v>
      </c>
      <c r="V45" s="275"/>
      <c r="W45" s="260"/>
      <c r="X45" s="259"/>
      <c r="Y45" s="259"/>
      <c r="Z45" s="259"/>
      <c r="AA45" s="259"/>
      <c r="AB45" s="259"/>
      <c r="AC45" s="261"/>
      <c r="AD45" s="260"/>
      <c r="AE45" s="259"/>
      <c r="AF45" s="259"/>
      <c r="AG45" s="259"/>
      <c r="AH45" s="259"/>
      <c r="AI45" s="259"/>
      <c r="AJ45" s="261"/>
      <c r="AK45" s="260"/>
      <c r="AL45" s="259"/>
      <c r="AM45" s="259"/>
      <c r="AN45" s="259"/>
      <c r="AO45" s="259"/>
      <c r="AP45" s="259"/>
      <c r="AQ45" s="261"/>
      <c r="AR45" s="260"/>
      <c r="AS45" s="259"/>
      <c r="AT45" s="259"/>
      <c r="AU45" s="259"/>
      <c r="AV45" s="259"/>
      <c r="AW45" s="259"/>
      <c r="AX45" s="261"/>
      <c r="AY45" s="260"/>
      <c r="AZ45" s="259"/>
      <c r="BA45" s="258"/>
      <c r="BB45" s="1311"/>
      <c r="BC45" s="1312"/>
      <c r="BD45" s="1282"/>
      <c r="BE45" s="1283"/>
      <c r="BF45" s="1284"/>
      <c r="BG45" s="1285"/>
      <c r="BH45" s="1285"/>
      <c r="BI45" s="1285"/>
      <c r="BJ45" s="1286"/>
    </row>
    <row r="46" spans="2:62" ht="20.25" customHeight="1" x14ac:dyDescent="0.15">
      <c r="B46" s="1269"/>
      <c r="C46" s="1272"/>
      <c r="D46" s="1273"/>
      <c r="E46" s="278"/>
      <c r="F46" s="277">
        <f>C45</f>
        <v>0</v>
      </c>
      <c r="G46" s="278"/>
      <c r="H46" s="277">
        <f>I45</f>
        <v>0</v>
      </c>
      <c r="I46" s="1276"/>
      <c r="J46" s="1277"/>
      <c r="K46" s="1280"/>
      <c r="L46" s="1281"/>
      <c r="M46" s="1281"/>
      <c r="N46" s="1273"/>
      <c r="O46" s="1308"/>
      <c r="P46" s="1309"/>
      <c r="Q46" s="1309"/>
      <c r="R46" s="1309"/>
      <c r="S46" s="1310"/>
      <c r="T46" s="272" t="s">
        <v>485</v>
      </c>
      <c r="U46" s="271"/>
      <c r="V46" s="270"/>
      <c r="W46" s="268" t="str">
        <f>IF(W45="","",VLOOKUP(W45,標準様式１シフト記号表!$C$6:$L$47,10,FALSE))</f>
        <v/>
      </c>
      <c r="X46" s="267" t="str">
        <f>IF(X45="","",VLOOKUP(X45,標準様式１シフト記号表!$C$6:$L$47,10,FALSE))</f>
        <v/>
      </c>
      <c r="Y46" s="267" t="str">
        <f>IF(Y45="","",VLOOKUP(Y45,標準様式１シフト記号表!$C$6:$L$47,10,FALSE))</f>
        <v/>
      </c>
      <c r="Z46" s="267" t="str">
        <f>IF(Z45="","",VLOOKUP(Z45,標準様式１シフト記号表!$C$6:$L$47,10,FALSE))</f>
        <v/>
      </c>
      <c r="AA46" s="267" t="str">
        <f>IF(AA45="","",VLOOKUP(AA45,標準様式１シフト記号表!$C$6:$L$47,10,FALSE))</f>
        <v/>
      </c>
      <c r="AB46" s="267" t="str">
        <f>IF(AB45="","",VLOOKUP(AB45,標準様式１シフト記号表!$C$6:$L$47,10,FALSE))</f>
        <v/>
      </c>
      <c r="AC46" s="269" t="str">
        <f>IF(AC45="","",VLOOKUP(AC45,標準様式１シフト記号表!$C$6:$L$47,10,FALSE))</f>
        <v/>
      </c>
      <c r="AD46" s="268" t="str">
        <f>IF(AD45="","",VLOOKUP(AD45,標準様式１シフト記号表!$C$6:$L$47,10,FALSE))</f>
        <v/>
      </c>
      <c r="AE46" s="267" t="str">
        <f>IF(AE45="","",VLOOKUP(AE45,標準様式１シフト記号表!$C$6:$L$47,10,FALSE))</f>
        <v/>
      </c>
      <c r="AF46" s="267" t="str">
        <f>IF(AF45="","",VLOOKUP(AF45,標準様式１シフト記号表!$C$6:$L$47,10,FALSE))</f>
        <v/>
      </c>
      <c r="AG46" s="267" t="str">
        <f>IF(AG45="","",VLOOKUP(AG45,標準様式１シフト記号表!$C$6:$L$47,10,FALSE))</f>
        <v/>
      </c>
      <c r="AH46" s="267" t="str">
        <f>IF(AH45="","",VLOOKUP(AH45,標準様式１シフト記号表!$C$6:$L$47,10,FALSE))</f>
        <v/>
      </c>
      <c r="AI46" s="267" t="str">
        <f>IF(AI45="","",VLOOKUP(AI45,標準様式１シフト記号表!$C$6:$L$47,10,FALSE))</f>
        <v/>
      </c>
      <c r="AJ46" s="269" t="str">
        <f>IF(AJ45="","",VLOOKUP(AJ45,標準様式１シフト記号表!$C$6:$L$47,10,FALSE))</f>
        <v/>
      </c>
      <c r="AK46" s="268" t="str">
        <f>IF(AK45="","",VLOOKUP(AK45,標準様式１シフト記号表!$C$6:$L$47,10,FALSE))</f>
        <v/>
      </c>
      <c r="AL46" s="267" t="str">
        <f>IF(AL45="","",VLOOKUP(AL45,標準様式１シフト記号表!$C$6:$L$47,10,FALSE))</f>
        <v/>
      </c>
      <c r="AM46" s="267" t="str">
        <f>IF(AM45="","",VLOOKUP(AM45,標準様式１シフト記号表!$C$6:$L$47,10,FALSE))</f>
        <v/>
      </c>
      <c r="AN46" s="267" t="str">
        <f>IF(AN45="","",VLOOKUP(AN45,標準様式１シフト記号表!$C$6:$L$47,10,FALSE))</f>
        <v/>
      </c>
      <c r="AO46" s="267" t="str">
        <f>IF(AO45="","",VLOOKUP(AO45,標準様式１シフト記号表!$C$6:$L$47,10,FALSE))</f>
        <v/>
      </c>
      <c r="AP46" s="267" t="str">
        <f>IF(AP45="","",VLOOKUP(AP45,標準様式１シフト記号表!$C$6:$L$47,10,FALSE))</f>
        <v/>
      </c>
      <c r="AQ46" s="269" t="str">
        <f>IF(AQ45="","",VLOOKUP(AQ45,標準様式１シフト記号表!$C$6:$L$47,10,FALSE))</f>
        <v/>
      </c>
      <c r="AR46" s="268" t="str">
        <f>IF(AR45="","",VLOOKUP(AR45,標準様式１シフト記号表!$C$6:$L$47,10,FALSE))</f>
        <v/>
      </c>
      <c r="AS46" s="267" t="str">
        <f>IF(AS45="","",VLOOKUP(AS45,標準様式１シフト記号表!$C$6:$L$47,10,FALSE))</f>
        <v/>
      </c>
      <c r="AT46" s="267" t="str">
        <f>IF(AT45="","",VLOOKUP(AT45,標準様式１シフト記号表!$C$6:$L$47,10,FALSE))</f>
        <v/>
      </c>
      <c r="AU46" s="267" t="str">
        <f>IF(AU45="","",VLOOKUP(AU45,標準様式１シフト記号表!$C$6:$L$47,10,FALSE))</f>
        <v/>
      </c>
      <c r="AV46" s="267" t="str">
        <f>IF(AV45="","",VLOOKUP(AV45,標準様式１シフト記号表!$C$6:$L$47,10,FALSE))</f>
        <v/>
      </c>
      <c r="AW46" s="267" t="str">
        <f>IF(AW45="","",VLOOKUP(AW45,標準様式１シフト記号表!$C$6:$L$47,10,FALSE))</f>
        <v/>
      </c>
      <c r="AX46" s="269" t="str">
        <f>IF(AX45="","",VLOOKUP(AX45,標準様式１シフト記号表!$C$6:$L$47,10,FALSE))</f>
        <v/>
      </c>
      <c r="AY46" s="268" t="str">
        <f>IF(AY45="","",VLOOKUP(AY45,標準様式１シフト記号表!$C$6:$L$47,10,FALSE))</f>
        <v/>
      </c>
      <c r="AZ46" s="267" t="str">
        <f>IF(AZ45="","",VLOOKUP(AZ45,標準様式１シフト記号表!$C$6:$L$47,10,FALSE))</f>
        <v/>
      </c>
      <c r="BA46" s="267" t="str">
        <f>IF(BA45="","",VLOOKUP(BA45,標準様式１シフト記号表!$C$6:$L$47,10,FALSE))</f>
        <v/>
      </c>
      <c r="BB46" s="1265">
        <f>IF($BE$3="４週",SUM(W46:AX46),IF($BE$3="暦月",SUM(W46:BA46),""))</f>
        <v>0</v>
      </c>
      <c r="BC46" s="1266"/>
      <c r="BD46" s="1267">
        <f>IF($BE$3="４週",BB46/4,IF($BE$3="暦月",(BB46/($BE$8/7)),""))</f>
        <v>0</v>
      </c>
      <c r="BE46" s="1266"/>
      <c r="BF46" s="1262"/>
      <c r="BG46" s="1263"/>
      <c r="BH46" s="1263"/>
      <c r="BI46" s="1263"/>
      <c r="BJ46" s="1264"/>
    </row>
    <row r="47" spans="2:62" ht="20.25" customHeight="1" x14ac:dyDescent="0.15">
      <c r="B47" s="1268">
        <f>B45+1</f>
        <v>17</v>
      </c>
      <c r="C47" s="1287"/>
      <c r="D47" s="1288"/>
      <c r="E47" s="278"/>
      <c r="F47" s="277"/>
      <c r="G47" s="278"/>
      <c r="H47" s="277"/>
      <c r="I47" s="1289"/>
      <c r="J47" s="1290"/>
      <c r="K47" s="1291"/>
      <c r="L47" s="1292"/>
      <c r="M47" s="1292"/>
      <c r="N47" s="1288"/>
      <c r="O47" s="1308"/>
      <c r="P47" s="1309"/>
      <c r="Q47" s="1309"/>
      <c r="R47" s="1309"/>
      <c r="S47" s="1310"/>
      <c r="T47" s="276" t="s">
        <v>486</v>
      </c>
      <c r="V47" s="275"/>
      <c r="W47" s="260"/>
      <c r="X47" s="259"/>
      <c r="Y47" s="259"/>
      <c r="Z47" s="259"/>
      <c r="AA47" s="259"/>
      <c r="AB47" s="259"/>
      <c r="AC47" s="261"/>
      <c r="AD47" s="260"/>
      <c r="AE47" s="259"/>
      <c r="AF47" s="259"/>
      <c r="AG47" s="259"/>
      <c r="AH47" s="259"/>
      <c r="AI47" s="259"/>
      <c r="AJ47" s="261"/>
      <c r="AK47" s="260"/>
      <c r="AL47" s="259"/>
      <c r="AM47" s="259"/>
      <c r="AN47" s="259"/>
      <c r="AO47" s="259"/>
      <c r="AP47" s="259"/>
      <c r="AQ47" s="261"/>
      <c r="AR47" s="260"/>
      <c r="AS47" s="259"/>
      <c r="AT47" s="259"/>
      <c r="AU47" s="259"/>
      <c r="AV47" s="259"/>
      <c r="AW47" s="259"/>
      <c r="AX47" s="261"/>
      <c r="AY47" s="260"/>
      <c r="AZ47" s="259"/>
      <c r="BA47" s="258"/>
      <c r="BB47" s="1311"/>
      <c r="BC47" s="1312"/>
      <c r="BD47" s="1282"/>
      <c r="BE47" s="1283"/>
      <c r="BF47" s="1284"/>
      <c r="BG47" s="1285"/>
      <c r="BH47" s="1285"/>
      <c r="BI47" s="1285"/>
      <c r="BJ47" s="1286"/>
    </row>
    <row r="48" spans="2:62" ht="20.25" customHeight="1" x14ac:dyDescent="0.15">
      <c r="B48" s="1269"/>
      <c r="C48" s="1272"/>
      <c r="D48" s="1273"/>
      <c r="E48" s="278"/>
      <c r="F48" s="277">
        <f>C47</f>
        <v>0</v>
      </c>
      <c r="G48" s="278"/>
      <c r="H48" s="277">
        <f>I47</f>
        <v>0</v>
      </c>
      <c r="I48" s="1276"/>
      <c r="J48" s="1277"/>
      <c r="K48" s="1280"/>
      <c r="L48" s="1281"/>
      <c r="M48" s="1281"/>
      <c r="N48" s="1273"/>
      <c r="O48" s="1308"/>
      <c r="P48" s="1309"/>
      <c r="Q48" s="1309"/>
      <c r="R48" s="1309"/>
      <c r="S48" s="1310"/>
      <c r="T48" s="272" t="s">
        <v>485</v>
      </c>
      <c r="U48" s="271"/>
      <c r="V48" s="270"/>
      <c r="W48" s="268" t="str">
        <f>IF(W47="","",VLOOKUP(W47,標準様式１シフト記号表!$C$6:$L$47,10,FALSE))</f>
        <v/>
      </c>
      <c r="X48" s="267" t="str">
        <f>IF(X47="","",VLOOKUP(X47,標準様式１シフト記号表!$C$6:$L$47,10,FALSE))</f>
        <v/>
      </c>
      <c r="Y48" s="267" t="str">
        <f>IF(Y47="","",VLOOKUP(Y47,標準様式１シフト記号表!$C$6:$L$47,10,FALSE))</f>
        <v/>
      </c>
      <c r="Z48" s="267" t="str">
        <f>IF(Z47="","",VLOOKUP(Z47,標準様式１シフト記号表!$C$6:$L$47,10,FALSE))</f>
        <v/>
      </c>
      <c r="AA48" s="267" t="str">
        <f>IF(AA47="","",VLOOKUP(AA47,標準様式１シフト記号表!$C$6:$L$47,10,FALSE))</f>
        <v/>
      </c>
      <c r="AB48" s="267" t="str">
        <f>IF(AB47="","",VLOOKUP(AB47,標準様式１シフト記号表!$C$6:$L$47,10,FALSE))</f>
        <v/>
      </c>
      <c r="AC48" s="269" t="str">
        <f>IF(AC47="","",VLOOKUP(AC47,標準様式１シフト記号表!$C$6:$L$47,10,FALSE))</f>
        <v/>
      </c>
      <c r="AD48" s="268" t="str">
        <f>IF(AD47="","",VLOOKUP(AD47,標準様式１シフト記号表!$C$6:$L$47,10,FALSE))</f>
        <v/>
      </c>
      <c r="AE48" s="267" t="str">
        <f>IF(AE47="","",VLOOKUP(AE47,標準様式１シフト記号表!$C$6:$L$47,10,FALSE))</f>
        <v/>
      </c>
      <c r="AF48" s="267" t="str">
        <f>IF(AF47="","",VLOOKUP(AF47,標準様式１シフト記号表!$C$6:$L$47,10,FALSE))</f>
        <v/>
      </c>
      <c r="AG48" s="267" t="str">
        <f>IF(AG47="","",VLOOKUP(AG47,標準様式１シフト記号表!$C$6:$L$47,10,FALSE))</f>
        <v/>
      </c>
      <c r="AH48" s="267" t="str">
        <f>IF(AH47="","",VLOOKUP(AH47,標準様式１シフト記号表!$C$6:$L$47,10,FALSE))</f>
        <v/>
      </c>
      <c r="AI48" s="267" t="str">
        <f>IF(AI47="","",VLOOKUP(AI47,標準様式１シフト記号表!$C$6:$L$47,10,FALSE))</f>
        <v/>
      </c>
      <c r="AJ48" s="269" t="str">
        <f>IF(AJ47="","",VLOOKUP(AJ47,標準様式１シフト記号表!$C$6:$L$47,10,FALSE))</f>
        <v/>
      </c>
      <c r="AK48" s="268" t="str">
        <f>IF(AK47="","",VLOOKUP(AK47,標準様式１シフト記号表!$C$6:$L$47,10,FALSE))</f>
        <v/>
      </c>
      <c r="AL48" s="267" t="str">
        <f>IF(AL47="","",VLOOKUP(AL47,標準様式１シフト記号表!$C$6:$L$47,10,FALSE))</f>
        <v/>
      </c>
      <c r="AM48" s="267" t="str">
        <f>IF(AM47="","",VLOOKUP(AM47,標準様式１シフト記号表!$C$6:$L$47,10,FALSE))</f>
        <v/>
      </c>
      <c r="AN48" s="267" t="str">
        <f>IF(AN47="","",VLOOKUP(AN47,標準様式１シフト記号表!$C$6:$L$47,10,FALSE))</f>
        <v/>
      </c>
      <c r="AO48" s="267" t="str">
        <f>IF(AO47="","",VLOOKUP(AO47,標準様式１シフト記号表!$C$6:$L$47,10,FALSE))</f>
        <v/>
      </c>
      <c r="AP48" s="267" t="str">
        <f>IF(AP47="","",VLOOKUP(AP47,標準様式１シフト記号表!$C$6:$L$47,10,FALSE))</f>
        <v/>
      </c>
      <c r="AQ48" s="269" t="str">
        <f>IF(AQ47="","",VLOOKUP(AQ47,標準様式１シフト記号表!$C$6:$L$47,10,FALSE))</f>
        <v/>
      </c>
      <c r="AR48" s="268" t="str">
        <f>IF(AR47="","",VLOOKUP(AR47,標準様式１シフト記号表!$C$6:$L$47,10,FALSE))</f>
        <v/>
      </c>
      <c r="AS48" s="267" t="str">
        <f>IF(AS47="","",VLOOKUP(AS47,標準様式１シフト記号表!$C$6:$L$47,10,FALSE))</f>
        <v/>
      </c>
      <c r="AT48" s="267" t="str">
        <f>IF(AT47="","",VLOOKUP(AT47,標準様式１シフト記号表!$C$6:$L$47,10,FALSE))</f>
        <v/>
      </c>
      <c r="AU48" s="267" t="str">
        <f>IF(AU47="","",VLOOKUP(AU47,標準様式１シフト記号表!$C$6:$L$47,10,FALSE))</f>
        <v/>
      </c>
      <c r="AV48" s="267" t="str">
        <f>IF(AV47="","",VLOOKUP(AV47,標準様式１シフト記号表!$C$6:$L$47,10,FALSE))</f>
        <v/>
      </c>
      <c r="AW48" s="267" t="str">
        <f>IF(AW47="","",VLOOKUP(AW47,標準様式１シフト記号表!$C$6:$L$47,10,FALSE))</f>
        <v/>
      </c>
      <c r="AX48" s="269" t="str">
        <f>IF(AX47="","",VLOOKUP(AX47,標準様式１シフト記号表!$C$6:$L$47,10,FALSE))</f>
        <v/>
      </c>
      <c r="AY48" s="268" t="str">
        <f>IF(AY47="","",VLOOKUP(AY47,標準様式１シフト記号表!$C$6:$L$47,10,FALSE))</f>
        <v/>
      </c>
      <c r="AZ48" s="267" t="str">
        <f>IF(AZ47="","",VLOOKUP(AZ47,標準様式１シフト記号表!$C$6:$L$47,10,FALSE))</f>
        <v/>
      </c>
      <c r="BA48" s="267" t="str">
        <f>IF(BA47="","",VLOOKUP(BA47,標準様式１シフト記号表!$C$6:$L$47,10,FALSE))</f>
        <v/>
      </c>
      <c r="BB48" s="1265">
        <f>IF($BE$3="４週",SUM(W48:AX48),IF($BE$3="暦月",SUM(W48:BA48),""))</f>
        <v>0</v>
      </c>
      <c r="BC48" s="1266"/>
      <c r="BD48" s="1267">
        <f>IF($BE$3="４週",BB48/4,IF($BE$3="暦月",(BB48/($BE$8/7)),""))</f>
        <v>0</v>
      </c>
      <c r="BE48" s="1266"/>
      <c r="BF48" s="1262"/>
      <c r="BG48" s="1263"/>
      <c r="BH48" s="1263"/>
      <c r="BI48" s="1263"/>
      <c r="BJ48" s="1264"/>
    </row>
    <row r="49" spans="2:62" ht="20.25" customHeight="1" x14ac:dyDescent="0.15">
      <c r="B49" s="1268">
        <f>B47+1</f>
        <v>18</v>
      </c>
      <c r="C49" s="1287"/>
      <c r="D49" s="1288"/>
      <c r="E49" s="278"/>
      <c r="F49" s="277"/>
      <c r="G49" s="278"/>
      <c r="H49" s="277"/>
      <c r="I49" s="1289"/>
      <c r="J49" s="1290"/>
      <c r="K49" s="1291"/>
      <c r="L49" s="1292"/>
      <c r="M49" s="1292"/>
      <c r="N49" s="1288"/>
      <c r="O49" s="1308"/>
      <c r="P49" s="1309"/>
      <c r="Q49" s="1309"/>
      <c r="R49" s="1309"/>
      <c r="S49" s="1310"/>
      <c r="T49" s="276" t="s">
        <v>486</v>
      </c>
      <c r="V49" s="275"/>
      <c r="W49" s="260"/>
      <c r="X49" s="259"/>
      <c r="Y49" s="259"/>
      <c r="Z49" s="259"/>
      <c r="AA49" s="259"/>
      <c r="AB49" s="259"/>
      <c r="AC49" s="261"/>
      <c r="AD49" s="260"/>
      <c r="AE49" s="259"/>
      <c r="AF49" s="259"/>
      <c r="AG49" s="259"/>
      <c r="AH49" s="259"/>
      <c r="AI49" s="259"/>
      <c r="AJ49" s="261"/>
      <c r="AK49" s="260"/>
      <c r="AL49" s="259"/>
      <c r="AM49" s="259"/>
      <c r="AN49" s="259"/>
      <c r="AO49" s="259"/>
      <c r="AP49" s="259"/>
      <c r="AQ49" s="261"/>
      <c r="AR49" s="260"/>
      <c r="AS49" s="259"/>
      <c r="AT49" s="259"/>
      <c r="AU49" s="259"/>
      <c r="AV49" s="259"/>
      <c r="AW49" s="259"/>
      <c r="AX49" s="261"/>
      <c r="AY49" s="260"/>
      <c r="AZ49" s="259"/>
      <c r="BA49" s="258"/>
      <c r="BB49" s="1311"/>
      <c r="BC49" s="1312"/>
      <c r="BD49" s="1282"/>
      <c r="BE49" s="1283"/>
      <c r="BF49" s="1284"/>
      <c r="BG49" s="1285"/>
      <c r="BH49" s="1285"/>
      <c r="BI49" s="1285"/>
      <c r="BJ49" s="1286"/>
    </row>
    <row r="50" spans="2:62" ht="20.25" customHeight="1" x14ac:dyDescent="0.15">
      <c r="B50" s="1269"/>
      <c r="C50" s="1272"/>
      <c r="D50" s="1273"/>
      <c r="E50" s="278"/>
      <c r="F50" s="277">
        <f>C49</f>
        <v>0</v>
      </c>
      <c r="G50" s="278"/>
      <c r="H50" s="277">
        <f>I49</f>
        <v>0</v>
      </c>
      <c r="I50" s="1276"/>
      <c r="J50" s="1277"/>
      <c r="K50" s="1280"/>
      <c r="L50" s="1281"/>
      <c r="M50" s="1281"/>
      <c r="N50" s="1273"/>
      <c r="O50" s="1308"/>
      <c r="P50" s="1309"/>
      <c r="Q50" s="1309"/>
      <c r="R50" s="1309"/>
      <c r="S50" s="1310"/>
      <c r="T50" s="272" t="s">
        <v>485</v>
      </c>
      <c r="U50" s="271"/>
      <c r="V50" s="270"/>
      <c r="W50" s="268" t="str">
        <f>IF(W49="","",VLOOKUP(W49,標準様式１シフト記号表!$C$6:$L$47,10,FALSE))</f>
        <v/>
      </c>
      <c r="X50" s="267" t="str">
        <f>IF(X49="","",VLOOKUP(X49,標準様式１シフト記号表!$C$6:$L$47,10,FALSE))</f>
        <v/>
      </c>
      <c r="Y50" s="267" t="str">
        <f>IF(Y49="","",VLOOKUP(Y49,標準様式１シフト記号表!$C$6:$L$47,10,FALSE))</f>
        <v/>
      </c>
      <c r="Z50" s="267" t="str">
        <f>IF(Z49="","",VLOOKUP(Z49,標準様式１シフト記号表!$C$6:$L$47,10,FALSE))</f>
        <v/>
      </c>
      <c r="AA50" s="267" t="str">
        <f>IF(AA49="","",VLOOKUP(AA49,標準様式１シフト記号表!$C$6:$L$47,10,FALSE))</f>
        <v/>
      </c>
      <c r="AB50" s="267" t="str">
        <f>IF(AB49="","",VLOOKUP(AB49,標準様式１シフト記号表!$C$6:$L$47,10,FALSE))</f>
        <v/>
      </c>
      <c r="AC50" s="269" t="str">
        <f>IF(AC49="","",VLOOKUP(AC49,標準様式１シフト記号表!$C$6:$L$47,10,FALSE))</f>
        <v/>
      </c>
      <c r="AD50" s="268" t="str">
        <f>IF(AD49="","",VLOOKUP(AD49,標準様式１シフト記号表!$C$6:$L$47,10,FALSE))</f>
        <v/>
      </c>
      <c r="AE50" s="267" t="str">
        <f>IF(AE49="","",VLOOKUP(AE49,標準様式１シフト記号表!$C$6:$L$47,10,FALSE))</f>
        <v/>
      </c>
      <c r="AF50" s="267" t="str">
        <f>IF(AF49="","",VLOOKUP(AF49,標準様式１シフト記号表!$C$6:$L$47,10,FALSE))</f>
        <v/>
      </c>
      <c r="AG50" s="267" t="str">
        <f>IF(AG49="","",VLOOKUP(AG49,標準様式１シフト記号表!$C$6:$L$47,10,FALSE))</f>
        <v/>
      </c>
      <c r="AH50" s="267" t="str">
        <f>IF(AH49="","",VLOOKUP(AH49,標準様式１シフト記号表!$C$6:$L$47,10,FALSE))</f>
        <v/>
      </c>
      <c r="AI50" s="267" t="str">
        <f>IF(AI49="","",VLOOKUP(AI49,標準様式１シフト記号表!$C$6:$L$47,10,FALSE))</f>
        <v/>
      </c>
      <c r="AJ50" s="269" t="str">
        <f>IF(AJ49="","",VLOOKUP(AJ49,標準様式１シフト記号表!$C$6:$L$47,10,FALSE))</f>
        <v/>
      </c>
      <c r="AK50" s="268" t="str">
        <f>IF(AK49="","",VLOOKUP(AK49,標準様式１シフト記号表!$C$6:$L$47,10,FALSE))</f>
        <v/>
      </c>
      <c r="AL50" s="267" t="str">
        <f>IF(AL49="","",VLOOKUP(AL49,標準様式１シフト記号表!$C$6:$L$47,10,FALSE))</f>
        <v/>
      </c>
      <c r="AM50" s="267" t="str">
        <f>IF(AM49="","",VLOOKUP(AM49,標準様式１シフト記号表!$C$6:$L$47,10,FALSE))</f>
        <v/>
      </c>
      <c r="AN50" s="267" t="str">
        <f>IF(AN49="","",VLOOKUP(AN49,標準様式１シフト記号表!$C$6:$L$47,10,FALSE))</f>
        <v/>
      </c>
      <c r="AO50" s="267" t="str">
        <f>IF(AO49="","",VLOOKUP(AO49,標準様式１シフト記号表!$C$6:$L$47,10,FALSE))</f>
        <v/>
      </c>
      <c r="AP50" s="267" t="str">
        <f>IF(AP49="","",VLOOKUP(AP49,標準様式１シフト記号表!$C$6:$L$47,10,FALSE))</f>
        <v/>
      </c>
      <c r="AQ50" s="269" t="str">
        <f>IF(AQ49="","",VLOOKUP(AQ49,標準様式１シフト記号表!$C$6:$L$47,10,FALSE))</f>
        <v/>
      </c>
      <c r="AR50" s="268" t="str">
        <f>IF(AR49="","",VLOOKUP(AR49,標準様式１シフト記号表!$C$6:$L$47,10,FALSE))</f>
        <v/>
      </c>
      <c r="AS50" s="267" t="str">
        <f>IF(AS49="","",VLOOKUP(AS49,標準様式１シフト記号表!$C$6:$L$47,10,FALSE))</f>
        <v/>
      </c>
      <c r="AT50" s="267" t="str">
        <f>IF(AT49="","",VLOOKUP(AT49,標準様式１シフト記号表!$C$6:$L$47,10,FALSE))</f>
        <v/>
      </c>
      <c r="AU50" s="267" t="str">
        <f>IF(AU49="","",VLOOKUP(AU49,標準様式１シフト記号表!$C$6:$L$47,10,FALSE))</f>
        <v/>
      </c>
      <c r="AV50" s="267" t="str">
        <f>IF(AV49="","",VLOOKUP(AV49,標準様式１シフト記号表!$C$6:$L$47,10,FALSE))</f>
        <v/>
      </c>
      <c r="AW50" s="267" t="str">
        <f>IF(AW49="","",VLOOKUP(AW49,標準様式１シフト記号表!$C$6:$L$47,10,FALSE))</f>
        <v/>
      </c>
      <c r="AX50" s="269" t="str">
        <f>IF(AX49="","",VLOOKUP(AX49,標準様式１シフト記号表!$C$6:$L$47,10,FALSE))</f>
        <v/>
      </c>
      <c r="AY50" s="268" t="str">
        <f>IF(AY49="","",VLOOKUP(AY49,標準様式１シフト記号表!$C$6:$L$47,10,FALSE))</f>
        <v/>
      </c>
      <c r="AZ50" s="267" t="str">
        <f>IF(AZ49="","",VLOOKUP(AZ49,標準様式１シフト記号表!$C$6:$L$47,10,FALSE))</f>
        <v/>
      </c>
      <c r="BA50" s="267" t="str">
        <f>IF(BA49="","",VLOOKUP(BA49,標準様式１シフト記号表!$C$6:$L$47,10,FALSE))</f>
        <v/>
      </c>
      <c r="BB50" s="1265">
        <f>IF($BE$3="４週",SUM(W50:AX50),IF($BE$3="暦月",SUM(W50:BA50),""))</f>
        <v>0</v>
      </c>
      <c r="BC50" s="1266"/>
      <c r="BD50" s="1267">
        <f>IF($BE$3="４週",BB50/4,IF($BE$3="暦月",(BB50/($BE$8/7)),""))</f>
        <v>0</v>
      </c>
      <c r="BE50" s="1266"/>
      <c r="BF50" s="1262"/>
      <c r="BG50" s="1263"/>
      <c r="BH50" s="1263"/>
      <c r="BI50" s="1263"/>
      <c r="BJ50" s="1264"/>
    </row>
    <row r="51" spans="2:62" ht="20.25" customHeight="1" x14ac:dyDescent="0.15">
      <c r="B51" s="1268">
        <f>B49+1</f>
        <v>19</v>
      </c>
      <c r="C51" s="1287"/>
      <c r="D51" s="1288"/>
      <c r="E51" s="266"/>
      <c r="F51" s="265"/>
      <c r="G51" s="266"/>
      <c r="H51" s="265"/>
      <c r="I51" s="1289"/>
      <c r="J51" s="1290"/>
      <c r="K51" s="1291"/>
      <c r="L51" s="1292"/>
      <c r="M51" s="1292"/>
      <c r="N51" s="1288"/>
      <c r="O51" s="1308"/>
      <c r="P51" s="1309"/>
      <c r="Q51" s="1309"/>
      <c r="R51" s="1309"/>
      <c r="S51" s="1310"/>
      <c r="T51" s="264" t="s">
        <v>486</v>
      </c>
      <c r="U51" s="263"/>
      <c r="V51" s="262"/>
      <c r="W51" s="260"/>
      <c r="X51" s="259"/>
      <c r="Y51" s="259"/>
      <c r="Z51" s="259"/>
      <c r="AA51" s="259"/>
      <c r="AB51" s="259"/>
      <c r="AC51" s="261"/>
      <c r="AD51" s="260"/>
      <c r="AE51" s="259"/>
      <c r="AF51" s="259"/>
      <c r="AG51" s="259"/>
      <c r="AH51" s="259"/>
      <c r="AI51" s="259"/>
      <c r="AJ51" s="261"/>
      <c r="AK51" s="260"/>
      <c r="AL51" s="259"/>
      <c r="AM51" s="259"/>
      <c r="AN51" s="259"/>
      <c r="AO51" s="259"/>
      <c r="AP51" s="259"/>
      <c r="AQ51" s="261"/>
      <c r="AR51" s="260"/>
      <c r="AS51" s="259"/>
      <c r="AT51" s="259"/>
      <c r="AU51" s="259"/>
      <c r="AV51" s="259"/>
      <c r="AW51" s="259"/>
      <c r="AX51" s="261"/>
      <c r="AY51" s="260"/>
      <c r="AZ51" s="259"/>
      <c r="BA51" s="258"/>
      <c r="BB51" s="1311"/>
      <c r="BC51" s="1312"/>
      <c r="BD51" s="1282"/>
      <c r="BE51" s="1283"/>
      <c r="BF51" s="1284"/>
      <c r="BG51" s="1285"/>
      <c r="BH51" s="1285"/>
      <c r="BI51" s="1285"/>
      <c r="BJ51" s="1286"/>
    </row>
    <row r="52" spans="2:62" ht="20.25" customHeight="1" x14ac:dyDescent="0.15">
      <c r="B52" s="1269"/>
      <c r="C52" s="1272"/>
      <c r="D52" s="1273"/>
      <c r="E52" s="278"/>
      <c r="F52" s="277">
        <f>C51</f>
        <v>0</v>
      </c>
      <c r="G52" s="278"/>
      <c r="H52" s="277">
        <f>I51</f>
        <v>0</v>
      </c>
      <c r="I52" s="1276"/>
      <c r="J52" s="1277"/>
      <c r="K52" s="1280"/>
      <c r="L52" s="1281"/>
      <c r="M52" s="1281"/>
      <c r="N52" s="1273"/>
      <c r="O52" s="1308"/>
      <c r="P52" s="1309"/>
      <c r="Q52" s="1309"/>
      <c r="R52" s="1309"/>
      <c r="S52" s="1310"/>
      <c r="T52" s="272" t="s">
        <v>485</v>
      </c>
      <c r="U52" s="280"/>
      <c r="V52" s="279"/>
      <c r="W52" s="268" t="str">
        <f>IF(W51="","",VLOOKUP(W51,標準様式１シフト記号表!$C$6:$L$47,10,FALSE))</f>
        <v/>
      </c>
      <c r="X52" s="267" t="str">
        <f>IF(X51="","",VLOOKUP(X51,標準様式１シフト記号表!$C$6:$L$47,10,FALSE))</f>
        <v/>
      </c>
      <c r="Y52" s="267" t="str">
        <f>IF(Y51="","",VLOOKUP(Y51,標準様式１シフト記号表!$C$6:$L$47,10,FALSE))</f>
        <v/>
      </c>
      <c r="Z52" s="267" t="str">
        <f>IF(Z51="","",VLOOKUP(Z51,標準様式１シフト記号表!$C$6:$L$47,10,FALSE))</f>
        <v/>
      </c>
      <c r="AA52" s="267" t="str">
        <f>IF(AA51="","",VLOOKUP(AA51,標準様式１シフト記号表!$C$6:$L$47,10,FALSE))</f>
        <v/>
      </c>
      <c r="AB52" s="267" t="str">
        <f>IF(AB51="","",VLOOKUP(AB51,標準様式１シフト記号表!$C$6:$L$47,10,FALSE))</f>
        <v/>
      </c>
      <c r="AC52" s="269" t="str">
        <f>IF(AC51="","",VLOOKUP(AC51,標準様式１シフト記号表!$C$6:$L$47,10,FALSE))</f>
        <v/>
      </c>
      <c r="AD52" s="268" t="str">
        <f>IF(AD51="","",VLOOKUP(AD51,標準様式１シフト記号表!$C$6:$L$47,10,FALSE))</f>
        <v/>
      </c>
      <c r="AE52" s="267" t="str">
        <f>IF(AE51="","",VLOOKUP(AE51,標準様式１シフト記号表!$C$6:$L$47,10,FALSE))</f>
        <v/>
      </c>
      <c r="AF52" s="267" t="str">
        <f>IF(AF51="","",VLOOKUP(AF51,標準様式１シフト記号表!$C$6:$L$47,10,FALSE))</f>
        <v/>
      </c>
      <c r="AG52" s="267" t="str">
        <f>IF(AG51="","",VLOOKUP(AG51,標準様式１シフト記号表!$C$6:$L$47,10,FALSE))</f>
        <v/>
      </c>
      <c r="AH52" s="267" t="str">
        <f>IF(AH51="","",VLOOKUP(AH51,標準様式１シフト記号表!$C$6:$L$47,10,FALSE))</f>
        <v/>
      </c>
      <c r="AI52" s="267" t="str">
        <f>IF(AI51="","",VLOOKUP(AI51,標準様式１シフト記号表!$C$6:$L$47,10,FALSE))</f>
        <v/>
      </c>
      <c r="AJ52" s="269" t="str">
        <f>IF(AJ51="","",VLOOKUP(AJ51,標準様式１シフト記号表!$C$6:$L$47,10,FALSE))</f>
        <v/>
      </c>
      <c r="AK52" s="268" t="str">
        <f>IF(AK51="","",VLOOKUP(AK51,標準様式１シフト記号表!$C$6:$L$47,10,FALSE))</f>
        <v/>
      </c>
      <c r="AL52" s="267" t="str">
        <f>IF(AL51="","",VLOOKUP(AL51,標準様式１シフト記号表!$C$6:$L$47,10,FALSE))</f>
        <v/>
      </c>
      <c r="AM52" s="267" t="str">
        <f>IF(AM51="","",VLOOKUP(AM51,標準様式１シフト記号表!$C$6:$L$47,10,FALSE))</f>
        <v/>
      </c>
      <c r="AN52" s="267" t="str">
        <f>IF(AN51="","",VLOOKUP(AN51,標準様式１シフト記号表!$C$6:$L$47,10,FALSE))</f>
        <v/>
      </c>
      <c r="AO52" s="267" t="str">
        <f>IF(AO51="","",VLOOKUP(AO51,標準様式１シフト記号表!$C$6:$L$47,10,FALSE))</f>
        <v/>
      </c>
      <c r="AP52" s="267" t="str">
        <f>IF(AP51="","",VLOOKUP(AP51,標準様式１シフト記号表!$C$6:$L$47,10,FALSE))</f>
        <v/>
      </c>
      <c r="AQ52" s="269" t="str">
        <f>IF(AQ51="","",VLOOKUP(AQ51,標準様式１シフト記号表!$C$6:$L$47,10,FALSE))</f>
        <v/>
      </c>
      <c r="AR52" s="268" t="str">
        <f>IF(AR51="","",VLOOKUP(AR51,標準様式１シフト記号表!$C$6:$L$47,10,FALSE))</f>
        <v/>
      </c>
      <c r="AS52" s="267" t="str">
        <f>IF(AS51="","",VLOOKUP(AS51,標準様式１シフト記号表!$C$6:$L$47,10,FALSE))</f>
        <v/>
      </c>
      <c r="AT52" s="267" t="str">
        <f>IF(AT51="","",VLOOKUP(AT51,標準様式１シフト記号表!$C$6:$L$47,10,FALSE))</f>
        <v/>
      </c>
      <c r="AU52" s="267" t="str">
        <f>IF(AU51="","",VLOOKUP(AU51,標準様式１シフト記号表!$C$6:$L$47,10,FALSE))</f>
        <v/>
      </c>
      <c r="AV52" s="267" t="str">
        <f>IF(AV51="","",VLOOKUP(AV51,標準様式１シフト記号表!$C$6:$L$47,10,FALSE))</f>
        <v/>
      </c>
      <c r="AW52" s="267" t="str">
        <f>IF(AW51="","",VLOOKUP(AW51,標準様式１シフト記号表!$C$6:$L$47,10,FALSE))</f>
        <v/>
      </c>
      <c r="AX52" s="269" t="str">
        <f>IF(AX51="","",VLOOKUP(AX51,標準様式１シフト記号表!$C$6:$L$47,10,FALSE))</f>
        <v/>
      </c>
      <c r="AY52" s="268" t="str">
        <f>IF(AY51="","",VLOOKUP(AY51,標準様式１シフト記号表!$C$6:$L$47,10,FALSE))</f>
        <v/>
      </c>
      <c r="AZ52" s="267" t="str">
        <f>IF(AZ51="","",VLOOKUP(AZ51,標準様式１シフト記号表!$C$6:$L$47,10,FALSE))</f>
        <v/>
      </c>
      <c r="BA52" s="267" t="str">
        <f>IF(BA51="","",VLOOKUP(BA51,標準様式１シフト記号表!$C$6:$L$47,10,FALSE))</f>
        <v/>
      </c>
      <c r="BB52" s="1265">
        <f>IF($BE$3="４週",SUM(W52:AX52),IF($BE$3="暦月",SUM(W52:BA52),""))</f>
        <v>0</v>
      </c>
      <c r="BC52" s="1266"/>
      <c r="BD52" s="1267">
        <f>IF($BE$3="４週",BB52/4,IF($BE$3="暦月",(BB52/($BE$8/7)),""))</f>
        <v>0</v>
      </c>
      <c r="BE52" s="1266"/>
      <c r="BF52" s="1262"/>
      <c r="BG52" s="1263"/>
      <c r="BH52" s="1263"/>
      <c r="BI52" s="1263"/>
      <c r="BJ52" s="1264"/>
    </row>
    <row r="53" spans="2:62" ht="20.25" customHeight="1" x14ac:dyDescent="0.15">
      <c r="B53" s="1268">
        <f>B51+1</f>
        <v>20</v>
      </c>
      <c r="C53" s="1287"/>
      <c r="D53" s="1288"/>
      <c r="E53" s="266"/>
      <c r="F53" s="265"/>
      <c r="G53" s="266"/>
      <c r="H53" s="265"/>
      <c r="I53" s="1289"/>
      <c r="J53" s="1290"/>
      <c r="K53" s="1291"/>
      <c r="L53" s="1292"/>
      <c r="M53" s="1292"/>
      <c r="N53" s="1288"/>
      <c r="O53" s="1308"/>
      <c r="P53" s="1309"/>
      <c r="Q53" s="1309"/>
      <c r="R53" s="1309"/>
      <c r="S53" s="1310"/>
      <c r="T53" s="264" t="s">
        <v>486</v>
      </c>
      <c r="U53" s="263"/>
      <c r="V53" s="262"/>
      <c r="W53" s="260"/>
      <c r="X53" s="259"/>
      <c r="Y53" s="259"/>
      <c r="Z53" s="259"/>
      <c r="AA53" s="259"/>
      <c r="AB53" s="259"/>
      <c r="AC53" s="261"/>
      <c r="AD53" s="260"/>
      <c r="AE53" s="259"/>
      <c r="AF53" s="259"/>
      <c r="AG53" s="259"/>
      <c r="AH53" s="259"/>
      <c r="AI53" s="259"/>
      <c r="AJ53" s="261"/>
      <c r="AK53" s="260"/>
      <c r="AL53" s="259"/>
      <c r="AM53" s="259"/>
      <c r="AN53" s="259"/>
      <c r="AO53" s="259"/>
      <c r="AP53" s="259"/>
      <c r="AQ53" s="261"/>
      <c r="AR53" s="260"/>
      <c r="AS53" s="259"/>
      <c r="AT53" s="259"/>
      <c r="AU53" s="259"/>
      <c r="AV53" s="259"/>
      <c r="AW53" s="259"/>
      <c r="AX53" s="261"/>
      <c r="AY53" s="260"/>
      <c r="AZ53" s="259"/>
      <c r="BA53" s="258"/>
      <c r="BB53" s="1311"/>
      <c r="BC53" s="1312"/>
      <c r="BD53" s="1282"/>
      <c r="BE53" s="1283"/>
      <c r="BF53" s="1284"/>
      <c r="BG53" s="1285"/>
      <c r="BH53" s="1285"/>
      <c r="BI53" s="1285"/>
      <c r="BJ53" s="1286"/>
    </row>
    <row r="54" spans="2:62" ht="20.25" customHeight="1" x14ac:dyDescent="0.15">
      <c r="B54" s="1269"/>
      <c r="C54" s="1272"/>
      <c r="D54" s="1273"/>
      <c r="E54" s="278"/>
      <c r="F54" s="277">
        <f>C53</f>
        <v>0</v>
      </c>
      <c r="G54" s="278"/>
      <c r="H54" s="277">
        <f>I53</f>
        <v>0</v>
      </c>
      <c r="I54" s="1276"/>
      <c r="J54" s="1277"/>
      <c r="K54" s="1280"/>
      <c r="L54" s="1281"/>
      <c r="M54" s="1281"/>
      <c r="N54" s="1273"/>
      <c r="O54" s="1308"/>
      <c r="P54" s="1309"/>
      <c r="Q54" s="1309"/>
      <c r="R54" s="1309"/>
      <c r="S54" s="1310"/>
      <c r="T54" s="272" t="s">
        <v>485</v>
      </c>
      <c r="U54" s="271"/>
      <c r="V54" s="270"/>
      <c r="W54" s="268" t="str">
        <f>IF(W53="","",VLOOKUP(W53,標準様式１シフト記号表!$C$6:$L$47,10,FALSE))</f>
        <v/>
      </c>
      <c r="X54" s="267" t="str">
        <f>IF(X53="","",VLOOKUP(X53,標準様式１シフト記号表!$C$6:$L$47,10,FALSE))</f>
        <v/>
      </c>
      <c r="Y54" s="267" t="str">
        <f>IF(Y53="","",VLOOKUP(Y53,標準様式１シフト記号表!$C$6:$L$47,10,FALSE))</f>
        <v/>
      </c>
      <c r="Z54" s="267" t="str">
        <f>IF(Z53="","",VLOOKUP(Z53,標準様式１シフト記号表!$C$6:$L$47,10,FALSE))</f>
        <v/>
      </c>
      <c r="AA54" s="267" t="str">
        <f>IF(AA53="","",VLOOKUP(AA53,標準様式１シフト記号表!$C$6:$L$47,10,FALSE))</f>
        <v/>
      </c>
      <c r="AB54" s="267" t="str">
        <f>IF(AB53="","",VLOOKUP(AB53,標準様式１シフト記号表!$C$6:$L$47,10,FALSE))</f>
        <v/>
      </c>
      <c r="AC54" s="269" t="str">
        <f>IF(AC53="","",VLOOKUP(AC53,標準様式１シフト記号表!$C$6:$L$47,10,FALSE))</f>
        <v/>
      </c>
      <c r="AD54" s="268" t="str">
        <f>IF(AD53="","",VLOOKUP(AD53,標準様式１シフト記号表!$C$6:$L$47,10,FALSE))</f>
        <v/>
      </c>
      <c r="AE54" s="267" t="str">
        <f>IF(AE53="","",VLOOKUP(AE53,標準様式１シフト記号表!$C$6:$L$47,10,FALSE))</f>
        <v/>
      </c>
      <c r="AF54" s="267" t="str">
        <f>IF(AF53="","",VLOOKUP(AF53,標準様式１シフト記号表!$C$6:$L$47,10,FALSE))</f>
        <v/>
      </c>
      <c r="AG54" s="267" t="str">
        <f>IF(AG53="","",VLOOKUP(AG53,標準様式１シフト記号表!$C$6:$L$47,10,FALSE))</f>
        <v/>
      </c>
      <c r="AH54" s="267" t="str">
        <f>IF(AH53="","",VLOOKUP(AH53,標準様式１シフト記号表!$C$6:$L$47,10,FALSE))</f>
        <v/>
      </c>
      <c r="AI54" s="267" t="str">
        <f>IF(AI53="","",VLOOKUP(AI53,標準様式１シフト記号表!$C$6:$L$47,10,FALSE))</f>
        <v/>
      </c>
      <c r="AJ54" s="269" t="str">
        <f>IF(AJ53="","",VLOOKUP(AJ53,標準様式１シフト記号表!$C$6:$L$47,10,FALSE))</f>
        <v/>
      </c>
      <c r="AK54" s="268" t="str">
        <f>IF(AK53="","",VLOOKUP(AK53,標準様式１シフト記号表!$C$6:$L$47,10,FALSE))</f>
        <v/>
      </c>
      <c r="AL54" s="267" t="str">
        <f>IF(AL53="","",VLOOKUP(AL53,標準様式１シフト記号表!$C$6:$L$47,10,FALSE))</f>
        <v/>
      </c>
      <c r="AM54" s="267" t="str">
        <f>IF(AM53="","",VLOOKUP(AM53,標準様式１シフト記号表!$C$6:$L$47,10,FALSE))</f>
        <v/>
      </c>
      <c r="AN54" s="267" t="str">
        <f>IF(AN53="","",VLOOKUP(AN53,標準様式１シフト記号表!$C$6:$L$47,10,FALSE))</f>
        <v/>
      </c>
      <c r="AO54" s="267" t="str">
        <f>IF(AO53="","",VLOOKUP(AO53,標準様式１シフト記号表!$C$6:$L$47,10,FALSE))</f>
        <v/>
      </c>
      <c r="AP54" s="267" t="str">
        <f>IF(AP53="","",VLOOKUP(AP53,標準様式１シフト記号表!$C$6:$L$47,10,FALSE))</f>
        <v/>
      </c>
      <c r="AQ54" s="269" t="str">
        <f>IF(AQ53="","",VLOOKUP(AQ53,標準様式１シフト記号表!$C$6:$L$47,10,FALSE))</f>
        <v/>
      </c>
      <c r="AR54" s="268" t="str">
        <f>IF(AR53="","",VLOOKUP(AR53,標準様式１シフト記号表!$C$6:$L$47,10,FALSE))</f>
        <v/>
      </c>
      <c r="AS54" s="267" t="str">
        <f>IF(AS53="","",VLOOKUP(AS53,標準様式１シフト記号表!$C$6:$L$47,10,FALSE))</f>
        <v/>
      </c>
      <c r="AT54" s="267" t="str">
        <f>IF(AT53="","",VLOOKUP(AT53,標準様式１シフト記号表!$C$6:$L$47,10,FALSE))</f>
        <v/>
      </c>
      <c r="AU54" s="267" t="str">
        <f>IF(AU53="","",VLOOKUP(AU53,標準様式１シフト記号表!$C$6:$L$47,10,FALSE))</f>
        <v/>
      </c>
      <c r="AV54" s="267" t="str">
        <f>IF(AV53="","",VLOOKUP(AV53,標準様式１シフト記号表!$C$6:$L$47,10,FALSE))</f>
        <v/>
      </c>
      <c r="AW54" s="267" t="str">
        <f>IF(AW53="","",VLOOKUP(AW53,標準様式１シフト記号表!$C$6:$L$47,10,FALSE))</f>
        <v/>
      </c>
      <c r="AX54" s="269" t="str">
        <f>IF(AX53="","",VLOOKUP(AX53,標準様式１シフト記号表!$C$6:$L$47,10,FALSE))</f>
        <v/>
      </c>
      <c r="AY54" s="268" t="str">
        <f>IF(AY53="","",VLOOKUP(AY53,標準様式１シフト記号表!$C$6:$L$47,10,FALSE))</f>
        <v/>
      </c>
      <c r="AZ54" s="267" t="str">
        <f>IF(AZ53="","",VLOOKUP(AZ53,標準様式１シフト記号表!$C$6:$L$47,10,FALSE))</f>
        <v/>
      </c>
      <c r="BA54" s="267" t="str">
        <f>IF(BA53="","",VLOOKUP(BA53,標準様式１シフト記号表!$C$6:$L$47,10,FALSE))</f>
        <v/>
      </c>
      <c r="BB54" s="1265">
        <f>IF($BE$3="４週",SUM(W54:AX54),IF($BE$3="暦月",SUM(W54:BA54),""))</f>
        <v>0</v>
      </c>
      <c r="BC54" s="1266"/>
      <c r="BD54" s="1267">
        <f>IF($BE$3="４週",BB54/4,IF($BE$3="暦月",(BB54/($BE$8/7)),""))</f>
        <v>0</v>
      </c>
      <c r="BE54" s="1266"/>
      <c r="BF54" s="1262"/>
      <c r="BG54" s="1263"/>
      <c r="BH54" s="1263"/>
      <c r="BI54" s="1263"/>
      <c r="BJ54" s="1264"/>
    </row>
    <row r="55" spans="2:62" ht="20.25" customHeight="1" x14ac:dyDescent="0.15">
      <c r="B55" s="1268">
        <f>B53+1</f>
        <v>21</v>
      </c>
      <c r="C55" s="1287"/>
      <c r="D55" s="1288"/>
      <c r="E55" s="278"/>
      <c r="F55" s="277"/>
      <c r="G55" s="278"/>
      <c r="H55" s="277"/>
      <c r="I55" s="1289"/>
      <c r="J55" s="1290"/>
      <c r="K55" s="1291"/>
      <c r="L55" s="1292"/>
      <c r="M55" s="1292"/>
      <c r="N55" s="1288"/>
      <c r="O55" s="1308"/>
      <c r="P55" s="1309"/>
      <c r="Q55" s="1309"/>
      <c r="R55" s="1309"/>
      <c r="S55" s="1310"/>
      <c r="T55" s="276" t="s">
        <v>486</v>
      </c>
      <c r="V55" s="275"/>
      <c r="W55" s="260"/>
      <c r="X55" s="259"/>
      <c r="Y55" s="259"/>
      <c r="Z55" s="259"/>
      <c r="AA55" s="259"/>
      <c r="AB55" s="259"/>
      <c r="AC55" s="261"/>
      <c r="AD55" s="260"/>
      <c r="AE55" s="259"/>
      <c r="AF55" s="259"/>
      <c r="AG55" s="259"/>
      <c r="AH55" s="259"/>
      <c r="AI55" s="259"/>
      <c r="AJ55" s="261"/>
      <c r="AK55" s="260"/>
      <c r="AL55" s="259"/>
      <c r="AM55" s="259"/>
      <c r="AN55" s="259"/>
      <c r="AO55" s="259"/>
      <c r="AP55" s="259"/>
      <c r="AQ55" s="261"/>
      <c r="AR55" s="260"/>
      <c r="AS55" s="259"/>
      <c r="AT55" s="259"/>
      <c r="AU55" s="259"/>
      <c r="AV55" s="259"/>
      <c r="AW55" s="259"/>
      <c r="AX55" s="261"/>
      <c r="AY55" s="260"/>
      <c r="AZ55" s="259"/>
      <c r="BA55" s="258"/>
      <c r="BB55" s="1311"/>
      <c r="BC55" s="1312"/>
      <c r="BD55" s="1282"/>
      <c r="BE55" s="1283"/>
      <c r="BF55" s="1284"/>
      <c r="BG55" s="1285"/>
      <c r="BH55" s="1285"/>
      <c r="BI55" s="1285"/>
      <c r="BJ55" s="1286"/>
    </row>
    <row r="56" spans="2:62" ht="20.25" customHeight="1" x14ac:dyDescent="0.15">
      <c r="B56" s="1269"/>
      <c r="C56" s="1272"/>
      <c r="D56" s="1273"/>
      <c r="E56" s="278"/>
      <c r="F56" s="277">
        <f>C55</f>
        <v>0</v>
      </c>
      <c r="G56" s="278"/>
      <c r="H56" s="277">
        <f>I55</f>
        <v>0</v>
      </c>
      <c r="I56" s="1276"/>
      <c r="J56" s="1277"/>
      <c r="K56" s="1280"/>
      <c r="L56" s="1281"/>
      <c r="M56" s="1281"/>
      <c r="N56" s="1273"/>
      <c r="O56" s="1308"/>
      <c r="P56" s="1309"/>
      <c r="Q56" s="1309"/>
      <c r="R56" s="1309"/>
      <c r="S56" s="1310"/>
      <c r="T56" s="272" t="s">
        <v>485</v>
      </c>
      <c r="U56" s="271"/>
      <c r="V56" s="270"/>
      <c r="W56" s="268" t="str">
        <f>IF(W55="","",VLOOKUP(W55,標準様式１シフト記号表!$C$6:$L$47,10,FALSE))</f>
        <v/>
      </c>
      <c r="X56" s="267" t="str">
        <f>IF(X55="","",VLOOKUP(X55,標準様式１シフト記号表!$C$6:$L$47,10,FALSE))</f>
        <v/>
      </c>
      <c r="Y56" s="267" t="str">
        <f>IF(Y55="","",VLOOKUP(Y55,標準様式１シフト記号表!$C$6:$L$47,10,FALSE))</f>
        <v/>
      </c>
      <c r="Z56" s="267" t="str">
        <f>IF(Z55="","",VLOOKUP(Z55,標準様式１シフト記号表!$C$6:$L$47,10,FALSE))</f>
        <v/>
      </c>
      <c r="AA56" s="267" t="str">
        <f>IF(AA55="","",VLOOKUP(AA55,標準様式１シフト記号表!$C$6:$L$47,10,FALSE))</f>
        <v/>
      </c>
      <c r="AB56" s="267" t="str">
        <f>IF(AB55="","",VLOOKUP(AB55,標準様式１シフト記号表!$C$6:$L$47,10,FALSE))</f>
        <v/>
      </c>
      <c r="AC56" s="269" t="str">
        <f>IF(AC55="","",VLOOKUP(AC55,標準様式１シフト記号表!$C$6:$L$47,10,FALSE))</f>
        <v/>
      </c>
      <c r="AD56" s="268" t="str">
        <f>IF(AD55="","",VLOOKUP(AD55,標準様式１シフト記号表!$C$6:$L$47,10,FALSE))</f>
        <v/>
      </c>
      <c r="AE56" s="267" t="str">
        <f>IF(AE55="","",VLOOKUP(AE55,標準様式１シフト記号表!$C$6:$L$47,10,FALSE))</f>
        <v/>
      </c>
      <c r="AF56" s="267" t="str">
        <f>IF(AF55="","",VLOOKUP(AF55,標準様式１シフト記号表!$C$6:$L$47,10,FALSE))</f>
        <v/>
      </c>
      <c r="AG56" s="267" t="str">
        <f>IF(AG55="","",VLOOKUP(AG55,標準様式１シフト記号表!$C$6:$L$47,10,FALSE))</f>
        <v/>
      </c>
      <c r="AH56" s="267" t="str">
        <f>IF(AH55="","",VLOOKUP(AH55,標準様式１シフト記号表!$C$6:$L$47,10,FALSE))</f>
        <v/>
      </c>
      <c r="AI56" s="267" t="str">
        <f>IF(AI55="","",VLOOKUP(AI55,標準様式１シフト記号表!$C$6:$L$47,10,FALSE))</f>
        <v/>
      </c>
      <c r="AJ56" s="269" t="str">
        <f>IF(AJ55="","",VLOOKUP(AJ55,標準様式１シフト記号表!$C$6:$L$47,10,FALSE))</f>
        <v/>
      </c>
      <c r="AK56" s="268" t="str">
        <f>IF(AK55="","",VLOOKUP(AK55,標準様式１シフト記号表!$C$6:$L$47,10,FALSE))</f>
        <v/>
      </c>
      <c r="AL56" s="267" t="str">
        <f>IF(AL55="","",VLOOKUP(AL55,標準様式１シフト記号表!$C$6:$L$47,10,FALSE))</f>
        <v/>
      </c>
      <c r="AM56" s="267" t="str">
        <f>IF(AM55="","",VLOOKUP(AM55,標準様式１シフト記号表!$C$6:$L$47,10,FALSE))</f>
        <v/>
      </c>
      <c r="AN56" s="267" t="str">
        <f>IF(AN55="","",VLOOKUP(AN55,標準様式１シフト記号表!$C$6:$L$47,10,FALSE))</f>
        <v/>
      </c>
      <c r="AO56" s="267" t="str">
        <f>IF(AO55="","",VLOOKUP(AO55,標準様式１シフト記号表!$C$6:$L$47,10,FALSE))</f>
        <v/>
      </c>
      <c r="AP56" s="267" t="str">
        <f>IF(AP55="","",VLOOKUP(AP55,標準様式１シフト記号表!$C$6:$L$47,10,FALSE))</f>
        <v/>
      </c>
      <c r="AQ56" s="269" t="str">
        <f>IF(AQ55="","",VLOOKUP(AQ55,標準様式１シフト記号表!$C$6:$L$47,10,FALSE))</f>
        <v/>
      </c>
      <c r="AR56" s="268" t="str">
        <f>IF(AR55="","",VLOOKUP(AR55,標準様式１シフト記号表!$C$6:$L$47,10,FALSE))</f>
        <v/>
      </c>
      <c r="AS56" s="267" t="str">
        <f>IF(AS55="","",VLOOKUP(AS55,標準様式１シフト記号表!$C$6:$L$47,10,FALSE))</f>
        <v/>
      </c>
      <c r="AT56" s="267" t="str">
        <f>IF(AT55="","",VLOOKUP(AT55,標準様式１シフト記号表!$C$6:$L$47,10,FALSE))</f>
        <v/>
      </c>
      <c r="AU56" s="267" t="str">
        <f>IF(AU55="","",VLOOKUP(AU55,標準様式１シフト記号表!$C$6:$L$47,10,FALSE))</f>
        <v/>
      </c>
      <c r="AV56" s="267" t="str">
        <f>IF(AV55="","",VLOOKUP(AV55,標準様式１シフト記号表!$C$6:$L$47,10,FALSE))</f>
        <v/>
      </c>
      <c r="AW56" s="267" t="str">
        <f>IF(AW55="","",VLOOKUP(AW55,標準様式１シフト記号表!$C$6:$L$47,10,FALSE))</f>
        <v/>
      </c>
      <c r="AX56" s="269" t="str">
        <f>IF(AX55="","",VLOOKUP(AX55,標準様式１シフト記号表!$C$6:$L$47,10,FALSE))</f>
        <v/>
      </c>
      <c r="AY56" s="268" t="str">
        <f>IF(AY55="","",VLOOKUP(AY55,標準様式１シフト記号表!$C$6:$L$47,10,FALSE))</f>
        <v/>
      </c>
      <c r="AZ56" s="267" t="str">
        <f>IF(AZ55="","",VLOOKUP(AZ55,標準様式１シフト記号表!$C$6:$L$47,10,FALSE))</f>
        <v/>
      </c>
      <c r="BA56" s="267" t="str">
        <f>IF(BA55="","",VLOOKUP(BA55,標準様式１シフト記号表!$C$6:$L$47,10,FALSE))</f>
        <v/>
      </c>
      <c r="BB56" s="1265">
        <f>IF($BE$3="４週",SUM(W56:AX56),IF($BE$3="暦月",SUM(W56:BA56),""))</f>
        <v>0</v>
      </c>
      <c r="BC56" s="1266"/>
      <c r="BD56" s="1267">
        <f>IF($BE$3="４週",BB56/4,IF($BE$3="暦月",(BB56/($BE$8/7)),""))</f>
        <v>0</v>
      </c>
      <c r="BE56" s="1266"/>
      <c r="BF56" s="1262"/>
      <c r="BG56" s="1263"/>
      <c r="BH56" s="1263"/>
      <c r="BI56" s="1263"/>
      <c r="BJ56" s="1264"/>
    </row>
    <row r="57" spans="2:62" ht="20.25" customHeight="1" x14ac:dyDescent="0.15">
      <c r="B57" s="1268">
        <f>B55+1</f>
        <v>22</v>
      </c>
      <c r="C57" s="1287"/>
      <c r="D57" s="1288"/>
      <c r="E57" s="278"/>
      <c r="F57" s="277"/>
      <c r="G57" s="278"/>
      <c r="H57" s="277"/>
      <c r="I57" s="1289"/>
      <c r="J57" s="1290"/>
      <c r="K57" s="1291"/>
      <c r="L57" s="1292"/>
      <c r="M57" s="1292"/>
      <c r="N57" s="1288"/>
      <c r="O57" s="1308"/>
      <c r="P57" s="1309"/>
      <c r="Q57" s="1309"/>
      <c r="R57" s="1309"/>
      <c r="S57" s="1310"/>
      <c r="T57" s="276" t="s">
        <v>486</v>
      </c>
      <c r="V57" s="275"/>
      <c r="W57" s="260"/>
      <c r="X57" s="259"/>
      <c r="Y57" s="259"/>
      <c r="Z57" s="259"/>
      <c r="AA57" s="259"/>
      <c r="AB57" s="259"/>
      <c r="AC57" s="261"/>
      <c r="AD57" s="260"/>
      <c r="AE57" s="259"/>
      <c r="AF57" s="259"/>
      <c r="AG57" s="259"/>
      <c r="AH57" s="259"/>
      <c r="AI57" s="259"/>
      <c r="AJ57" s="261"/>
      <c r="AK57" s="260"/>
      <c r="AL57" s="259"/>
      <c r="AM57" s="259"/>
      <c r="AN57" s="259"/>
      <c r="AO57" s="259"/>
      <c r="AP57" s="259"/>
      <c r="AQ57" s="261"/>
      <c r="AR57" s="260"/>
      <c r="AS57" s="259"/>
      <c r="AT57" s="259"/>
      <c r="AU57" s="259"/>
      <c r="AV57" s="259"/>
      <c r="AW57" s="259"/>
      <c r="AX57" s="261"/>
      <c r="AY57" s="260"/>
      <c r="AZ57" s="259"/>
      <c r="BA57" s="258"/>
      <c r="BB57" s="1311"/>
      <c r="BC57" s="1312"/>
      <c r="BD57" s="1282"/>
      <c r="BE57" s="1283"/>
      <c r="BF57" s="1284"/>
      <c r="BG57" s="1285"/>
      <c r="BH57" s="1285"/>
      <c r="BI57" s="1285"/>
      <c r="BJ57" s="1286"/>
    </row>
    <row r="58" spans="2:62" ht="20.25" customHeight="1" x14ac:dyDescent="0.15">
      <c r="B58" s="1269"/>
      <c r="C58" s="1272"/>
      <c r="D58" s="1273"/>
      <c r="E58" s="278"/>
      <c r="F58" s="277">
        <f>C57</f>
        <v>0</v>
      </c>
      <c r="G58" s="278"/>
      <c r="H58" s="277">
        <f>I57</f>
        <v>0</v>
      </c>
      <c r="I58" s="1276"/>
      <c r="J58" s="1277"/>
      <c r="K58" s="1280"/>
      <c r="L58" s="1281"/>
      <c r="M58" s="1281"/>
      <c r="N58" s="1273"/>
      <c r="O58" s="1308"/>
      <c r="P58" s="1309"/>
      <c r="Q58" s="1309"/>
      <c r="R58" s="1309"/>
      <c r="S58" s="1310"/>
      <c r="T58" s="272" t="s">
        <v>485</v>
      </c>
      <c r="U58" s="271"/>
      <c r="V58" s="270"/>
      <c r="W58" s="268" t="str">
        <f>IF(W57="","",VLOOKUP(W57,標準様式１シフト記号表!$C$6:$L$47,10,FALSE))</f>
        <v/>
      </c>
      <c r="X58" s="267" t="str">
        <f>IF(X57="","",VLOOKUP(X57,標準様式１シフト記号表!$C$6:$L$47,10,FALSE))</f>
        <v/>
      </c>
      <c r="Y58" s="267" t="str">
        <f>IF(Y57="","",VLOOKUP(Y57,標準様式１シフト記号表!$C$6:$L$47,10,FALSE))</f>
        <v/>
      </c>
      <c r="Z58" s="267" t="str">
        <f>IF(Z57="","",VLOOKUP(Z57,標準様式１シフト記号表!$C$6:$L$47,10,FALSE))</f>
        <v/>
      </c>
      <c r="AA58" s="267" t="str">
        <f>IF(AA57="","",VLOOKUP(AA57,標準様式１シフト記号表!$C$6:$L$47,10,FALSE))</f>
        <v/>
      </c>
      <c r="AB58" s="267" t="str">
        <f>IF(AB57="","",VLOOKUP(AB57,標準様式１シフト記号表!$C$6:$L$47,10,FALSE))</f>
        <v/>
      </c>
      <c r="AC58" s="269" t="str">
        <f>IF(AC57="","",VLOOKUP(AC57,標準様式１シフト記号表!$C$6:$L$47,10,FALSE))</f>
        <v/>
      </c>
      <c r="AD58" s="268" t="str">
        <f>IF(AD57="","",VLOOKUP(AD57,標準様式１シフト記号表!$C$6:$L$47,10,FALSE))</f>
        <v/>
      </c>
      <c r="AE58" s="267" t="str">
        <f>IF(AE57="","",VLOOKUP(AE57,標準様式１シフト記号表!$C$6:$L$47,10,FALSE))</f>
        <v/>
      </c>
      <c r="AF58" s="267" t="str">
        <f>IF(AF57="","",VLOOKUP(AF57,標準様式１シフト記号表!$C$6:$L$47,10,FALSE))</f>
        <v/>
      </c>
      <c r="AG58" s="267" t="str">
        <f>IF(AG57="","",VLOOKUP(AG57,標準様式１シフト記号表!$C$6:$L$47,10,FALSE))</f>
        <v/>
      </c>
      <c r="AH58" s="267" t="str">
        <f>IF(AH57="","",VLOOKUP(AH57,標準様式１シフト記号表!$C$6:$L$47,10,FALSE))</f>
        <v/>
      </c>
      <c r="AI58" s="267" t="str">
        <f>IF(AI57="","",VLOOKUP(AI57,標準様式１シフト記号表!$C$6:$L$47,10,FALSE))</f>
        <v/>
      </c>
      <c r="AJ58" s="269" t="str">
        <f>IF(AJ57="","",VLOOKUP(AJ57,標準様式１シフト記号表!$C$6:$L$47,10,FALSE))</f>
        <v/>
      </c>
      <c r="AK58" s="268" t="str">
        <f>IF(AK57="","",VLOOKUP(AK57,標準様式１シフト記号表!$C$6:$L$47,10,FALSE))</f>
        <v/>
      </c>
      <c r="AL58" s="267" t="str">
        <f>IF(AL57="","",VLOOKUP(AL57,標準様式１シフト記号表!$C$6:$L$47,10,FALSE))</f>
        <v/>
      </c>
      <c r="AM58" s="267" t="str">
        <f>IF(AM57="","",VLOOKUP(AM57,標準様式１シフト記号表!$C$6:$L$47,10,FALSE))</f>
        <v/>
      </c>
      <c r="AN58" s="267" t="str">
        <f>IF(AN57="","",VLOOKUP(AN57,標準様式１シフト記号表!$C$6:$L$47,10,FALSE))</f>
        <v/>
      </c>
      <c r="AO58" s="267" t="str">
        <f>IF(AO57="","",VLOOKUP(AO57,標準様式１シフト記号表!$C$6:$L$47,10,FALSE))</f>
        <v/>
      </c>
      <c r="AP58" s="267" t="str">
        <f>IF(AP57="","",VLOOKUP(AP57,標準様式１シフト記号表!$C$6:$L$47,10,FALSE))</f>
        <v/>
      </c>
      <c r="AQ58" s="269" t="str">
        <f>IF(AQ57="","",VLOOKUP(AQ57,標準様式１シフト記号表!$C$6:$L$47,10,FALSE))</f>
        <v/>
      </c>
      <c r="AR58" s="268" t="str">
        <f>IF(AR57="","",VLOOKUP(AR57,標準様式１シフト記号表!$C$6:$L$47,10,FALSE))</f>
        <v/>
      </c>
      <c r="AS58" s="267" t="str">
        <f>IF(AS57="","",VLOOKUP(AS57,標準様式１シフト記号表!$C$6:$L$47,10,FALSE))</f>
        <v/>
      </c>
      <c r="AT58" s="267" t="str">
        <f>IF(AT57="","",VLOOKUP(AT57,標準様式１シフト記号表!$C$6:$L$47,10,FALSE))</f>
        <v/>
      </c>
      <c r="AU58" s="267" t="str">
        <f>IF(AU57="","",VLOOKUP(AU57,標準様式１シフト記号表!$C$6:$L$47,10,FALSE))</f>
        <v/>
      </c>
      <c r="AV58" s="267" t="str">
        <f>IF(AV57="","",VLOOKUP(AV57,標準様式１シフト記号表!$C$6:$L$47,10,FALSE))</f>
        <v/>
      </c>
      <c r="AW58" s="267" t="str">
        <f>IF(AW57="","",VLOOKUP(AW57,標準様式１シフト記号表!$C$6:$L$47,10,FALSE))</f>
        <v/>
      </c>
      <c r="AX58" s="269" t="str">
        <f>IF(AX57="","",VLOOKUP(AX57,標準様式１シフト記号表!$C$6:$L$47,10,FALSE))</f>
        <v/>
      </c>
      <c r="AY58" s="268" t="str">
        <f>IF(AY57="","",VLOOKUP(AY57,標準様式１シフト記号表!$C$6:$L$47,10,FALSE))</f>
        <v/>
      </c>
      <c r="AZ58" s="267" t="str">
        <f>IF(AZ57="","",VLOOKUP(AZ57,標準様式１シフト記号表!$C$6:$L$47,10,FALSE))</f>
        <v/>
      </c>
      <c r="BA58" s="267" t="str">
        <f>IF(BA57="","",VLOOKUP(BA57,標準様式１シフト記号表!$C$6:$L$47,10,FALSE))</f>
        <v/>
      </c>
      <c r="BB58" s="1265">
        <f>IF($BE$3="４週",SUM(W58:AX58),IF($BE$3="暦月",SUM(W58:BA58),""))</f>
        <v>0</v>
      </c>
      <c r="BC58" s="1266"/>
      <c r="BD58" s="1267">
        <f>IF($BE$3="４週",BB58/4,IF($BE$3="暦月",(BB58/($BE$8/7)),""))</f>
        <v>0</v>
      </c>
      <c r="BE58" s="1266"/>
      <c r="BF58" s="1262"/>
      <c r="BG58" s="1263"/>
      <c r="BH58" s="1263"/>
      <c r="BI58" s="1263"/>
      <c r="BJ58" s="1264"/>
    </row>
    <row r="59" spans="2:62" ht="20.25" customHeight="1" x14ac:dyDescent="0.15">
      <c r="B59" s="1268">
        <f>B57+1</f>
        <v>23</v>
      </c>
      <c r="C59" s="1287"/>
      <c r="D59" s="1288"/>
      <c r="E59" s="278"/>
      <c r="F59" s="277"/>
      <c r="G59" s="278"/>
      <c r="H59" s="277"/>
      <c r="I59" s="1289"/>
      <c r="J59" s="1290"/>
      <c r="K59" s="1291"/>
      <c r="L59" s="1292"/>
      <c r="M59" s="1292"/>
      <c r="N59" s="1288"/>
      <c r="O59" s="1308"/>
      <c r="P59" s="1309"/>
      <c r="Q59" s="1309"/>
      <c r="R59" s="1309"/>
      <c r="S59" s="1310"/>
      <c r="T59" s="276" t="s">
        <v>486</v>
      </c>
      <c r="V59" s="275"/>
      <c r="W59" s="260"/>
      <c r="X59" s="259"/>
      <c r="Y59" s="259"/>
      <c r="Z59" s="259"/>
      <c r="AA59" s="259"/>
      <c r="AB59" s="259"/>
      <c r="AC59" s="261"/>
      <c r="AD59" s="260"/>
      <c r="AE59" s="259"/>
      <c r="AF59" s="259"/>
      <c r="AG59" s="259"/>
      <c r="AH59" s="259"/>
      <c r="AI59" s="259"/>
      <c r="AJ59" s="261"/>
      <c r="AK59" s="260"/>
      <c r="AL59" s="259"/>
      <c r="AM59" s="259"/>
      <c r="AN59" s="259"/>
      <c r="AO59" s="259"/>
      <c r="AP59" s="259"/>
      <c r="AQ59" s="261"/>
      <c r="AR59" s="260"/>
      <c r="AS59" s="259"/>
      <c r="AT59" s="259"/>
      <c r="AU59" s="259"/>
      <c r="AV59" s="259"/>
      <c r="AW59" s="259"/>
      <c r="AX59" s="261"/>
      <c r="AY59" s="260"/>
      <c r="AZ59" s="259"/>
      <c r="BA59" s="258"/>
      <c r="BB59" s="1311"/>
      <c r="BC59" s="1312"/>
      <c r="BD59" s="1282"/>
      <c r="BE59" s="1283"/>
      <c r="BF59" s="1284"/>
      <c r="BG59" s="1285"/>
      <c r="BH59" s="1285"/>
      <c r="BI59" s="1285"/>
      <c r="BJ59" s="1286"/>
    </row>
    <row r="60" spans="2:62" ht="20.25" customHeight="1" x14ac:dyDescent="0.15">
      <c r="B60" s="1269"/>
      <c r="C60" s="1272"/>
      <c r="D60" s="1273"/>
      <c r="E60" s="278"/>
      <c r="F60" s="277">
        <f>C59</f>
        <v>0</v>
      </c>
      <c r="G60" s="278"/>
      <c r="H60" s="277">
        <f>I59</f>
        <v>0</v>
      </c>
      <c r="I60" s="1276"/>
      <c r="J60" s="1277"/>
      <c r="K60" s="1280"/>
      <c r="L60" s="1281"/>
      <c r="M60" s="1281"/>
      <c r="N60" s="1273"/>
      <c r="O60" s="1308"/>
      <c r="P60" s="1309"/>
      <c r="Q60" s="1309"/>
      <c r="R60" s="1309"/>
      <c r="S60" s="1310"/>
      <c r="T60" s="272" t="s">
        <v>485</v>
      </c>
      <c r="U60" s="271"/>
      <c r="V60" s="270"/>
      <c r="W60" s="268" t="str">
        <f>IF(W59="","",VLOOKUP(W59,標準様式１シフト記号表!$C$6:$L$47,10,FALSE))</f>
        <v/>
      </c>
      <c r="X60" s="267" t="str">
        <f>IF(X59="","",VLOOKUP(X59,標準様式１シフト記号表!$C$6:$L$47,10,FALSE))</f>
        <v/>
      </c>
      <c r="Y60" s="267" t="str">
        <f>IF(Y59="","",VLOOKUP(Y59,標準様式１シフト記号表!$C$6:$L$47,10,FALSE))</f>
        <v/>
      </c>
      <c r="Z60" s="267" t="str">
        <f>IF(Z59="","",VLOOKUP(Z59,標準様式１シフト記号表!$C$6:$L$47,10,FALSE))</f>
        <v/>
      </c>
      <c r="AA60" s="267" t="str">
        <f>IF(AA59="","",VLOOKUP(AA59,標準様式１シフト記号表!$C$6:$L$47,10,FALSE))</f>
        <v/>
      </c>
      <c r="AB60" s="267" t="str">
        <f>IF(AB59="","",VLOOKUP(AB59,標準様式１シフト記号表!$C$6:$L$47,10,FALSE))</f>
        <v/>
      </c>
      <c r="AC60" s="269" t="str">
        <f>IF(AC59="","",VLOOKUP(AC59,標準様式１シフト記号表!$C$6:$L$47,10,FALSE))</f>
        <v/>
      </c>
      <c r="AD60" s="268" t="str">
        <f>IF(AD59="","",VLOOKUP(AD59,標準様式１シフト記号表!$C$6:$L$47,10,FALSE))</f>
        <v/>
      </c>
      <c r="AE60" s="267" t="str">
        <f>IF(AE59="","",VLOOKUP(AE59,標準様式１シフト記号表!$C$6:$L$47,10,FALSE))</f>
        <v/>
      </c>
      <c r="AF60" s="267" t="str">
        <f>IF(AF59="","",VLOOKUP(AF59,標準様式１シフト記号表!$C$6:$L$47,10,FALSE))</f>
        <v/>
      </c>
      <c r="AG60" s="267" t="str">
        <f>IF(AG59="","",VLOOKUP(AG59,標準様式１シフト記号表!$C$6:$L$47,10,FALSE))</f>
        <v/>
      </c>
      <c r="AH60" s="267" t="str">
        <f>IF(AH59="","",VLOOKUP(AH59,標準様式１シフト記号表!$C$6:$L$47,10,FALSE))</f>
        <v/>
      </c>
      <c r="AI60" s="267" t="str">
        <f>IF(AI59="","",VLOOKUP(AI59,標準様式１シフト記号表!$C$6:$L$47,10,FALSE))</f>
        <v/>
      </c>
      <c r="AJ60" s="269" t="str">
        <f>IF(AJ59="","",VLOOKUP(AJ59,標準様式１シフト記号表!$C$6:$L$47,10,FALSE))</f>
        <v/>
      </c>
      <c r="AK60" s="268" t="str">
        <f>IF(AK59="","",VLOOKUP(AK59,標準様式１シフト記号表!$C$6:$L$47,10,FALSE))</f>
        <v/>
      </c>
      <c r="AL60" s="267" t="str">
        <f>IF(AL59="","",VLOOKUP(AL59,標準様式１シフト記号表!$C$6:$L$47,10,FALSE))</f>
        <v/>
      </c>
      <c r="AM60" s="267" t="str">
        <f>IF(AM59="","",VLOOKUP(AM59,標準様式１シフト記号表!$C$6:$L$47,10,FALSE))</f>
        <v/>
      </c>
      <c r="AN60" s="267" t="str">
        <f>IF(AN59="","",VLOOKUP(AN59,標準様式１シフト記号表!$C$6:$L$47,10,FALSE))</f>
        <v/>
      </c>
      <c r="AO60" s="267" t="str">
        <f>IF(AO59="","",VLOOKUP(AO59,標準様式１シフト記号表!$C$6:$L$47,10,FALSE))</f>
        <v/>
      </c>
      <c r="AP60" s="267" t="str">
        <f>IF(AP59="","",VLOOKUP(AP59,標準様式１シフト記号表!$C$6:$L$47,10,FALSE))</f>
        <v/>
      </c>
      <c r="AQ60" s="269" t="str">
        <f>IF(AQ59="","",VLOOKUP(AQ59,標準様式１シフト記号表!$C$6:$L$47,10,FALSE))</f>
        <v/>
      </c>
      <c r="AR60" s="268" t="str">
        <f>IF(AR59="","",VLOOKUP(AR59,標準様式１シフト記号表!$C$6:$L$47,10,FALSE))</f>
        <v/>
      </c>
      <c r="AS60" s="267" t="str">
        <f>IF(AS59="","",VLOOKUP(AS59,標準様式１シフト記号表!$C$6:$L$47,10,FALSE))</f>
        <v/>
      </c>
      <c r="AT60" s="267" t="str">
        <f>IF(AT59="","",VLOOKUP(AT59,標準様式１シフト記号表!$C$6:$L$47,10,FALSE))</f>
        <v/>
      </c>
      <c r="AU60" s="267" t="str">
        <f>IF(AU59="","",VLOOKUP(AU59,標準様式１シフト記号表!$C$6:$L$47,10,FALSE))</f>
        <v/>
      </c>
      <c r="AV60" s="267" t="str">
        <f>IF(AV59="","",VLOOKUP(AV59,標準様式１シフト記号表!$C$6:$L$47,10,FALSE))</f>
        <v/>
      </c>
      <c r="AW60" s="267" t="str">
        <f>IF(AW59="","",VLOOKUP(AW59,標準様式１シフト記号表!$C$6:$L$47,10,FALSE))</f>
        <v/>
      </c>
      <c r="AX60" s="269" t="str">
        <f>IF(AX59="","",VLOOKUP(AX59,標準様式１シフト記号表!$C$6:$L$47,10,FALSE))</f>
        <v/>
      </c>
      <c r="AY60" s="268" t="str">
        <f>IF(AY59="","",VLOOKUP(AY59,標準様式１シフト記号表!$C$6:$L$47,10,FALSE))</f>
        <v/>
      </c>
      <c r="AZ60" s="267" t="str">
        <f>IF(AZ59="","",VLOOKUP(AZ59,標準様式１シフト記号表!$C$6:$L$47,10,FALSE))</f>
        <v/>
      </c>
      <c r="BA60" s="267" t="str">
        <f>IF(BA59="","",VLOOKUP(BA59,標準様式１シフト記号表!$C$6:$L$47,10,FALSE))</f>
        <v/>
      </c>
      <c r="BB60" s="1265">
        <f>IF($BE$3="４週",SUM(W60:AX60),IF($BE$3="暦月",SUM(W60:BA60),""))</f>
        <v>0</v>
      </c>
      <c r="BC60" s="1266"/>
      <c r="BD60" s="1267">
        <f>IF($BE$3="４週",BB60/4,IF($BE$3="暦月",(BB60/($BE$8/7)),""))</f>
        <v>0</v>
      </c>
      <c r="BE60" s="1266"/>
      <c r="BF60" s="1262"/>
      <c r="BG60" s="1263"/>
      <c r="BH60" s="1263"/>
      <c r="BI60" s="1263"/>
      <c r="BJ60" s="1264"/>
    </row>
    <row r="61" spans="2:62" ht="20.25" customHeight="1" x14ac:dyDescent="0.15">
      <c r="B61" s="1268">
        <f>B59+1</f>
        <v>24</v>
      </c>
      <c r="C61" s="1287"/>
      <c r="D61" s="1288"/>
      <c r="E61" s="278"/>
      <c r="F61" s="277"/>
      <c r="G61" s="278"/>
      <c r="H61" s="277"/>
      <c r="I61" s="1289"/>
      <c r="J61" s="1290"/>
      <c r="K61" s="1291"/>
      <c r="L61" s="1292"/>
      <c r="M61" s="1292"/>
      <c r="N61" s="1288"/>
      <c r="O61" s="1308"/>
      <c r="P61" s="1309"/>
      <c r="Q61" s="1309"/>
      <c r="R61" s="1309"/>
      <c r="S61" s="1310"/>
      <c r="T61" s="276" t="s">
        <v>486</v>
      </c>
      <c r="V61" s="275"/>
      <c r="W61" s="260"/>
      <c r="X61" s="259"/>
      <c r="Y61" s="259"/>
      <c r="Z61" s="259"/>
      <c r="AA61" s="259"/>
      <c r="AB61" s="259"/>
      <c r="AC61" s="261"/>
      <c r="AD61" s="260"/>
      <c r="AE61" s="259"/>
      <c r="AF61" s="259"/>
      <c r="AG61" s="259"/>
      <c r="AH61" s="259"/>
      <c r="AI61" s="259"/>
      <c r="AJ61" s="261"/>
      <c r="AK61" s="260"/>
      <c r="AL61" s="259"/>
      <c r="AM61" s="259"/>
      <c r="AN61" s="259"/>
      <c r="AO61" s="259"/>
      <c r="AP61" s="259"/>
      <c r="AQ61" s="261"/>
      <c r="AR61" s="260"/>
      <c r="AS61" s="259"/>
      <c r="AT61" s="259"/>
      <c r="AU61" s="259"/>
      <c r="AV61" s="259"/>
      <c r="AW61" s="259"/>
      <c r="AX61" s="261"/>
      <c r="AY61" s="260"/>
      <c r="AZ61" s="259"/>
      <c r="BA61" s="258"/>
      <c r="BB61" s="1311"/>
      <c r="BC61" s="1312"/>
      <c r="BD61" s="1282"/>
      <c r="BE61" s="1283"/>
      <c r="BF61" s="1284"/>
      <c r="BG61" s="1285"/>
      <c r="BH61" s="1285"/>
      <c r="BI61" s="1285"/>
      <c r="BJ61" s="1286"/>
    </row>
    <row r="62" spans="2:62" ht="20.25" customHeight="1" x14ac:dyDescent="0.15">
      <c r="B62" s="1269"/>
      <c r="C62" s="1272"/>
      <c r="D62" s="1273"/>
      <c r="E62" s="278"/>
      <c r="F62" s="277">
        <f>C61</f>
        <v>0</v>
      </c>
      <c r="G62" s="278"/>
      <c r="H62" s="277">
        <f>I61</f>
        <v>0</v>
      </c>
      <c r="I62" s="1276"/>
      <c r="J62" s="1277"/>
      <c r="K62" s="1280"/>
      <c r="L62" s="1281"/>
      <c r="M62" s="1281"/>
      <c r="N62" s="1273"/>
      <c r="O62" s="1308"/>
      <c r="P62" s="1309"/>
      <c r="Q62" s="1309"/>
      <c r="R62" s="1309"/>
      <c r="S62" s="1310"/>
      <c r="T62" s="272" t="s">
        <v>485</v>
      </c>
      <c r="U62" s="271"/>
      <c r="V62" s="270"/>
      <c r="W62" s="268" t="str">
        <f>IF(W61="","",VLOOKUP(W61,標準様式１シフト記号表!$C$6:$L$47,10,FALSE))</f>
        <v/>
      </c>
      <c r="X62" s="267" t="str">
        <f>IF(X61="","",VLOOKUP(X61,標準様式１シフト記号表!$C$6:$L$47,10,FALSE))</f>
        <v/>
      </c>
      <c r="Y62" s="267" t="str">
        <f>IF(Y61="","",VLOOKUP(Y61,標準様式１シフト記号表!$C$6:$L$47,10,FALSE))</f>
        <v/>
      </c>
      <c r="Z62" s="267" t="str">
        <f>IF(Z61="","",VLOOKUP(Z61,標準様式１シフト記号表!$C$6:$L$47,10,FALSE))</f>
        <v/>
      </c>
      <c r="AA62" s="267" t="str">
        <f>IF(AA61="","",VLOOKUP(AA61,標準様式１シフト記号表!$C$6:$L$47,10,FALSE))</f>
        <v/>
      </c>
      <c r="AB62" s="267" t="str">
        <f>IF(AB61="","",VLOOKUP(AB61,標準様式１シフト記号表!$C$6:$L$47,10,FALSE))</f>
        <v/>
      </c>
      <c r="AC62" s="269" t="str">
        <f>IF(AC61="","",VLOOKUP(AC61,標準様式１シフト記号表!$C$6:$L$47,10,FALSE))</f>
        <v/>
      </c>
      <c r="AD62" s="268" t="str">
        <f>IF(AD61="","",VLOOKUP(AD61,標準様式１シフト記号表!$C$6:$L$47,10,FALSE))</f>
        <v/>
      </c>
      <c r="AE62" s="267" t="str">
        <f>IF(AE61="","",VLOOKUP(AE61,標準様式１シフト記号表!$C$6:$L$47,10,FALSE))</f>
        <v/>
      </c>
      <c r="AF62" s="267" t="str">
        <f>IF(AF61="","",VLOOKUP(AF61,標準様式１シフト記号表!$C$6:$L$47,10,FALSE))</f>
        <v/>
      </c>
      <c r="AG62" s="267" t="str">
        <f>IF(AG61="","",VLOOKUP(AG61,標準様式１シフト記号表!$C$6:$L$47,10,FALSE))</f>
        <v/>
      </c>
      <c r="AH62" s="267" t="str">
        <f>IF(AH61="","",VLOOKUP(AH61,標準様式１シフト記号表!$C$6:$L$47,10,FALSE))</f>
        <v/>
      </c>
      <c r="AI62" s="267" t="str">
        <f>IF(AI61="","",VLOOKUP(AI61,標準様式１シフト記号表!$C$6:$L$47,10,FALSE))</f>
        <v/>
      </c>
      <c r="AJ62" s="269" t="str">
        <f>IF(AJ61="","",VLOOKUP(AJ61,標準様式１シフト記号表!$C$6:$L$47,10,FALSE))</f>
        <v/>
      </c>
      <c r="AK62" s="268" t="str">
        <f>IF(AK61="","",VLOOKUP(AK61,標準様式１シフト記号表!$C$6:$L$47,10,FALSE))</f>
        <v/>
      </c>
      <c r="AL62" s="267" t="str">
        <f>IF(AL61="","",VLOOKUP(AL61,標準様式１シフト記号表!$C$6:$L$47,10,FALSE))</f>
        <v/>
      </c>
      <c r="AM62" s="267" t="str">
        <f>IF(AM61="","",VLOOKUP(AM61,標準様式１シフト記号表!$C$6:$L$47,10,FALSE))</f>
        <v/>
      </c>
      <c r="AN62" s="267" t="str">
        <f>IF(AN61="","",VLOOKUP(AN61,標準様式１シフト記号表!$C$6:$L$47,10,FALSE))</f>
        <v/>
      </c>
      <c r="AO62" s="267" t="str">
        <f>IF(AO61="","",VLOOKUP(AO61,標準様式１シフト記号表!$C$6:$L$47,10,FALSE))</f>
        <v/>
      </c>
      <c r="AP62" s="267" t="str">
        <f>IF(AP61="","",VLOOKUP(AP61,標準様式１シフト記号表!$C$6:$L$47,10,FALSE))</f>
        <v/>
      </c>
      <c r="AQ62" s="269" t="str">
        <f>IF(AQ61="","",VLOOKUP(AQ61,標準様式１シフト記号表!$C$6:$L$47,10,FALSE))</f>
        <v/>
      </c>
      <c r="AR62" s="268" t="str">
        <f>IF(AR61="","",VLOOKUP(AR61,標準様式１シフト記号表!$C$6:$L$47,10,FALSE))</f>
        <v/>
      </c>
      <c r="AS62" s="267" t="str">
        <f>IF(AS61="","",VLOOKUP(AS61,標準様式１シフト記号表!$C$6:$L$47,10,FALSE))</f>
        <v/>
      </c>
      <c r="AT62" s="267" t="str">
        <f>IF(AT61="","",VLOOKUP(AT61,標準様式１シフト記号表!$C$6:$L$47,10,FALSE))</f>
        <v/>
      </c>
      <c r="AU62" s="267" t="str">
        <f>IF(AU61="","",VLOOKUP(AU61,標準様式１シフト記号表!$C$6:$L$47,10,FALSE))</f>
        <v/>
      </c>
      <c r="AV62" s="267" t="str">
        <f>IF(AV61="","",VLOOKUP(AV61,標準様式１シフト記号表!$C$6:$L$47,10,FALSE))</f>
        <v/>
      </c>
      <c r="AW62" s="267" t="str">
        <f>IF(AW61="","",VLOOKUP(AW61,標準様式１シフト記号表!$C$6:$L$47,10,FALSE))</f>
        <v/>
      </c>
      <c r="AX62" s="269" t="str">
        <f>IF(AX61="","",VLOOKUP(AX61,標準様式１シフト記号表!$C$6:$L$47,10,FALSE))</f>
        <v/>
      </c>
      <c r="AY62" s="268" t="str">
        <f>IF(AY61="","",VLOOKUP(AY61,標準様式１シフト記号表!$C$6:$L$47,10,FALSE))</f>
        <v/>
      </c>
      <c r="AZ62" s="267" t="str">
        <f>IF(AZ61="","",VLOOKUP(AZ61,標準様式１シフト記号表!$C$6:$L$47,10,FALSE))</f>
        <v/>
      </c>
      <c r="BA62" s="267" t="str">
        <f>IF(BA61="","",VLOOKUP(BA61,標準様式１シフト記号表!$C$6:$L$47,10,FALSE))</f>
        <v/>
      </c>
      <c r="BB62" s="1265">
        <f>IF($BE$3="４週",SUM(W62:AX62),IF($BE$3="暦月",SUM(W62:BA62),""))</f>
        <v>0</v>
      </c>
      <c r="BC62" s="1266"/>
      <c r="BD62" s="1267">
        <f>IF($BE$3="４週",BB62/4,IF($BE$3="暦月",(BB62/($BE$8/7)),""))</f>
        <v>0</v>
      </c>
      <c r="BE62" s="1266"/>
      <c r="BF62" s="1262"/>
      <c r="BG62" s="1263"/>
      <c r="BH62" s="1263"/>
      <c r="BI62" s="1263"/>
      <c r="BJ62" s="1264"/>
    </row>
    <row r="63" spans="2:62" ht="20.25" customHeight="1" x14ac:dyDescent="0.15">
      <c r="B63" s="1268">
        <f>B61+1</f>
        <v>25</v>
      </c>
      <c r="C63" s="1287"/>
      <c r="D63" s="1288"/>
      <c r="E63" s="278"/>
      <c r="F63" s="277"/>
      <c r="G63" s="278"/>
      <c r="H63" s="277"/>
      <c r="I63" s="1289"/>
      <c r="J63" s="1290"/>
      <c r="K63" s="1291"/>
      <c r="L63" s="1292"/>
      <c r="M63" s="1292"/>
      <c r="N63" s="1288"/>
      <c r="O63" s="1308"/>
      <c r="P63" s="1309"/>
      <c r="Q63" s="1309"/>
      <c r="R63" s="1309"/>
      <c r="S63" s="1310"/>
      <c r="T63" s="276" t="s">
        <v>486</v>
      </c>
      <c r="V63" s="275"/>
      <c r="W63" s="260"/>
      <c r="X63" s="259"/>
      <c r="Y63" s="259"/>
      <c r="Z63" s="259"/>
      <c r="AA63" s="259"/>
      <c r="AB63" s="259"/>
      <c r="AC63" s="261"/>
      <c r="AD63" s="260"/>
      <c r="AE63" s="259"/>
      <c r="AF63" s="259"/>
      <c r="AG63" s="259"/>
      <c r="AH63" s="259"/>
      <c r="AI63" s="259"/>
      <c r="AJ63" s="261"/>
      <c r="AK63" s="260"/>
      <c r="AL63" s="259"/>
      <c r="AM63" s="259"/>
      <c r="AN63" s="259"/>
      <c r="AO63" s="259"/>
      <c r="AP63" s="259"/>
      <c r="AQ63" s="261"/>
      <c r="AR63" s="260"/>
      <c r="AS63" s="259"/>
      <c r="AT63" s="259"/>
      <c r="AU63" s="259"/>
      <c r="AV63" s="259"/>
      <c r="AW63" s="259"/>
      <c r="AX63" s="261"/>
      <c r="AY63" s="260"/>
      <c r="AZ63" s="259"/>
      <c r="BA63" s="258"/>
      <c r="BB63" s="1311"/>
      <c r="BC63" s="1312"/>
      <c r="BD63" s="1282"/>
      <c r="BE63" s="1283"/>
      <c r="BF63" s="1284"/>
      <c r="BG63" s="1285"/>
      <c r="BH63" s="1285"/>
      <c r="BI63" s="1285"/>
      <c r="BJ63" s="1286"/>
    </row>
    <row r="64" spans="2:62" ht="20.25" customHeight="1" x14ac:dyDescent="0.15">
      <c r="B64" s="1269"/>
      <c r="C64" s="1272"/>
      <c r="D64" s="1273"/>
      <c r="E64" s="278"/>
      <c r="F64" s="277">
        <f>C63</f>
        <v>0</v>
      </c>
      <c r="G64" s="278"/>
      <c r="H64" s="277">
        <f>I63</f>
        <v>0</v>
      </c>
      <c r="I64" s="1276"/>
      <c r="J64" s="1277"/>
      <c r="K64" s="1280"/>
      <c r="L64" s="1281"/>
      <c r="M64" s="1281"/>
      <c r="N64" s="1273"/>
      <c r="O64" s="1308"/>
      <c r="P64" s="1309"/>
      <c r="Q64" s="1309"/>
      <c r="R64" s="1309"/>
      <c r="S64" s="1310"/>
      <c r="T64" s="272" t="s">
        <v>485</v>
      </c>
      <c r="U64" s="271"/>
      <c r="V64" s="270"/>
      <c r="W64" s="268" t="str">
        <f>IF(W63="","",VLOOKUP(W63,標準様式１シフト記号表!$C$6:$L$47,10,FALSE))</f>
        <v/>
      </c>
      <c r="X64" s="267" t="str">
        <f>IF(X63="","",VLOOKUP(X63,標準様式１シフト記号表!$C$6:$L$47,10,FALSE))</f>
        <v/>
      </c>
      <c r="Y64" s="267" t="str">
        <f>IF(Y63="","",VLOOKUP(Y63,標準様式１シフト記号表!$C$6:$L$47,10,FALSE))</f>
        <v/>
      </c>
      <c r="Z64" s="267" t="str">
        <f>IF(Z63="","",VLOOKUP(Z63,標準様式１シフト記号表!$C$6:$L$47,10,FALSE))</f>
        <v/>
      </c>
      <c r="AA64" s="267" t="str">
        <f>IF(AA63="","",VLOOKUP(AA63,標準様式１シフト記号表!$C$6:$L$47,10,FALSE))</f>
        <v/>
      </c>
      <c r="AB64" s="267" t="str">
        <f>IF(AB63="","",VLOOKUP(AB63,標準様式１シフト記号表!$C$6:$L$47,10,FALSE))</f>
        <v/>
      </c>
      <c r="AC64" s="269" t="str">
        <f>IF(AC63="","",VLOOKUP(AC63,標準様式１シフト記号表!$C$6:$L$47,10,FALSE))</f>
        <v/>
      </c>
      <c r="AD64" s="268" t="str">
        <f>IF(AD63="","",VLOOKUP(AD63,標準様式１シフト記号表!$C$6:$L$47,10,FALSE))</f>
        <v/>
      </c>
      <c r="AE64" s="267" t="str">
        <f>IF(AE63="","",VLOOKUP(AE63,標準様式１シフト記号表!$C$6:$L$47,10,FALSE))</f>
        <v/>
      </c>
      <c r="AF64" s="267" t="str">
        <f>IF(AF63="","",VLOOKUP(AF63,標準様式１シフト記号表!$C$6:$L$47,10,FALSE))</f>
        <v/>
      </c>
      <c r="AG64" s="267" t="str">
        <f>IF(AG63="","",VLOOKUP(AG63,標準様式１シフト記号表!$C$6:$L$47,10,FALSE))</f>
        <v/>
      </c>
      <c r="AH64" s="267" t="str">
        <f>IF(AH63="","",VLOOKUP(AH63,標準様式１シフト記号表!$C$6:$L$47,10,FALSE))</f>
        <v/>
      </c>
      <c r="AI64" s="267" t="str">
        <f>IF(AI63="","",VLOOKUP(AI63,標準様式１シフト記号表!$C$6:$L$47,10,FALSE))</f>
        <v/>
      </c>
      <c r="AJ64" s="269" t="str">
        <f>IF(AJ63="","",VLOOKUP(AJ63,標準様式１シフト記号表!$C$6:$L$47,10,FALSE))</f>
        <v/>
      </c>
      <c r="AK64" s="268" t="str">
        <f>IF(AK63="","",VLOOKUP(AK63,標準様式１シフト記号表!$C$6:$L$47,10,FALSE))</f>
        <v/>
      </c>
      <c r="AL64" s="267" t="str">
        <f>IF(AL63="","",VLOOKUP(AL63,標準様式１シフト記号表!$C$6:$L$47,10,FALSE))</f>
        <v/>
      </c>
      <c r="AM64" s="267" t="str">
        <f>IF(AM63="","",VLOOKUP(AM63,標準様式１シフト記号表!$C$6:$L$47,10,FALSE))</f>
        <v/>
      </c>
      <c r="AN64" s="267" t="str">
        <f>IF(AN63="","",VLOOKUP(AN63,標準様式１シフト記号表!$C$6:$L$47,10,FALSE))</f>
        <v/>
      </c>
      <c r="AO64" s="267" t="str">
        <f>IF(AO63="","",VLOOKUP(AO63,標準様式１シフト記号表!$C$6:$L$47,10,FALSE))</f>
        <v/>
      </c>
      <c r="AP64" s="267" t="str">
        <f>IF(AP63="","",VLOOKUP(AP63,標準様式１シフト記号表!$C$6:$L$47,10,FALSE))</f>
        <v/>
      </c>
      <c r="AQ64" s="269" t="str">
        <f>IF(AQ63="","",VLOOKUP(AQ63,標準様式１シフト記号表!$C$6:$L$47,10,FALSE))</f>
        <v/>
      </c>
      <c r="AR64" s="268" t="str">
        <f>IF(AR63="","",VLOOKUP(AR63,標準様式１シフト記号表!$C$6:$L$47,10,FALSE))</f>
        <v/>
      </c>
      <c r="AS64" s="267" t="str">
        <f>IF(AS63="","",VLOOKUP(AS63,標準様式１シフト記号表!$C$6:$L$47,10,FALSE))</f>
        <v/>
      </c>
      <c r="AT64" s="267" t="str">
        <f>IF(AT63="","",VLOOKUP(AT63,標準様式１シフト記号表!$C$6:$L$47,10,FALSE))</f>
        <v/>
      </c>
      <c r="AU64" s="267" t="str">
        <f>IF(AU63="","",VLOOKUP(AU63,標準様式１シフト記号表!$C$6:$L$47,10,FALSE))</f>
        <v/>
      </c>
      <c r="AV64" s="267" t="str">
        <f>IF(AV63="","",VLOOKUP(AV63,標準様式１シフト記号表!$C$6:$L$47,10,FALSE))</f>
        <v/>
      </c>
      <c r="AW64" s="267" t="str">
        <f>IF(AW63="","",VLOOKUP(AW63,標準様式１シフト記号表!$C$6:$L$47,10,FALSE))</f>
        <v/>
      </c>
      <c r="AX64" s="269" t="str">
        <f>IF(AX63="","",VLOOKUP(AX63,標準様式１シフト記号表!$C$6:$L$47,10,FALSE))</f>
        <v/>
      </c>
      <c r="AY64" s="268" t="str">
        <f>IF(AY63="","",VLOOKUP(AY63,標準様式１シフト記号表!$C$6:$L$47,10,FALSE))</f>
        <v/>
      </c>
      <c r="AZ64" s="267" t="str">
        <f>IF(AZ63="","",VLOOKUP(AZ63,標準様式１シフト記号表!$C$6:$L$47,10,FALSE))</f>
        <v/>
      </c>
      <c r="BA64" s="267" t="str">
        <f>IF(BA63="","",VLOOKUP(BA63,標準様式１シフト記号表!$C$6:$L$47,10,FALSE))</f>
        <v/>
      </c>
      <c r="BB64" s="1265">
        <f>IF($BE$3="４週",SUM(W64:AX64),IF($BE$3="暦月",SUM(W64:BA64),""))</f>
        <v>0</v>
      </c>
      <c r="BC64" s="1266"/>
      <c r="BD64" s="1267">
        <f>IF($BE$3="４週",BB64/4,IF($BE$3="暦月",(BB64/($BE$8/7)),""))</f>
        <v>0</v>
      </c>
      <c r="BE64" s="1266"/>
      <c r="BF64" s="1262"/>
      <c r="BG64" s="1263"/>
      <c r="BH64" s="1263"/>
      <c r="BI64" s="1263"/>
      <c r="BJ64" s="1264"/>
    </row>
    <row r="65" spans="2:62" ht="20.25" customHeight="1" x14ac:dyDescent="0.15">
      <c r="B65" s="1268">
        <f>B63+1</f>
        <v>26</v>
      </c>
      <c r="C65" s="1287"/>
      <c r="D65" s="1288"/>
      <c r="E65" s="278"/>
      <c r="F65" s="277"/>
      <c r="G65" s="278"/>
      <c r="H65" s="277"/>
      <c r="I65" s="1289"/>
      <c r="J65" s="1290"/>
      <c r="K65" s="1291"/>
      <c r="L65" s="1292"/>
      <c r="M65" s="1292"/>
      <c r="N65" s="1288"/>
      <c r="O65" s="1308"/>
      <c r="P65" s="1309"/>
      <c r="Q65" s="1309"/>
      <c r="R65" s="1309"/>
      <c r="S65" s="1310"/>
      <c r="T65" s="276" t="s">
        <v>486</v>
      </c>
      <c r="V65" s="275"/>
      <c r="W65" s="260"/>
      <c r="X65" s="259"/>
      <c r="Y65" s="259"/>
      <c r="Z65" s="259"/>
      <c r="AA65" s="259"/>
      <c r="AB65" s="259"/>
      <c r="AC65" s="261"/>
      <c r="AD65" s="260"/>
      <c r="AE65" s="259"/>
      <c r="AF65" s="259"/>
      <c r="AG65" s="259"/>
      <c r="AH65" s="259"/>
      <c r="AI65" s="259"/>
      <c r="AJ65" s="261"/>
      <c r="AK65" s="260"/>
      <c r="AL65" s="259"/>
      <c r="AM65" s="259"/>
      <c r="AN65" s="259"/>
      <c r="AO65" s="259"/>
      <c r="AP65" s="259"/>
      <c r="AQ65" s="261"/>
      <c r="AR65" s="260"/>
      <c r="AS65" s="259"/>
      <c r="AT65" s="259"/>
      <c r="AU65" s="259"/>
      <c r="AV65" s="259"/>
      <c r="AW65" s="259"/>
      <c r="AX65" s="261"/>
      <c r="AY65" s="260"/>
      <c r="AZ65" s="259"/>
      <c r="BA65" s="258"/>
      <c r="BB65" s="1311"/>
      <c r="BC65" s="1312"/>
      <c r="BD65" s="1282"/>
      <c r="BE65" s="1283"/>
      <c r="BF65" s="1284"/>
      <c r="BG65" s="1285"/>
      <c r="BH65" s="1285"/>
      <c r="BI65" s="1285"/>
      <c r="BJ65" s="1286"/>
    </row>
    <row r="66" spans="2:62" ht="20.25" customHeight="1" x14ac:dyDescent="0.15">
      <c r="B66" s="1269"/>
      <c r="C66" s="1272"/>
      <c r="D66" s="1273"/>
      <c r="E66" s="278"/>
      <c r="F66" s="277">
        <f>C65</f>
        <v>0</v>
      </c>
      <c r="G66" s="278"/>
      <c r="H66" s="277">
        <f>I65</f>
        <v>0</v>
      </c>
      <c r="I66" s="1276"/>
      <c r="J66" s="1277"/>
      <c r="K66" s="1280"/>
      <c r="L66" s="1281"/>
      <c r="M66" s="1281"/>
      <c r="N66" s="1273"/>
      <c r="O66" s="1308"/>
      <c r="P66" s="1309"/>
      <c r="Q66" s="1309"/>
      <c r="R66" s="1309"/>
      <c r="S66" s="1310"/>
      <c r="T66" s="272" t="s">
        <v>485</v>
      </c>
      <c r="U66" s="271"/>
      <c r="V66" s="270"/>
      <c r="W66" s="268" t="str">
        <f>IF(W65="","",VLOOKUP(W65,標準様式１シフト記号表!$C$6:$L$47,10,FALSE))</f>
        <v/>
      </c>
      <c r="X66" s="267" t="str">
        <f>IF(X65="","",VLOOKUP(X65,標準様式１シフト記号表!$C$6:$L$47,10,FALSE))</f>
        <v/>
      </c>
      <c r="Y66" s="267" t="str">
        <f>IF(Y65="","",VLOOKUP(Y65,標準様式１シフト記号表!$C$6:$L$47,10,FALSE))</f>
        <v/>
      </c>
      <c r="Z66" s="267" t="str">
        <f>IF(Z65="","",VLOOKUP(Z65,標準様式１シフト記号表!$C$6:$L$47,10,FALSE))</f>
        <v/>
      </c>
      <c r="AA66" s="267" t="str">
        <f>IF(AA65="","",VLOOKUP(AA65,標準様式１シフト記号表!$C$6:$L$47,10,FALSE))</f>
        <v/>
      </c>
      <c r="AB66" s="267" t="str">
        <f>IF(AB65="","",VLOOKUP(AB65,標準様式１シフト記号表!$C$6:$L$47,10,FALSE))</f>
        <v/>
      </c>
      <c r="AC66" s="269" t="str">
        <f>IF(AC65="","",VLOOKUP(AC65,標準様式１シフト記号表!$C$6:$L$47,10,FALSE))</f>
        <v/>
      </c>
      <c r="AD66" s="268" t="str">
        <f>IF(AD65="","",VLOOKUP(AD65,標準様式１シフト記号表!$C$6:$L$47,10,FALSE))</f>
        <v/>
      </c>
      <c r="AE66" s="267" t="str">
        <f>IF(AE65="","",VLOOKUP(AE65,標準様式１シフト記号表!$C$6:$L$47,10,FALSE))</f>
        <v/>
      </c>
      <c r="AF66" s="267" t="str">
        <f>IF(AF65="","",VLOOKUP(AF65,標準様式１シフト記号表!$C$6:$L$47,10,FALSE))</f>
        <v/>
      </c>
      <c r="AG66" s="267" t="str">
        <f>IF(AG65="","",VLOOKUP(AG65,標準様式１シフト記号表!$C$6:$L$47,10,FALSE))</f>
        <v/>
      </c>
      <c r="AH66" s="267" t="str">
        <f>IF(AH65="","",VLOOKUP(AH65,標準様式１シフト記号表!$C$6:$L$47,10,FALSE))</f>
        <v/>
      </c>
      <c r="AI66" s="267" t="str">
        <f>IF(AI65="","",VLOOKUP(AI65,標準様式１シフト記号表!$C$6:$L$47,10,FALSE))</f>
        <v/>
      </c>
      <c r="AJ66" s="269" t="str">
        <f>IF(AJ65="","",VLOOKUP(AJ65,標準様式１シフト記号表!$C$6:$L$47,10,FALSE))</f>
        <v/>
      </c>
      <c r="AK66" s="268" t="str">
        <f>IF(AK65="","",VLOOKUP(AK65,標準様式１シフト記号表!$C$6:$L$47,10,FALSE))</f>
        <v/>
      </c>
      <c r="AL66" s="267" t="str">
        <f>IF(AL65="","",VLOOKUP(AL65,標準様式１シフト記号表!$C$6:$L$47,10,FALSE))</f>
        <v/>
      </c>
      <c r="AM66" s="267" t="str">
        <f>IF(AM65="","",VLOOKUP(AM65,標準様式１シフト記号表!$C$6:$L$47,10,FALSE))</f>
        <v/>
      </c>
      <c r="AN66" s="267" t="str">
        <f>IF(AN65="","",VLOOKUP(AN65,標準様式１シフト記号表!$C$6:$L$47,10,FALSE))</f>
        <v/>
      </c>
      <c r="AO66" s="267" t="str">
        <f>IF(AO65="","",VLOOKUP(AO65,標準様式１シフト記号表!$C$6:$L$47,10,FALSE))</f>
        <v/>
      </c>
      <c r="AP66" s="267" t="str">
        <f>IF(AP65="","",VLOOKUP(AP65,標準様式１シフト記号表!$C$6:$L$47,10,FALSE))</f>
        <v/>
      </c>
      <c r="AQ66" s="269" t="str">
        <f>IF(AQ65="","",VLOOKUP(AQ65,標準様式１シフト記号表!$C$6:$L$47,10,FALSE))</f>
        <v/>
      </c>
      <c r="AR66" s="268" t="str">
        <f>IF(AR65="","",VLOOKUP(AR65,標準様式１シフト記号表!$C$6:$L$47,10,FALSE))</f>
        <v/>
      </c>
      <c r="AS66" s="267" t="str">
        <f>IF(AS65="","",VLOOKUP(AS65,標準様式１シフト記号表!$C$6:$L$47,10,FALSE))</f>
        <v/>
      </c>
      <c r="AT66" s="267" t="str">
        <f>IF(AT65="","",VLOOKUP(AT65,標準様式１シフト記号表!$C$6:$L$47,10,FALSE))</f>
        <v/>
      </c>
      <c r="AU66" s="267" t="str">
        <f>IF(AU65="","",VLOOKUP(AU65,標準様式１シフト記号表!$C$6:$L$47,10,FALSE))</f>
        <v/>
      </c>
      <c r="AV66" s="267" t="str">
        <f>IF(AV65="","",VLOOKUP(AV65,標準様式１シフト記号表!$C$6:$L$47,10,FALSE))</f>
        <v/>
      </c>
      <c r="AW66" s="267" t="str">
        <f>IF(AW65="","",VLOOKUP(AW65,標準様式１シフト記号表!$C$6:$L$47,10,FALSE))</f>
        <v/>
      </c>
      <c r="AX66" s="269" t="str">
        <f>IF(AX65="","",VLOOKUP(AX65,標準様式１シフト記号表!$C$6:$L$47,10,FALSE))</f>
        <v/>
      </c>
      <c r="AY66" s="268" t="str">
        <f>IF(AY65="","",VLOOKUP(AY65,標準様式１シフト記号表!$C$6:$L$47,10,FALSE))</f>
        <v/>
      </c>
      <c r="AZ66" s="267" t="str">
        <f>IF(AZ65="","",VLOOKUP(AZ65,標準様式１シフト記号表!$C$6:$L$47,10,FALSE))</f>
        <v/>
      </c>
      <c r="BA66" s="267" t="str">
        <f>IF(BA65="","",VLOOKUP(BA65,標準様式１シフト記号表!$C$6:$L$47,10,FALSE))</f>
        <v/>
      </c>
      <c r="BB66" s="1265">
        <f>IF($BE$3="４週",SUM(W66:AX66),IF($BE$3="暦月",SUM(W66:BA66),""))</f>
        <v>0</v>
      </c>
      <c r="BC66" s="1266"/>
      <c r="BD66" s="1267">
        <f>IF($BE$3="４週",BB66/4,IF($BE$3="暦月",(BB66/($BE$8/7)),""))</f>
        <v>0</v>
      </c>
      <c r="BE66" s="1266"/>
      <c r="BF66" s="1262"/>
      <c r="BG66" s="1263"/>
      <c r="BH66" s="1263"/>
      <c r="BI66" s="1263"/>
      <c r="BJ66" s="1264"/>
    </row>
    <row r="67" spans="2:62" ht="20.25" customHeight="1" x14ac:dyDescent="0.15">
      <c r="B67" s="1268">
        <f>B65+1</f>
        <v>27</v>
      </c>
      <c r="C67" s="1287"/>
      <c r="D67" s="1288"/>
      <c r="E67" s="278"/>
      <c r="F67" s="277"/>
      <c r="G67" s="278"/>
      <c r="H67" s="277"/>
      <c r="I67" s="1289"/>
      <c r="J67" s="1290"/>
      <c r="K67" s="1291"/>
      <c r="L67" s="1292"/>
      <c r="M67" s="1292"/>
      <c r="N67" s="1288"/>
      <c r="O67" s="1308"/>
      <c r="P67" s="1309"/>
      <c r="Q67" s="1309"/>
      <c r="R67" s="1309"/>
      <c r="S67" s="1310"/>
      <c r="T67" s="276" t="s">
        <v>486</v>
      </c>
      <c r="V67" s="275"/>
      <c r="W67" s="260"/>
      <c r="X67" s="259"/>
      <c r="Y67" s="259"/>
      <c r="Z67" s="259"/>
      <c r="AA67" s="259"/>
      <c r="AB67" s="259"/>
      <c r="AC67" s="261"/>
      <c r="AD67" s="260"/>
      <c r="AE67" s="259"/>
      <c r="AF67" s="259"/>
      <c r="AG67" s="259"/>
      <c r="AH67" s="259"/>
      <c r="AI67" s="259"/>
      <c r="AJ67" s="261"/>
      <c r="AK67" s="260"/>
      <c r="AL67" s="259"/>
      <c r="AM67" s="259"/>
      <c r="AN67" s="259"/>
      <c r="AO67" s="259"/>
      <c r="AP67" s="259"/>
      <c r="AQ67" s="261"/>
      <c r="AR67" s="260"/>
      <c r="AS67" s="259"/>
      <c r="AT67" s="259"/>
      <c r="AU67" s="259"/>
      <c r="AV67" s="259"/>
      <c r="AW67" s="259"/>
      <c r="AX67" s="261"/>
      <c r="AY67" s="260"/>
      <c r="AZ67" s="259"/>
      <c r="BA67" s="258"/>
      <c r="BB67" s="1311"/>
      <c r="BC67" s="1312"/>
      <c r="BD67" s="1282"/>
      <c r="BE67" s="1283"/>
      <c r="BF67" s="1284"/>
      <c r="BG67" s="1285"/>
      <c r="BH67" s="1285"/>
      <c r="BI67" s="1285"/>
      <c r="BJ67" s="1286"/>
    </row>
    <row r="68" spans="2:62" ht="20.25" customHeight="1" x14ac:dyDescent="0.15">
      <c r="B68" s="1269"/>
      <c r="C68" s="1272"/>
      <c r="D68" s="1273"/>
      <c r="E68" s="278"/>
      <c r="F68" s="277">
        <f>C67</f>
        <v>0</v>
      </c>
      <c r="G68" s="278"/>
      <c r="H68" s="277">
        <f>I67</f>
        <v>0</v>
      </c>
      <c r="I68" s="1276"/>
      <c r="J68" s="1277"/>
      <c r="K68" s="1280"/>
      <c r="L68" s="1281"/>
      <c r="M68" s="1281"/>
      <c r="N68" s="1273"/>
      <c r="O68" s="1308"/>
      <c r="P68" s="1309"/>
      <c r="Q68" s="1309"/>
      <c r="R68" s="1309"/>
      <c r="S68" s="1310"/>
      <c r="T68" s="272" t="s">
        <v>485</v>
      </c>
      <c r="U68" s="271"/>
      <c r="V68" s="270"/>
      <c r="W68" s="268" t="str">
        <f>IF(W67="","",VLOOKUP(W67,標準様式１シフト記号表!$C$6:$L$47,10,FALSE))</f>
        <v/>
      </c>
      <c r="X68" s="267" t="str">
        <f>IF(X67="","",VLOOKUP(X67,標準様式１シフト記号表!$C$6:$L$47,10,FALSE))</f>
        <v/>
      </c>
      <c r="Y68" s="267" t="str">
        <f>IF(Y67="","",VLOOKUP(Y67,標準様式１シフト記号表!$C$6:$L$47,10,FALSE))</f>
        <v/>
      </c>
      <c r="Z68" s="267" t="str">
        <f>IF(Z67="","",VLOOKUP(Z67,標準様式１シフト記号表!$C$6:$L$47,10,FALSE))</f>
        <v/>
      </c>
      <c r="AA68" s="267" t="str">
        <f>IF(AA67="","",VLOOKUP(AA67,標準様式１シフト記号表!$C$6:$L$47,10,FALSE))</f>
        <v/>
      </c>
      <c r="AB68" s="267" t="str">
        <f>IF(AB67="","",VLOOKUP(AB67,標準様式１シフト記号表!$C$6:$L$47,10,FALSE))</f>
        <v/>
      </c>
      <c r="AC68" s="269" t="str">
        <f>IF(AC67="","",VLOOKUP(AC67,標準様式１シフト記号表!$C$6:$L$47,10,FALSE))</f>
        <v/>
      </c>
      <c r="AD68" s="268" t="str">
        <f>IF(AD67="","",VLOOKUP(AD67,標準様式１シフト記号表!$C$6:$L$47,10,FALSE))</f>
        <v/>
      </c>
      <c r="AE68" s="267" t="str">
        <f>IF(AE67="","",VLOOKUP(AE67,標準様式１シフト記号表!$C$6:$L$47,10,FALSE))</f>
        <v/>
      </c>
      <c r="AF68" s="267" t="str">
        <f>IF(AF67="","",VLOOKUP(AF67,標準様式１シフト記号表!$C$6:$L$47,10,FALSE))</f>
        <v/>
      </c>
      <c r="AG68" s="267" t="str">
        <f>IF(AG67="","",VLOOKUP(AG67,標準様式１シフト記号表!$C$6:$L$47,10,FALSE))</f>
        <v/>
      </c>
      <c r="AH68" s="267" t="str">
        <f>IF(AH67="","",VLOOKUP(AH67,標準様式１シフト記号表!$C$6:$L$47,10,FALSE))</f>
        <v/>
      </c>
      <c r="AI68" s="267" t="str">
        <f>IF(AI67="","",VLOOKUP(AI67,標準様式１シフト記号表!$C$6:$L$47,10,FALSE))</f>
        <v/>
      </c>
      <c r="AJ68" s="269" t="str">
        <f>IF(AJ67="","",VLOOKUP(AJ67,標準様式１シフト記号表!$C$6:$L$47,10,FALSE))</f>
        <v/>
      </c>
      <c r="AK68" s="268" t="str">
        <f>IF(AK67="","",VLOOKUP(AK67,標準様式１シフト記号表!$C$6:$L$47,10,FALSE))</f>
        <v/>
      </c>
      <c r="AL68" s="267" t="str">
        <f>IF(AL67="","",VLOOKUP(AL67,標準様式１シフト記号表!$C$6:$L$47,10,FALSE))</f>
        <v/>
      </c>
      <c r="AM68" s="267" t="str">
        <f>IF(AM67="","",VLOOKUP(AM67,標準様式１シフト記号表!$C$6:$L$47,10,FALSE))</f>
        <v/>
      </c>
      <c r="AN68" s="267" t="str">
        <f>IF(AN67="","",VLOOKUP(AN67,標準様式１シフト記号表!$C$6:$L$47,10,FALSE))</f>
        <v/>
      </c>
      <c r="AO68" s="267" t="str">
        <f>IF(AO67="","",VLOOKUP(AO67,標準様式１シフト記号表!$C$6:$L$47,10,FALSE))</f>
        <v/>
      </c>
      <c r="AP68" s="267" t="str">
        <f>IF(AP67="","",VLOOKUP(AP67,標準様式１シフト記号表!$C$6:$L$47,10,FALSE))</f>
        <v/>
      </c>
      <c r="AQ68" s="269" t="str">
        <f>IF(AQ67="","",VLOOKUP(AQ67,標準様式１シフト記号表!$C$6:$L$47,10,FALSE))</f>
        <v/>
      </c>
      <c r="AR68" s="268" t="str">
        <f>IF(AR67="","",VLOOKUP(AR67,標準様式１シフト記号表!$C$6:$L$47,10,FALSE))</f>
        <v/>
      </c>
      <c r="AS68" s="267" t="str">
        <f>IF(AS67="","",VLOOKUP(AS67,標準様式１シフト記号表!$C$6:$L$47,10,FALSE))</f>
        <v/>
      </c>
      <c r="AT68" s="267" t="str">
        <f>IF(AT67="","",VLOOKUP(AT67,標準様式１シフト記号表!$C$6:$L$47,10,FALSE))</f>
        <v/>
      </c>
      <c r="AU68" s="267" t="str">
        <f>IF(AU67="","",VLOOKUP(AU67,標準様式１シフト記号表!$C$6:$L$47,10,FALSE))</f>
        <v/>
      </c>
      <c r="AV68" s="267" t="str">
        <f>IF(AV67="","",VLOOKUP(AV67,標準様式１シフト記号表!$C$6:$L$47,10,FALSE))</f>
        <v/>
      </c>
      <c r="AW68" s="267" t="str">
        <f>IF(AW67="","",VLOOKUP(AW67,標準様式１シフト記号表!$C$6:$L$47,10,FALSE))</f>
        <v/>
      </c>
      <c r="AX68" s="269" t="str">
        <f>IF(AX67="","",VLOOKUP(AX67,標準様式１シフト記号表!$C$6:$L$47,10,FALSE))</f>
        <v/>
      </c>
      <c r="AY68" s="268" t="str">
        <f>IF(AY67="","",VLOOKUP(AY67,標準様式１シフト記号表!$C$6:$L$47,10,FALSE))</f>
        <v/>
      </c>
      <c r="AZ68" s="267" t="str">
        <f>IF(AZ67="","",VLOOKUP(AZ67,標準様式１シフト記号表!$C$6:$L$47,10,FALSE))</f>
        <v/>
      </c>
      <c r="BA68" s="267" t="str">
        <f>IF(BA67="","",VLOOKUP(BA67,標準様式１シフト記号表!$C$6:$L$47,10,FALSE))</f>
        <v/>
      </c>
      <c r="BB68" s="1265">
        <f>IF($BE$3="４週",SUM(W68:AX68),IF($BE$3="暦月",SUM(W68:BA68),""))</f>
        <v>0</v>
      </c>
      <c r="BC68" s="1266"/>
      <c r="BD68" s="1267">
        <f>IF($BE$3="４週",BB68/4,IF($BE$3="暦月",(BB68/($BE$8/7)),""))</f>
        <v>0</v>
      </c>
      <c r="BE68" s="1266"/>
      <c r="BF68" s="1262"/>
      <c r="BG68" s="1263"/>
      <c r="BH68" s="1263"/>
      <c r="BI68" s="1263"/>
      <c r="BJ68" s="1264"/>
    </row>
    <row r="69" spans="2:62" ht="20.25" customHeight="1" x14ac:dyDescent="0.15">
      <c r="B69" s="1268">
        <f>B67+1</f>
        <v>28</v>
      </c>
      <c r="C69" s="1287"/>
      <c r="D69" s="1288"/>
      <c r="E69" s="278"/>
      <c r="F69" s="277"/>
      <c r="G69" s="278"/>
      <c r="H69" s="277"/>
      <c r="I69" s="1289"/>
      <c r="J69" s="1290"/>
      <c r="K69" s="1291"/>
      <c r="L69" s="1292"/>
      <c r="M69" s="1292"/>
      <c r="N69" s="1288"/>
      <c r="O69" s="1308"/>
      <c r="P69" s="1309"/>
      <c r="Q69" s="1309"/>
      <c r="R69" s="1309"/>
      <c r="S69" s="1310"/>
      <c r="T69" s="276" t="s">
        <v>486</v>
      </c>
      <c r="V69" s="275"/>
      <c r="W69" s="260"/>
      <c r="X69" s="259"/>
      <c r="Y69" s="259"/>
      <c r="Z69" s="259"/>
      <c r="AA69" s="259"/>
      <c r="AB69" s="259"/>
      <c r="AC69" s="261"/>
      <c r="AD69" s="260"/>
      <c r="AE69" s="259"/>
      <c r="AF69" s="259"/>
      <c r="AG69" s="259"/>
      <c r="AH69" s="259"/>
      <c r="AI69" s="259"/>
      <c r="AJ69" s="261"/>
      <c r="AK69" s="260"/>
      <c r="AL69" s="259"/>
      <c r="AM69" s="259"/>
      <c r="AN69" s="259"/>
      <c r="AO69" s="259"/>
      <c r="AP69" s="259"/>
      <c r="AQ69" s="261"/>
      <c r="AR69" s="260"/>
      <c r="AS69" s="259"/>
      <c r="AT69" s="259"/>
      <c r="AU69" s="259"/>
      <c r="AV69" s="259"/>
      <c r="AW69" s="259"/>
      <c r="AX69" s="261"/>
      <c r="AY69" s="260"/>
      <c r="AZ69" s="259"/>
      <c r="BA69" s="258"/>
      <c r="BB69" s="1311"/>
      <c r="BC69" s="1312"/>
      <c r="BD69" s="1282"/>
      <c r="BE69" s="1283"/>
      <c r="BF69" s="1284"/>
      <c r="BG69" s="1285"/>
      <c r="BH69" s="1285"/>
      <c r="BI69" s="1285"/>
      <c r="BJ69" s="1286"/>
    </row>
    <row r="70" spans="2:62" ht="20.25" customHeight="1" x14ac:dyDescent="0.15">
      <c r="B70" s="1269"/>
      <c r="C70" s="1272"/>
      <c r="D70" s="1273"/>
      <c r="E70" s="278"/>
      <c r="F70" s="277">
        <f>C69</f>
        <v>0</v>
      </c>
      <c r="G70" s="278"/>
      <c r="H70" s="277">
        <f>I69</f>
        <v>0</v>
      </c>
      <c r="I70" s="1276"/>
      <c r="J70" s="1277"/>
      <c r="K70" s="1280"/>
      <c r="L70" s="1281"/>
      <c r="M70" s="1281"/>
      <c r="N70" s="1273"/>
      <c r="O70" s="1308"/>
      <c r="P70" s="1309"/>
      <c r="Q70" s="1309"/>
      <c r="R70" s="1309"/>
      <c r="S70" s="1310"/>
      <c r="T70" s="272" t="s">
        <v>485</v>
      </c>
      <c r="U70" s="271"/>
      <c r="V70" s="270"/>
      <c r="W70" s="268" t="str">
        <f>IF(W69="","",VLOOKUP(W69,標準様式１シフト記号表!$C$6:$L$47,10,FALSE))</f>
        <v/>
      </c>
      <c r="X70" s="267" t="str">
        <f>IF(X69="","",VLOOKUP(X69,標準様式１シフト記号表!$C$6:$L$47,10,FALSE))</f>
        <v/>
      </c>
      <c r="Y70" s="267" t="str">
        <f>IF(Y69="","",VLOOKUP(Y69,標準様式１シフト記号表!$C$6:$L$47,10,FALSE))</f>
        <v/>
      </c>
      <c r="Z70" s="267" t="str">
        <f>IF(Z69="","",VLOOKUP(Z69,標準様式１シフト記号表!$C$6:$L$47,10,FALSE))</f>
        <v/>
      </c>
      <c r="AA70" s="267" t="str">
        <f>IF(AA69="","",VLOOKUP(AA69,標準様式１シフト記号表!$C$6:$L$47,10,FALSE))</f>
        <v/>
      </c>
      <c r="AB70" s="267" t="str">
        <f>IF(AB69="","",VLOOKUP(AB69,標準様式１シフト記号表!$C$6:$L$47,10,FALSE))</f>
        <v/>
      </c>
      <c r="AC70" s="269" t="str">
        <f>IF(AC69="","",VLOOKUP(AC69,標準様式１シフト記号表!$C$6:$L$47,10,FALSE))</f>
        <v/>
      </c>
      <c r="AD70" s="268" t="str">
        <f>IF(AD69="","",VLOOKUP(AD69,標準様式１シフト記号表!$C$6:$L$47,10,FALSE))</f>
        <v/>
      </c>
      <c r="AE70" s="267" t="str">
        <f>IF(AE69="","",VLOOKUP(AE69,標準様式１シフト記号表!$C$6:$L$47,10,FALSE))</f>
        <v/>
      </c>
      <c r="AF70" s="267" t="str">
        <f>IF(AF69="","",VLOOKUP(AF69,標準様式１シフト記号表!$C$6:$L$47,10,FALSE))</f>
        <v/>
      </c>
      <c r="AG70" s="267" t="str">
        <f>IF(AG69="","",VLOOKUP(AG69,標準様式１シフト記号表!$C$6:$L$47,10,FALSE))</f>
        <v/>
      </c>
      <c r="AH70" s="267" t="str">
        <f>IF(AH69="","",VLOOKUP(AH69,標準様式１シフト記号表!$C$6:$L$47,10,FALSE))</f>
        <v/>
      </c>
      <c r="AI70" s="267" t="str">
        <f>IF(AI69="","",VLOOKUP(AI69,標準様式１シフト記号表!$C$6:$L$47,10,FALSE))</f>
        <v/>
      </c>
      <c r="AJ70" s="269" t="str">
        <f>IF(AJ69="","",VLOOKUP(AJ69,標準様式１シフト記号表!$C$6:$L$47,10,FALSE))</f>
        <v/>
      </c>
      <c r="AK70" s="268" t="str">
        <f>IF(AK69="","",VLOOKUP(AK69,標準様式１シフト記号表!$C$6:$L$47,10,FALSE))</f>
        <v/>
      </c>
      <c r="AL70" s="267" t="str">
        <f>IF(AL69="","",VLOOKUP(AL69,標準様式１シフト記号表!$C$6:$L$47,10,FALSE))</f>
        <v/>
      </c>
      <c r="AM70" s="267" t="str">
        <f>IF(AM69="","",VLOOKUP(AM69,標準様式１シフト記号表!$C$6:$L$47,10,FALSE))</f>
        <v/>
      </c>
      <c r="AN70" s="267" t="str">
        <f>IF(AN69="","",VLOOKUP(AN69,標準様式１シフト記号表!$C$6:$L$47,10,FALSE))</f>
        <v/>
      </c>
      <c r="AO70" s="267" t="str">
        <f>IF(AO69="","",VLOOKUP(AO69,標準様式１シフト記号表!$C$6:$L$47,10,FALSE))</f>
        <v/>
      </c>
      <c r="AP70" s="267" t="str">
        <f>IF(AP69="","",VLOOKUP(AP69,標準様式１シフト記号表!$C$6:$L$47,10,FALSE))</f>
        <v/>
      </c>
      <c r="AQ70" s="269" t="str">
        <f>IF(AQ69="","",VLOOKUP(AQ69,標準様式１シフト記号表!$C$6:$L$47,10,FALSE))</f>
        <v/>
      </c>
      <c r="AR70" s="268" t="str">
        <f>IF(AR69="","",VLOOKUP(AR69,標準様式１シフト記号表!$C$6:$L$47,10,FALSE))</f>
        <v/>
      </c>
      <c r="AS70" s="267" t="str">
        <f>IF(AS69="","",VLOOKUP(AS69,標準様式１シフト記号表!$C$6:$L$47,10,FALSE))</f>
        <v/>
      </c>
      <c r="AT70" s="267" t="str">
        <f>IF(AT69="","",VLOOKUP(AT69,標準様式１シフト記号表!$C$6:$L$47,10,FALSE))</f>
        <v/>
      </c>
      <c r="AU70" s="267" t="str">
        <f>IF(AU69="","",VLOOKUP(AU69,標準様式１シフト記号表!$C$6:$L$47,10,FALSE))</f>
        <v/>
      </c>
      <c r="AV70" s="267" t="str">
        <f>IF(AV69="","",VLOOKUP(AV69,標準様式１シフト記号表!$C$6:$L$47,10,FALSE))</f>
        <v/>
      </c>
      <c r="AW70" s="267" t="str">
        <f>IF(AW69="","",VLOOKUP(AW69,標準様式１シフト記号表!$C$6:$L$47,10,FALSE))</f>
        <v/>
      </c>
      <c r="AX70" s="269" t="str">
        <f>IF(AX69="","",VLOOKUP(AX69,標準様式１シフト記号表!$C$6:$L$47,10,FALSE))</f>
        <v/>
      </c>
      <c r="AY70" s="268" t="str">
        <f>IF(AY69="","",VLOOKUP(AY69,標準様式１シフト記号表!$C$6:$L$47,10,FALSE))</f>
        <v/>
      </c>
      <c r="AZ70" s="267" t="str">
        <f>IF(AZ69="","",VLOOKUP(AZ69,標準様式１シフト記号表!$C$6:$L$47,10,FALSE))</f>
        <v/>
      </c>
      <c r="BA70" s="267" t="str">
        <f>IF(BA69="","",VLOOKUP(BA69,標準様式１シフト記号表!$C$6:$L$47,10,FALSE))</f>
        <v/>
      </c>
      <c r="BB70" s="1265">
        <f>IF($BE$3="４週",SUM(W70:AX70),IF($BE$3="暦月",SUM(W70:BA70),""))</f>
        <v>0</v>
      </c>
      <c r="BC70" s="1266"/>
      <c r="BD70" s="1267">
        <f>IF($BE$3="４週",BB70/4,IF($BE$3="暦月",(BB70/($BE$8/7)),""))</f>
        <v>0</v>
      </c>
      <c r="BE70" s="1266"/>
      <c r="BF70" s="1262"/>
      <c r="BG70" s="1263"/>
      <c r="BH70" s="1263"/>
      <c r="BI70" s="1263"/>
      <c r="BJ70" s="1264"/>
    </row>
    <row r="71" spans="2:62" ht="20.25" customHeight="1" x14ac:dyDescent="0.15">
      <c r="B71" s="1268">
        <f>B69+1</f>
        <v>29</v>
      </c>
      <c r="C71" s="1287"/>
      <c r="D71" s="1288"/>
      <c r="E71" s="278"/>
      <c r="F71" s="277"/>
      <c r="G71" s="278"/>
      <c r="H71" s="277"/>
      <c r="I71" s="1289"/>
      <c r="J71" s="1290"/>
      <c r="K71" s="1291"/>
      <c r="L71" s="1292"/>
      <c r="M71" s="1292"/>
      <c r="N71" s="1288"/>
      <c r="O71" s="1308"/>
      <c r="P71" s="1309"/>
      <c r="Q71" s="1309"/>
      <c r="R71" s="1309"/>
      <c r="S71" s="1310"/>
      <c r="T71" s="276" t="s">
        <v>486</v>
      </c>
      <c r="V71" s="275"/>
      <c r="W71" s="260"/>
      <c r="X71" s="259"/>
      <c r="Y71" s="259"/>
      <c r="Z71" s="259"/>
      <c r="AA71" s="259"/>
      <c r="AB71" s="259"/>
      <c r="AC71" s="261"/>
      <c r="AD71" s="260"/>
      <c r="AE71" s="259"/>
      <c r="AF71" s="259"/>
      <c r="AG71" s="259"/>
      <c r="AH71" s="259"/>
      <c r="AI71" s="259"/>
      <c r="AJ71" s="261"/>
      <c r="AK71" s="260"/>
      <c r="AL71" s="259"/>
      <c r="AM71" s="259"/>
      <c r="AN71" s="259"/>
      <c r="AO71" s="259"/>
      <c r="AP71" s="259"/>
      <c r="AQ71" s="261"/>
      <c r="AR71" s="260"/>
      <c r="AS71" s="259"/>
      <c r="AT71" s="259"/>
      <c r="AU71" s="259"/>
      <c r="AV71" s="259"/>
      <c r="AW71" s="259"/>
      <c r="AX71" s="261"/>
      <c r="AY71" s="260"/>
      <c r="AZ71" s="259"/>
      <c r="BA71" s="258"/>
      <c r="BB71" s="1311"/>
      <c r="BC71" s="1312"/>
      <c r="BD71" s="1282"/>
      <c r="BE71" s="1283"/>
      <c r="BF71" s="1284"/>
      <c r="BG71" s="1285"/>
      <c r="BH71" s="1285"/>
      <c r="BI71" s="1285"/>
      <c r="BJ71" s="1286"/>
    </row>
    <row r="72" spans="2:62" ht="20.25" customHeight="1" x14ac:dyDescent="0.15">
      <c r="B72" s="1269"/>
      <c r="C72" s="1326"/>
      <c r="D72" s="1327"/>
      <c r="E72" s="274"/>
      <c r="F72" s="273">
        <f>C71</f>
        <v>0</v>
      </c>
      <c r="G72" s="274"/>
      <c r="H72" s="273">
        <f>I71</f>
        <v>0</v>
      </c>
      <c r="I72" s="1328"/>
      <c r="J72" s="1329"/>
      <c r="K72" s="1330"/>
      <c r="L72" s="1331"/>
      <c r="M72" s="1331"/>
      <c r="N72" s="1327"/>
      <c r="O72" s="1308"/>
      <c r="P72" s="1309"/>
      <c r="Q72" s="1309"/>
      <c r="R72" s="1309"/>
      <c r="S72" s="1310"/>
      <c r="T72" s="272" t="s">
        <v>485</v>
      </c>
      <c r="U72" s="271"/>
      <c r="V72" s="270"/>
      <c r="W72" s="268" t="str">
        <f>IF(W71="","",VLOOKUP(W71,標準様式１シフト記号表!$C$6:$L$47,10,FALSE))</f>
        <v/>
      </c>
      <c r="X72" s="267" t="str">
        <f>IF(X71="","",VLOOKUP(X71,標準様式１シフト記号表!$C$6:$L$47,10,FALSE))</f>
        <v/>
      </c>
      <c r="Y72" s="267" t="str">
        <f>IF(Y71="","",VLOOKUP(Y71,標準様式１シフト記号表!$C$6:$L$47,10,FALSE))</f>
        <v/>
      </c>
      <c r="Z72" s="267" t="str">
        <f>IF(Z71="","",VLOOKUP(Z71,標準様式１シフト記号表!$C$6:$L$47,10,FALSE))</f>
        <v/>
      </c>
      <c r="AA72" s="267" t="str">
        <f>IF(AA71="","",VLOOKUP(AA71,標準様式１シフト記号表!$C$6:$L$47,10,FALSE))</f>
        <v/>
      </c>
      <c r="AB72" s="267" t="str">
        <f>IF(AB71="","",VLOOKUP(AB71,標準様式１シフト記号表!$C$6:$L$47,10,FALSE))</f>
        <v/>
      </c>
      <c r="AC72" s="269" t="str">
        <f>IF(AC71="","",VLOOKUP(AC71,標準様式１シフト記号表!$C$6:$L$47,10,FALSE))</f>
        <v/>
      </c>
      <c r="AD72" s="268" t="str">
        <f>IF(AD71="","",VLOOKUP(AD71,標準様式１シフト記号表!$C$6:$L$47,10,FALSE))</f>
        <v/>
      </c>
      <c r="AE72" s="267" t="str">
        <f>IF(AE71="","",VLOOKUP(AE71,標準様式１シフト記号表!$C$6:$L$47,10,FALSE))</f>
        <v/>
      </c>
      <c r="AF72" s="267" t="str">
        <f>IF(AF71="","",VLOOKUP(AF71,標準様式１シフト記号表!$C$6:$L$47,10,FALSE))</f>
        <v/>
      </c>
      <c r="AG72" s="267" t="str">
        <f>IF(AG71="","",VLOOKUP(AG71,標準様式１シフト記号表!$C$6:$L$47,10,FALSE))</f>
        <v/>
      </c>
      <c r="AH72" s="267" t="str">
        <f>IF(AH71="","",VLOOKUP(AH71,標準様式１シフト記号表!$C$6:$L$47,10,FALSE))</f>
        <v/>
      </c>
      <c r="AI72" s="267" t="str">
        <f>IF(AI71="","",VLOOKUP(AI71,標準様式１シフト記号表!$C$6:$L$47,10,FALSE))</f>
        <v/>
      </c>
      <c r="AJ72" s="269" t="str">
        <f>IF(AJ71="","",VLOOKUP(AJ71,標準様式１シフト記号表!$C$6:$L$47,10,FALSE))</f>
        <v/>
      </c>
      <c r="AK72" s="268" t="str">
        <f>IF(AK71="","",VLOOKUP(AK71,標準様式１シフト記号表!$C$6:$L$47,10,FALSE))</f>
        <v/>
      </c>
      <c r="AL72" s="267" t="str">
        <f>IF(AL71="","",VLOOKUP(AL71,標準様式１シフト記号表!$C$6:$L$47,10,FALSE))</f>
        <v/>
      </c>
      <c r="AM72" s="267" t="str">
        <f>IF(AM71="","",VLOOKUP(AM71,標準様式１シフト記号表!$C$6:$L$47,10,FALSE))</f>
        <v/>
      </c>
      <c r="AN72" s="267" t="str">
        <f>IF(AN71="","",VLOOKUP(AN71,標準様式１シフト記号表!$C$6:$L$47,10,FALSE))</f>
        <v/>
      </c>
      <c r="AO72" s="267" t="str">
        <f>IF(AO71="","",VLOOKUP(AO71,標準様式１シフト記号表!$C$6:$L$47,10,FALSE))</f>
        <v/>
      </c>
      <c r="AP72" s="267" t="str">
        <f>IF(AP71="","",VLOOKUP(AP71,標準様式１シフト記号表!$C$6:$L$47,10,FALSE))</f>
        <v/>
      </c>
      <c r="AQ72" s="269" t="str">
        <f>IF(AQ71="","",VLOOKUP(AQ71,標準様式１シフト記号表!$C$6:$L$47,10,FALSE))</f>
        <v/>
      </c>
      <c r="AR72" s="268" t="str">
        <f>IF(AR71="","",VLOOKUP(AR71,標準様式１シフト記号表!$C$6:$L$47,10,FALSE))</f>
        <v/>
      </c>
      <c r="AS72" s="267" t="str">
        <f>IF(AS71="","",VLOOKUP(AS71,標準様式１シフト記号表!$C$6:$L$47,10,FALSE))</f>
        <v/>
      </c>
      <c r="AT72" s="267" t="str">
        <f>IF(AT71="","",VLOOKUP(AT71,標準様式１シフト記号表!$C$6:$L$47,10,FALSE))</f>
        <v/>
      </c>
      <c r="AU72" s="267" t="str">
        <f>IF(AU71="","",VLOOKUP(AU71,標準様式１シフト記号表!$C$6:$L$47,10,FALSE))</f>
        <v/>
      </c>
      <c r="AV72" s="267" t="str">
        <f>IF(AV71="","",VLOOKUP(AV71,標準様式１シフト記号表!$C$6:$L$47,10,FALSE))</f>
        <v/>
      </c>
      <c r="AW72" s="267" t="str">
        <f>IF(AW71="","",VLOOKUP(AW71,標準様式１シフト記号表!$C$6:$L$47,10,FALSE))</f>
        <v/>
      </c>
      <c r="AX72" s="269" t="str">
        <f>IF(AX71="","",VLOOKUP(AX71,標準様式１シフト記号表!$C$6:$L$47,10,FALSE))</f>
        <v/>
      </c>
      <c r="AY72" s="268" t="str">
        <f>IF(AY71="","",VLOOKUP(AY71,標準様式１シフト記号表!$C$6:$L$47,10,FALSE))</f>
        <v/>
      </c>
      <c r="AZ72" s="267" t="str">
        <f>IF(AZ71="","",VLOOKUP(AZ71,標準様式１シフト記号表!$C$6:$L$47,10,FALSE))</f>
        <v/>
      </c>
      <c r="BA72" s="267" t="str">
        <f>IF(BA71="","",VLOOKUP(BA71,標準様式１シフト記号表!$C$6:$L$47,10,FALSE))</f>
        <v/>
      </c>
      <c r="BB72" s="1323">
        <f>IF($BE$3="４週",SUM(W72:AX72),IF($BE$3="暦月",SUM(W72:BA72),""))</f>
        <v>0</v>
      </c>
      <c r="BC72" s="1324"/>
      <c r="BD72" s="1325">
        <f>IF($BE$3="４週",BB72/4,IF($BE$3="暦月",(BB72/($BE$8/7)),""))</f>
        <v>0</v>
      </c>
      <c r="BE72" s="1324"/>
      <c r="BF72" s="1320"/>
      <c r="BG72" s="1321"/>
      <c r="BH72" s="1321"/>
      <c r="BI72" s="1321"/>
      <c r="BJ72" s="1322"/>
    </row>
    <row r="73" spans="2:62" ht="20.25" customHeight="1" x14ac:dyDescent="0.15">
      <c r="B73" s="1268">
        <f>B71+1</f>
        <v>30</v>
      </c>
      <c r="C73" s="1287"/>
      <c r="D73" s="1288"/>
      <c r="E73" s="278"/>
      <c r="F73" s="277"/>
      <c r="G73" s="278"/>
      <c r="H73" s="277"/>
      <c r="I73" s="1289"/>
      <c r="J73" s="1290"/>
      <c r="K73" s="1291"/>
      <c r="L73" s="1292"/>
      <c r="M73" s="1292"/>
      <c r="N73" s="1288"/>
      <c r="O73" s="1308"/>
      <c r="P73" s="1309"/>
      <c r="Q73" s="1309"/>
      <c r="R73" s="1309"/>
      <c r="S73" s="1310"/>
      <c r="T73" s="276" t="s">
        <v>486</v>
      </c>
      <c r="V73" s="275"/>
      <c r="W73" s="260"/>
      <c r="X73" s="259"/>
      <c r="Y73" s="259"/>
      <c r="Z73" s="259"/>
      <c r="AA73" s="259"/>
      <c r="AB73" s="259"/>
      <c r="AC73" s="261"/>
      <c r="AD73" s="260"/>
      <c r="AE73" s="259"/>
      <c r="AF73" s="259"/>
      <c r="AG73" s="259"/>
      <c r="AH73" s="259"/>
      <c r="AI73" s="259"/>
      <c r="AJ73" s="261"/>
      <c r="AK73" s="260"/>
      <c r="AL73" s="259"/>
      <c r="AM73" s="259"/>
      <c r="AN73" s="259"/>
      <c r="AO73" s="259"/>
      <c r="AP73" s="259"/>
      <c r="AQ73" s="261"/>
      <c r="AR73" s="260"/>
      <c r="AS73" s="259"/>
      <c r="AT73" s="259"/>
      <c r="AU73" s="259"/>
      <c r="AV73" s="259"/>
      <c r="AW73" s="259"/>
      <c r="AX73" s="261"/>
      <c r="AY73" s="260"/>
      <c r="AZ73" s="259"/>
      <c r="BA73" s="258"/>
      <c r="BB73" s="1311"/>
      <c r="BC73" s="1312"/>
      <c r="BD73" s="1282"/>
      <c r="BE73" s="1283"/>
      <c r="BF73" s="1284"/>
      <c r="BG73" s="1285"/>
      <c r="BH73" s="1285"/>
      <c r="BI73" s="1285"/>
      <c r="BJ73" s="1286"/>
    </row>
    <row r="74" spans="2:62" ht="20.25" customHeight="1" x14ac:dyDescent="0.15">
      <c r="B74" s="1269"/>
      <c r="C74" s="1326"/>
      <c r="D74" s="1327"/>
      <c r="E74" s="274"/>
      <c r="F74" s="273">
        <f>C73</f>
        <v>0</v>
      </c>
      <c r="G74" s="274"/>
      <c r="H74" s="273">
        <f>I73</f>
        <v>0</v>
      </c>
      <c r="I74" s="1328"/>
      <c r="J74" s="1329"/>
      <c r="K74" s="1330"/>
      <c r="L74" s="1331"/>
      <c r="M74" s="1331"/>
      <c r="N74" s="1327"/>
      <c r="O74" s="1308"/>
      <c r="P74" s="1309"/>
      <c r="Q74" s="1309"/>
      <c r="R74" s="1309"/>
      <c r="S74" s="1310"/>
      <c r="T74" s="272" t="s">
        <v>485</v>
      </c>
      <c r="U74" s="271"/>
      <c r="V74" s="270"/>
      <c r="W74" s="268" t="str">
        <f>IF(W73="","",VLOOKUP(W73,標準様式１シフト記号表!$C$6:$L$47,10,FALSE))</f>
        <v/>
      </c>
      <c r="X74" s="267" t="str">
        <f>IF(X73="","",VLOOKUP(X73,標準様式１シフト記号表!$C$6:$L$47,10,FALSE))</f>
        <v/>
      </c>
      <c r="Y74" s="267" t="str">
        <f>IF(Y73="","",VLOOKUP(Y73,標準様式１シフト記号表!$C$6:$L$47,10,FALSE))</f>
        <v/>
      </c>
      <c r="Z74" s="267" t="str">
        <f>IF(Z73="","",VLOOKUP(Z73,標準様式１シフト記号表!$C$6:$L$47,10,FALSE))</f>
        <v/>
      </c>
      <c r="AA74" s="267" t="str">
        <f>IF(AA73="","",VLOOKUP(AA73,標準様式１シフト記号表!$C$6:$L$47,10,FALSE))</f>
        <v/>
      </c>
      <c r="AB74" s="267" t="str">
        <f>IF(AB73="","",VLOOKUP(AB73,標準様式１シフト記号表!$C$6:$L$47,10,FALSE))</f>
        <v/>
      </c>
      <c r="AC74" s="269" t="str">
        <f>IF(AC73="","",VLOOKUP(AC73,標準様式１シフト記号表!$C$6:$L$47,10,FALSE))</f>
        <v/>
      </c>
      <c r="AD74" s="268" t="str">
        <f>IF(AD73="","",VLOOKUP(AD73,標準様式１シフト記号表!$C$6:$L$47,10,FALSE))</f>
        <v/>
      </c>
      <c r="AE74" s="267" t="str">
        <f>IF(AE73="","",VLOOKUP(AE73,標準様式１シフト記号表!$C$6:$L$47,10,FALSE))</f>
        <v/>
      </c>
      <c r="AF74" s="267" t="str">
        <f>IF(AF73="","",VLOOKUP(AF73,標準様式１シフト記号表!$C$6:$L$47,10,FALSE))</f>
        <v/>
      </c>
      <c r="AG74" s="267" t="str">
        <f>IF(AG73="","",VLOOKUP(AG73,標準様式１シフト記号表!$C$6:$L$47,10,FALSE))</f>
        <v/>
      </c>
      <c r="AH74" s="267" t="str">
        <f>IF(AH73="","",VLOOKUP(AH73,標準様式１シフト記号表!$C$6:$L$47,10,FALSE))</f>
        <v/>
      </c>
      <c r="AI74" s="267" t="str">
        <f>IF(AI73="","",VLOOKUP(AI73,標準様式１シフト記号表!$C$6:$L$47,10,FALSE))</f>
        <v/>
      </c>
      <c r="AJ74" s="269" t="str">
        <f>IF(AJ73="","",VLOOKUP(AJ73,標準様式１シフト記号表!$C$6:$L$47,10,FALSE))</f>
        <v/>
      </c>
      <c r="AK74" s="268" t="str">
        <f>IF(AK73="","",VLOOKUP(AK73,標準様式１シフト記号表!$C$6:$L$47,10,FALSE))</f>
        <v/>
      </c>
      <c r="AL74" s="267" t="str">
        <f>IF(AL73="","",VLOOKUP(AL73,標準様式１シフト記号表!$C$6:$L$47,10,FALSE))</f>
        <v/>
      </c>
      <c r="AM74" s="267" t="str">
        <f>IF(AM73="","",VLOOKUP(AM73,標準様式１シフト記号表!$C$6:$L$47,10,FALSE))</f>
        <v/>
      </c>
      <c r="AN74" s="267" t="str">
        <f>IF(AN73="","",VLOOKUP(AN73,標準様式１シフト記号表!$C$6:$L$47,10,FALSE))</f>
        <v/>
      </c>
      <c r="AO74" s="267" t="str">
        <f>IF(AO73="","",VLOOKUP(AO73,標準様式１シフト記号表!$C$6:$L$47,10,FALSE))</f>
        <v/>
      </c>
      <c r="AP74" s="267" t="str">
        <f>IF(AP73="","",VLOOKUP(AP73,標準様式１シフト記号表!$C$6:$L$47,10,FALSE))</f>
        <v/>
      </c>
      <c r="AQ74" s="269" t="str">
        <f>IF(AQ73="","",VLOOKUP(AQ73,標準様式１シフト記号表!$C$6:$L$47,10,FALSE))</f>
        <v/>
      </c>
      <c r="AR74" s="268" t="str">
        <f>IF(AR73="","",VLOOKUP(AR73,標準様式１シフト記号表!$C$6:$L$47,10,FALSE))</f>
        <v/>
      </c>
      <c r="AS74" s="267" t="str">
        <f>IF(AS73="","",VLOOKUP(AS73,標準様式１シフト記号表!$C$6:$L$47,10,FALSE))</f>
        <v/>
      </c>
      <c r="AT74" s="267" t="str">
        <f>IF(AT73="","",VLOOKUP(AT73,標準様式１シフト記号表!$C$6:$L$47,10,FALSE))</f>
        <v/>
      </c>
      <c r="AU74" s="267" t="str">
        <f>IF(AU73="","",VLOOKUP(AU73,標準様式１シフト記号表!$C$6:$L$47,10,FALSE))</f>
        <v/>
      </c>
      <c r="AV74" s="267" t="str">
        <f>IF(AV73="","",VLOOKUP(AV73,標準様式１シフト記号表!$C$6:$L$47,10,FALSE))</f>
        <v/>
      </c>
      <c r="AW74" s="267" t="str">
        <f>IF(AW73="","",VLOOKUP(AW73,標準様式１シフト記号表!$C$6:$L$47,10,FALSE))</f>
        <v/>
      </c>
      <c r="AX74" s="269" t="str">
        <f>IF(AX73="","",VLOOKUP(AX73,標準様式１シフト記号表!$C$6:$L$47,10,FALSE))</f>
        <v/>
      </c>
      <c r="AY74" s="268" t="str">
        <f>IF(AY73="","",VLOOKUP(AY73,標準様式１シフト記号表!$C$6:$L$47,10,FALSE))</f>
        <v/>
      </c>
      <c r="AZ74" s="267" t="str">
        <f>IF(AZ73="","",VLOOKUP(AZ73,標準様式１シフト記号表!$C$6:$L$47,10,FALSE))</f>
        <v/>
      </c>
      <c r="BA74" s="267" t="str">
        <f>IF(BA73="","",VLOOKUP(BA73,標準様式１シフト記号表!$C$6:$L$47,10,FALSE))</f>
        <v/>
      </c>
      <c r="BB74" s="1323">
        <f>IF($BE$3="４週",SUM(W74:AX74),IF($BE$3="暦月",SUM(W74:BA74),""))</f>
        <v>0</v>
      </c>
      <c r="BC74" s="1324"/>
      <c r="BD74" s="1325">
        <f>IF($BE$3="４週",BB74/4,IF($BE$3="暦月",(BB74/($BE$8/7)),""))</f>
        <v>0</v>
      </c>
      <c r="BE74" s="1324"/>
      <c r="BF74" s="1320"/>
      <c r="BG74" s="1321"/>
      <c r="BH74" s="1321"/>
      <c r="BI74" s="1321"/>
      <c r="BJ74" s="1322"/>
    </row>
    <row r="75" spans="2:62" ht="20.25" customHeight="1" x14ac:dyDescent="0.15">
      <c r="B75" s="1268">
        <f>B73+1</f>
        <v>31</v>
      </c>
      <c r="C75" s="1287"/>
      <c r="D75" s="1288"/>
      <c r="E75" s="278"/>
      <c r="F75" s="277"/>
      <c r="G75" s="278"/>
      <c r="H75" s="277"/>
      <c r="I75" s="1289"/>
      <c r="J75" s="1290"/>
      <c r="K75" s="1291"/>
      <c r="L75" s="1292"/>
      <c r="M75" s="1292"/>
      <c r="N75" s="1288"/>
      <c r="O75" s="1308"/>
      <c r="P75" s="1309"/>
      <c r="Q75" s="1309"/>
      <c r="R75" s="1309"/>
      <c r="S75" s="1310"/>
      <c r="T75" s="276" t="s">
        <v>486</v>
      </c>
      <c r="V75" s="275"/>
      <c r="W75" s="260"/>
      <c r="X75" s="259"/>
      <c r="Y75" s="259"/>
      <c r="Z75" s="259"/>
      <c r="AA75" s="259"/>
      <c r="AB75" s="259"/>
      <c r="AC75" s="261"/>
      <c r="AD75" s="260"/>
      <c r="AE75" s="259"/>
      <c r="AF75" s="259"/>
      <c r="AG75" s="259"/>
      <c r="AH75" s="259"/>
      <c r="AI75" s="259"/>
      <c r="AJ75" s="261"/>
      <c r="AK75" s="260"/>
      <c r="AL75" s="259"/>
      <c r="AM75" s="259"/>
      <c r="AN75" s="259"/>
      <c r="AO75" s="259"/>
      <c r="AP75" s="259"/>
      <c r="AQ75" s="261"/>
      <c r="AR75" s="260"/>
      <c r="AS75" s="259"/>
      <c r="AT75" s="259"/>
      <c r="AU75" s="259"/>
      <c r="AV75" s="259"/>
      <c r="AW75" s="259"/>
      <c r="AX75" s="261"/>
      <c r="AY75" s="260"/>
      <c r="AZ75" s="259"/>
      <c r="BA75" s="258"/>
      <c r="BB75" s="1311"/>
      <c r="BC75" s="1312"/>
      <c r="BD75" s="1282"/>
      <c r="BE75" s="1283"/>
      <c r="BF75" s="1284"/>
      <c r="BG75" s="1285"/>
      <c r="BH75" s="1285"/>
      <c r="BI75" s="1285"/>
      <c r="BJ75" s="1286"/>
    </row>
    <row r="76" spans="2:62" ht="20.25" customHeight="1" x14ac:dyDescent="0.15">
      <c r="B76" s="1269"/>
      <c r="C76" s="1326"/>
      <c r="D76" s="1327"/>
      <c r="E76" s="274"/>
      <c r="F76" s="273">
        <f>C75</f>
        <v>0</v>
      </c>
      <c r="G76" s="274"/>
      <c r="H76" s="273">
        <f>I75</f>
        <v>0</v>
      </c>
      <c r="I76" s="1328"/>
      <c r="J76" s="1329"/>
      <c r="K76" s="1330"/>
      <c r="L76" s="1331"/>
      <c r="M76" s="1331"/>
      <c r="N76" s="1327"/>
      <c r="O76" s="1308"/>
      <c r="P76" s="1309"/>
      <c r="Q76" s="1309"/>
      <c r="R76" s="1309"/>
      <c r="S76" s="1310"/>
      <c r="T76" s="272" t="s">
        <v>485</v>
      </c>
      <c r="U76" s="271"/>
      <c r="V76" s="270"/>
      <c r="W76" s="268" t="str">
        <f>IF(W75="","",VLOOKUP(W75,標準様式１シフト記号表!$C$6:$L$47,10,FALSE))</f>
        <v/>
      </c>
      <c r="X76" s="267" t="str">
        <f>IF(X75="","",VLOOKUP(X75,標準様式１シフト記号表!$C$6:$L$47,10,FALSE))</f>
        <v/>
      </c>
      <c r="Y76" s="267" t="str">
        <f>IF(Y75="","",VLOOKUP(Y75,標準様式１シフト記号表!$C$6:$L$47,10,FALSE))</f>
        <v/>
      </c>
      <c r="Z76" s="267" t="str">
        <f>IF(Z75="","",VLOOKUP(Z75,標準様式１シフト記号表!$C$6:$L$47,10,FALSE))</f>
        <v/>
      </c>
      <c r="AA76" s="267" t="str">
        <f>IF(AA75="","",VLOOKUP(AA75,標準様式１シフト記号表!$C$6:$L$47,10,FALSE))</f>
        <v/>
      </c>
      <c r="AB76" s="267" t="str">
        <f>IF(AB75="","",VLOOKUP(AB75,標準様式１シフト記号表!$C$6:$L$47,10,FALSE))</f>
        <v/>
      </c>
      <c r="AC76" s="269" t="str">
        <f>IF(AC75="","",VLOOKUP(AC75,標準様式１シフト記号表!$C$6:$L$47,10,FALSE))</f>
        <v/>
      </c>
      <c r="AD76" s="268" t="str">
        <f>IF(AD75="","",VLOOKUP(AD75,標準様式１シフト記号表!$C$6:$L$47,10,FALSE))</f>
        <v/>
      </c>
      <c r="AE76" s="267" t="str">
        <f>IF(AE75="","",VLOOKUP(AE75,標準様式１シフト記号表!$C$6:$L$47,10,FALSE))</f>
        <v/>
      </c>
      <c r="AF76" s="267" t="str">
        <f>IF(AF75="","",VLOOKUP(AF75,標準様式１シフト記号表!$C$6:$L$47,10,FALSE))</f>
        <v/>
      </c>
      <c r="AG76" s="267" t="str">
        <f>IF(AG75="","",VLOOKUP(AG75,標準様式１シフト記号表!$C$6:$L$47,10,FALSE))</f>
        <v/>
      </c>
      <c r="AH76" s="267" t="str">
        <f>IF(AH75="","",VLOOKUP(AH75,標準様式１シフト記号表!$C$6:$L$47,10,FALSE))</f>
        <v/>
      </c>
      <c r="AI76" s="267" t="str">
        <f>IF(AI75="","",VLOOKUP(AI75,標準様式１シフト記号表!$C$6:$L$47,10,FALSE))</f>
        <v/>
      </c>
      <c r="AJ76" s="269" t="str">
        <f>IF(AJ75="","",VLOOKUP(AJ75,標準様式１シフト記号表!$C$6:$L$47,10,FALSE))</f>
        <v/>
      </c>
      <c r="AK76" s="268" t="str">
        <f>IF(AK75="","",VLOOKUP(AK75,標準様式１シフト記号表!$C$6:$L$47,10,FALSE))</f>
        <v/>
      </c>
      <c r="AL76" s="267" t="str">
        <f>IF(AL75="","",VLOOKUP(AL75,標準様式１シフト記号表!$C$6:$L$47,10,FALSE))</f>
        <v/>
      </c>
      <c r="AM76" s="267" t="str">
        <f>IF(AM75="","",VLOOKUP(AM75,標準様式１シフト記号表!$C$6:$L$47,10,FALSE))</f>
        <v/>
      </c>
      <c r="AN76" s="267" t="str">
        <f>IF(AN75="","",VLOOKUP(AN75,標準様式１シフト記号表!$C$6:$L$47,10,FALSE))</f>
        <v/>
      </c>
      <c r="AO76" s="267" t="str">
        <f>IF(AO75="","",VLOOKUP(AO75,標準様式１シフト記号表!$C$6:$L$47,10,FALSE))</f>
        <v/>
      </c>
      <c r="AP76" s="267" t="str">
        <f>IF(AP75="","",VLOOKUP(AP75,標準様式１シフト記号表!$C$6:$L$47,10,FALSE))</f>
        <v/>
      </c>
      <c r="AQ76" s="269" t="str">
        <f>IF(AQ75="","",VLOOKUP(AQ75,標準様式１シフト記号表!$C$6:$L$47,10,FALSE))</f>
        <v/>
      </c>
      <c r="AR76" s="268" t="str">
        <f>IF(AR75="","",VLOOKUP(AR75,標準様式１シフト記号表!$C$6:$L$47,10,FALSE))</f>
        <v/>
      </c>
      <c r="AS76" s="267" t="str">
        <f>IF(AS75="","",VLOOKUP(AS75,標準様式１シフト記号表!$C$6:$L$47,10,FALSE))</f>
        <v/>
      </c>
      <c r="AT76" s="267" t="str">
        <f>IF(AT75="","",VLOOKUP(AT75,標準様式１シフト記号表!$C$6:$L$47,10,FALSE))</f>
        <v/>
      </c>
      <c r="AU76" s="267" t="str">
        <f>IF(AU75="","",VLOOKUP(AU75,標準様式１シフト記号表!$C$6:$L$47,10,FALSE))</f>
        <v/>
      </c>
      <c r="AV76" s="267" t="str">
        <f>IF(AV75="","",VLOOKUP(AV75,標準様式１シフト記号表!$C$6:$L$47,10,FALSE))</f>
        <v/>
      </c>
      <c r="AW76" s="267" t="str">
        <f>IF(AW75="","",VLOOKUP(AW75,標準様式１シフト記号表!$C$6:$L$47,10,FALSE))</f>
        <v/>
      </c>
      <c r="AX76" s="269" t="str">
        <f>IF(AX75="","",VLOOKUP(AX75,標準様式１シフト記号表!$C$6:$L$47,10,FALSE))</f>
        <v/>
      </c>
      <c r="AY76" s="268" t="str">
        <f>IF(AY75="","",VLOOKUP(AY75,標準様式１シフト記号表!$C$6:$L$47,10,FALSE))</f>
        <v/>
      </c>
      <c r="AZ76" s="267" t="str">
        <f>IF(AZ75="","",VLOOKUP(AZ75,標準様式１シフト記号表!$C$6:$L$47,10,FALSE))</f>
        <v/>
      </c>
      <c r="BA76" s="267" t="str">
        <f>IF(BA75="","",VLOOKUP(BA75,標準様式１シフト記号表!$C$6:$L$47,10,FALSE))</f>
        <v/>
      </c>
      <c r="BB76" s="1323">
        <f>IF($BE$3="４週",SUM(W76:AX76),IF($BE$3="暦月",SUM(W76:BA76),""))</f>
        <v>0</v>
      </c>
      <c r="BC76" s="1324"/>
      <c r="BD76" s="1325">
        <f>IF($BE$3="４週",BB76/4,IF($BE$3="暦月",(BB76/($BE$8/7)),""))</f>
        <v>0</v>
      </c>
      <c r="BE76" s="1324"/>
      <c r="BF76" s="1320"/>
      <c r="BG76" s="1321"/>
      <c r="BH76" s="1321"/>
      <c r="BI76" s="1321"/>
      <c r="BJ76" s="1322"/>
    </row>
    <row r="77" spans="2:62" ht="20.25" customHeight="1" x14ac:dyDescent="0.15">
      <c r="B77" s="1268">
        <f>B75+1</f>
        <v>32</v>
      </c>
      <c r="C77" s="1287"/>
      <c r="D77" s="1288"/>
      <c r="E77" s="278"/>
      <c r="F77" s="277"/>
      <c r="G77" s="278"/>
      <c r="H77" s="277"/>
      <c r="I77" s="1289"/>
      <c r="J77" s="1290"/>
      <c r="K77" s="1291"/>
      <c r="L77" s="1292"/>
      <c r="M77" s="1292"/>
      <c r="N77" s="1288"/>
      <c r="O77" s="1308"/>
      <c r="P77" s="1309"/>
      <c r="Q77" s="1309"/>
      <c r="R77" s="1309"/>
      <c r="S77" s="1310"/>
      <c r="T77" s="276" t="s">
        <v>486</v>
      </c>
      <c r="V77" s="275"/>
      <c r="W77" s="260"/>
      <c r="X77" s="259"/>
      <c r="Y77" s="259"/>
      <c r="Z77" s="259"/>
      <c r="AA77" s="259"/>
      <c r="AB77" s="259"/>
      <c r="AC77" s="261"/>
      <c r="AD77" s="260"/>
      <c r="AE77" s="259"/>
      <c r="AF77" s="259"/>
      <c r="AG77" s="259"/>
      <c r="AH77" s="259"/>
      <c r="AI77" s="259"/>
      <c r="AJ77" s="261"/>
      <c r="AK77" s="260"/>
      <c r="AL77" s="259"/>
      <c r="AM77" s="259"/>
      <c r="AN77" s="259"/>
      <c r="AO77" s="259"/>
      <c r="AP77" s="259"/>
      <c r="AQ77" s="261"/>
      <c r="AR77" s="260"/>
      <c r="AS77" s="259"/>
      <c r="AT77" s="259"/>
      <c r="AU77" s="259"/>
      <c r="AV77" s="259"/>
      <c r="AW77" s="259"/>
      <c r="AX77" s="261"/>
      <c r="AY77" s="260"/>
      <c r="AZ77" s="259"/>
      <c r="BA77" s="258"/>
      <c r="BB77" s="1311"/>
      <c r="BC77" s="1312"/>
      <c r="BD77" s="1282"/>
      <c r="BE77" s="1283"/>
      <c r="BF77" s="1284"/>
      <c r="BG77" s="1285"/>
      <c r="BH77" s="1285"/>
      <c r="BI77" s="1285"/>
      <c r="BJ77" s="1286"/>
    </row>
    <row r="78" spans="2:62" ht="20.25" customHeight="1" x14ac:dyDescent="0.15">
      <c r="B78" s="1269"/>
      <c r="C78" s="1326"/>
      <c r="D78" s="1327"/>
      <c r="E78" s="274"/>
      <c r="F78" s="273">
        <f>C77</f>
        <v>0</v>
      </c>
      <c r="G78" s="274"/>
      <c r="H78" s="273">
        <f>I77</f>
        <v>0</v>
      </c>
      <c r="I78" s="1328"/>
      <c r="J78" s="1329"/>
      <c r="K78" s="1330"/>
      <c r="L78" s="1331"/>
      <c r="M78" s="1331"/>
      <c r="N78" s="1327"/>
      <c r="O78" s="1308"/>
      <c r="P78" s="1309"/>
      <c r="Q78" s="1309"/>
      <c r="R78" s="1309"/>
      <c r="S78" s="1310"/>
      <c r="T78" s="272" t="s">
        <v>485</v>
      </c>
      <c r="U78" s="271"/>
      <c r="V78" s="270"/>
      <c r="W78" s="268" t="str">
        <f>IF(W77="","",VLOOKUP(W77,標準様式１シフト記号表!$C$6:$L$47,10,FALSE))</f>
        <v/>
      </c>
      <c r="X78" s="267" t="str">
        <f>IF(X77="","",VLOOKUP(X77,標準様式１シフト記号表!$C$6:$L$47,10,FALSE))</f>
        <v/>
      </c>
      <c r="Y78" s="267" t="str">
        <f>IF(Y77="","",VLOOKUP(Y77,標準様式１シフト記号表!$C$6:$L$47,10,FALSE))</f>
        <v/>
      </c>
      <c r="Z78" s="267" t="str">
        <f>IF(Z77="","",VLOOKUP(Z77,標準様式１シフト記号表!$C$6:$L$47,10,FALSE))</f>
        <v/>
      </c>
      <c r="AA78" s="267" t="str">
        <f>IF(AA77="","",VLOOKUP(AA77,標準様式１シフト記号表!$C$6:$L$47,10,FALSE))</f>
        <v/>
      </c>
      <c r="AB78" s="267" t="str">
        <f>IF(AB77="","",VLOOKUP(AB77,標準様式１シフト記号表!$C$6:$L$47,10,FALSE))</f>
        <v/>
      </c>
      <c r="AC78" s="269" t="str">
        <f>IF(AC77="","",VLOOKUP(AC77,標準様式１シフト記号表!$C$6:$L$47,10,FALSE))</f>
        <v/>
      </c>
      <c r="AD78" s="268" t="str">
        <f>IF(AD77="","",VLOOKUP(AD77,標準様式１シフト記号表!$C$6:$L$47,10,FALSE))</f>
        <v/>
      </c>
      <c r="AE78" s="267" t="str">
        <f>IF(AE77="","",VLOOKUP(AE77,標準様式１シフト記号表!$C$6:$L$47,10,FALSE))</f>
        <v/>
      </c>
      <c r="AF78" s="267" t="str">
        <f>IF(AF77="","",VLOOKUP(AF77,標準様式１シフト記号表!$C$6:$L$47,10,FALSE))</f>
        <v/>
      </c>
      <c r="AG78" s="267" t="str">
        <f>IF(AG77="","",VLOOKUP(AG77,標準様式１シフト記号表!$C$6:$L$47,10,FALSE))</f>
        <v/>
      </c>
      <c r="AH78" s="267" t="str">
        <f>IF(AH77="","",VLOOKUP(AH77,標準様式１シフト記号表!$C$6:$L$47,10,FALSE))</f>
        <v/>
      </c>
      <c r="AI78" s="267" t="str">
        <f>IF(AI77="","",VLOOKUP(AI77,標準様式１シフト記号表!$C$6:$L$47,10,FALSE))</f>
        <v/>
      </c>
      <c r="AJ78" s="269" t="str">
        <f>IF(AJ77="","",VLOOKUP(AJ77,標準様式１シフト記号表!$C$6:$L$47,10,FALSE))</f>
        <v/>
      </c>
      <c r="AK78" s="268" t="str">
        <f>IF(AK77="","",VLOOKUP(AK77,標準様式１シフト記号表!$C$6:$L$47,10,FALSE))</f>
        <v/>
      </c>
      <c r="AL78" s="267" t="str">
        <f>IF(AL77="","",VLOOKUP(AL77,標準様式１シフト記号表!$C$6:$L$47,10,FALSE))</f>
        <v/>
      </c>
      <c r="AM78" s="267" t="str">
        <f>IF(AM77="","",VLOOKUP(AM77,標準様式１シフト記号表!$C$6:$L$47,10,FALSE))</f>
        <v/>
      </c>
      <c r="AN78" s="267" t="str">
        <f>IF(AN77="","",VLOOKUP(AN77,標準様式１シフト記号表!$C$6:$L$47,10,FALSE))</f>
        <v/>
      </c>
      <c r="AO78" s="267" t="str">
        <f>IF(AO77="","",VLOOKUP(AO77,標準様式１シフト記号表!$C$6:$L$47,10,FALSE))</f>
        <v/>
      </c>
      <c r="AP78" s="267" t="str">
        <f>IF(AP77="","",VLOOKUP(AP77,標準様式１シフト記号表!$C$6:$L$47,10,FALSE))</f>
        <v/>
      </c>
      <c r="AQ78" s="269" t="str">
        <f>IF(AQ77="","",VLOOKUP(AQ77,標準様式１シフト記号表!$C$6:$L$47,10,FALSE))</f>
        <v/>
      </c>
      <c r="AR78" s="268" t="str">
        <f>IF(AR77="","",VLOOKUP(AR77,標準様式１シフト記号表!$C$6:$L$47,10,FALSE))</f>
        <v/>
      </c>
      <c r="AS78" s="267" t="str">
        <f>IF(AS77="","",VLOOKUP(AS77,標準様式１シフト記号表!$C$6:$L$47,10,FALSE))</f>
        <v/>
      </c>
      <c r="AT78" s="267" t="str">
        <f>IF(AT77="","",VLOOKUP(AT77,標準様式１シフト記号表!$C$6:$L$47,10,FALSE))</f>
        <v/>
      </c>
      <c r="AU78" s="267" t="str">
        <f>IF(AU77="","",VLOOKUP(AU77,標準様式１シフト記号表!$C$6:$L$47,10,FALSE))</f>
        <v/>
      </c>
      <c r="AV78" s="267" t="str">
        <f>IF(AV77="","",VLOOKUP(AV77,標準様式１シフト記号表!$C$6:$L$47,10,FALSE))</f>
        <v/>
      </c>
      <c r="AW78" s="267" t="str">
        <f>IF(AW77="","",VLOOKUP(AW77,標準様式１シフト記号表!$C$6:$L$47,10,FALSE))</f>
        <v/>
      </c>
      <c r="AX78" s="269" t="str">
        <f>IF(AX77="","",VLOOKUP(AX77,標準様式１シフト記号表!$C$6:$L$47,10,FALSE))</f>
        <v/>
      </c>
      <c r="AY78" s="268" t="str">
        <f>IF(AY77="","",VLOOKUP(AY77,標準様式１シフト記号表!$C$6:$L$47,10,FALSE))</f>
        <v/>
      </c>
      <c r="AZ78" s="267" t="str">
        <f>IF(AZ77="","",VLOOKUP(AZ77,標準様式１シフト記号表!$C$6:$L$47,10,FALSE))</f>
        <v/>
      </c>
      <c r="BA78" s="267" t="str">
        <f>IF(BA77="","",VLOOKUP(BA77,標準様式１シフト記号表!$C$6:$L$47,10,FALSE))</f>
        <v/>
      </c>
      <c r="BB78" s="1323">
        <f>IF($BE$3="４週",SUM(W78:AX78),IF($BE$3="暦月",SUM(W78:BA78),""))</f>
        <v>0</v>
      </c>
      <c r="BC78" s="1324"/>
      <c r="BD78" s="1325">
        <f>IF($BE$3="４週",BB78/4,IF($BE$3="暦月",(BB78/($BE$8/7)),""))</f>
        <v>0</v>
      </c>
      <c r="BE78" s="1324"/>
      <c r="BF78" s="1320"/>
      <c r="BG78" s="1321"/>
      <c r="BH78" s="1321"/>
      <c r="BI78" s="1321"/>
      <c r="BJ78" s="1322"/>
    </row>
    <row r="79" spans="2:62" ht="20.25" customHeight="1" x14ac:dyDescent="0.15">
      <c r="B79" s="1268">
        <f>B77+1</f>
        <v>33</v>
      </c>
      <c r="C79" s="1287"/>
      <c r="D79" s="1288"/>
      <c r="E79" s="278"/>
      <c r="F79" s="277"/>
      <c r="G79" s="278"/>
      <c r="H79" s="277"/>
      <c r="I79" s="1289"/>
      <c r="J79" s="1290"/>
      <c r="K79" s="1291"/>
      <c r="L79" s="1292"/>
      <c r="M79" s="1292"/>
      <c r="N79" s="1288"/>
      <c r="O79" s="1308"/>
      <c r="P79" s="1309"/>
      <c r="Q79" s="1309"/>
      <c r="R79" s="1309"/>
      <c r="S79" s="1310"/>
      <c r="T79" s="276" t="s">
        <v>486</v>
      </c>
      <c r="V79" s="275"/>
      <c r="W79" s="260"/>
      <c r="X79" s="259"/>
      <c r="Y79" s="259"/>
      <c r="Z79" s="259"/>
      <c r="AA79" s="259"/>
      <c r="AB79" s="259"/>
      <c r="AC79" s="261"/>
      <c r="AD79" s="260"/>
      <c r="AE79" s="259"/>
      <c r="AF79" s="259"/>
      <c r="AG79" s="259"/>
      <c r="AH79" s="259"/>
      <c r="AI79" s="259"/>
      <c r="AJ79" s="261"/>
      <c r="AK79" s="260"/>
      <c r="AL79" s="259"/>
      <c r="AM79" s="259"/>
      <c r="AN79" s="259"/>
      <c r="AO79" s="259"/>
      <c r="AP79" s="259"/>
      <c r="AQ79" s="261"/>
      <c r="AR79" s="260"/>
      <c r="AS79" s="259"/>
      <c r="AT79" s="259"/>
      <c r="AU79" s="259"/>
      <c r="AV79" s="259"/>
      <c r="AW79" s="259"/>
      <c r="AX79" s="261"/>
      <c r="AY79" s="260"/>
      <c r="AZ79" s="259"/>
      <c r="BA79" s="258"/>
      <c r="BB79" s="1311"/>
      <c r="BC79" s="1312"/>
      <c r="BD79" s="1282"/>
      <c r="BE79" s="1283"/>
      <c r="BF79" s="1284"/>
      <c r="BG79" s="1285"/>
      <c r="BH79" s="1285"/>
      <c r="BI79" s="1285"/>
      <c r="BJ79" s="1286"/>
    </row>
    <row r="80" spans="2:62" ht="20.25" customHeight="1" x14ac:dyDescent="0.15">
      <c r="B80" s="1269"/>
      <c r="C80" s="1326"/>
      <c r="D80" s="1327"/>
      <c r="E80" s="274"/>
      <c r="F80" s="273">
        <f>C79</f>
        <v>0</v>
      </c>
      <c r="G80" s="274"/>
      <c r="H80" s="273">
        <f>I79</f>
        <v>0</v>
      </c>
      <c r="I80" s="1328"/>
      <c r="J80" s="1329"/>
      <c r="K80" s="1330"/>
      <c r="L80" s="1331"/>
      <c r="M80" s="1331"/>
      <c r="N80" s="1327"/>
      <c r="O80" s="1308"/>
      <c r="P80" s="1309"/>
      <c r="Q80" s="1309"/>
      <c r="R80" s="1309"/>
      <c r="S80" s="1310"/>
      <c r="T80" s="272" t="s">
        <v>485</v>
      </c>
      <c r="U80" s="271"/>
      <c r="V80" s="270"/>
      <c r="W80" s="268" t="str">
        <f>IF(W79="","",VLOOKUP(W79,標準様式１シフト記号表!$C$6:$L$47,10,FALSE))</f>
        <v/>
      </c>
      <c r="X80" s="267" t="str">
        <f>IF(X79="","",VLOOKUP(X79,標準様式１シフト記号表!$C$6:$L$47,10,FALSE))</f>
        <v/>
      </c>
      <c r="Y80" s="267" t="str">
        <f>IF(Y79="","",VLOOKUP(Y79,標準様式１シフト記号表!$C$6:$L$47,10,FALSE))</f>
        <v/>
      </c>
      <c r="Z80" s="267" t="str">
        <f>IF(Z79="","",VLOOKUP(Z79,標準様式１シフト記号表!$C$6:$L$47,10,FALSE))</f>
        <v/>
      </c>
      <c r="AA80" s="267" t="str">
        <f>IF(AA79="","",VLOOKUP(AA79,標準様式１シフト記号表!$C$6:$L$47,10,FALSE))</f>
        <v/>
      </c>
      <c r="AB80" s="267" t="str">
        <f>IF(AB79="","",VLOOKUP(AB79,標準様式１シフト記号表!$C$6:$L$47,10,FALSE))</f>
        <v/>
      </c>
      <c r="AC80" s="269" t="str">
        <f>IF(AC79="","",VLOOKUP(AC79,標準様式１シフト記号表!$C$6:$L$47,10,FALSE))</f>
        <v/>
      </c>
      <c r="AD80" s="268" t="str">
        <f>IF(AD79="","",VLOOKUP(AD79,標準様式１シフト記号表!$C$6:$L$47,10,FALSE))</f>
        <v/>
      </c>
      <c r="AE80" s="267" t="str">
        <f>IF(AE79="","",VLOOKUP(AE79,標準様式１シフト記号表!$C$6:$L$47,10,FALSE))</f>
        <v/>
      </c>
      <c r="AF80" s="267" t="str">
        <f>IF(AF79="","",VLOOKUP(AF79,標準様式１シフト記号表!$C$6:$L$47,10,FALSE))</f>
        <v/>
      </c>
      <c r="AG80" s="267" t="str">
        <f>IF(AG79="","",VLOOKUP(AG79,標準様式１シフト記号表!$C$6:$L$47,10,FALSE))</f>
        <v/>
      </c>
      <c r="AH80" s="267" t="str">
        <f>IF(AH79="","",VLOOKUP(AH79,標準様式１シフト記号表!$C$6:$L$47,10,FALSE))</f>
        <v/>
      </c>
      <c r="AI80" s="267" t="str">
        <f>IF(AI79="","",VLOOKUP(AI79,標準様式１シフト記号表!$C$6:$L$47,10,FALSE))</f>
        <v/>
      </c>
      <c r="AJ80" s="269" t="str">
        <f>IF(AJ79="","",VLOOKUP(AJ79,標準様式１シフト記号表!$C$6:$L$47,10,FALSE))</f>
        <v/>
      </c>
      <c r="AK80" s="268" t="str">
        <f>IF(AK79="","",VLOOKUP(AK79,標準様式１シフト記号表!$C$6:$L$47,10,FALSE))</f>
        <v/>
      </c>
      <c r="AL80" s="267" t="str">
        <f>IF(AL79="","",VLOOKUP(AL79,標準様式１シフト記号表!$C$6:$L$47,10,FALSE))</f>
        <v/>
      </c>
      <c r="AM80" s="267" t="str">
        <f>IF(AM79="","",VLOOKUP(AM79,標準様式１シフト記号表!$C$6:$L$47,10,FALSE))</f>
        <v/>
      </c>
      <c r="AN80" s="267" t="str">
        <f>IF(AN79="","",VLOOKUP(AN79,標準様式１シフト記号表!$C$6:$L$47,10,FALSE))</f>
        <v/>
      </c>
      <c r="AO80" s="267" t="str">
        <f>IF(AO79="","",VLOOKUP(AO79,標準様式１シフト記号表!$C$6:$L$47,10,FALSE))</f>
        <v/>
      </c>
      <c r="AP80" s="267" t="str">
        <f>IF(AP79="","",VLOOKUP(AP79,標準様式１シフト記号表!$C$6:$L$47,10,FALSE))</f>
        <v/>
      </c>
      <c r="AQ80" s="269" t="str">
        <f>IF(AQ79="","",VLOOKUP(AQ79,標準様式１シフト記号表!$C$6:$L$47,10,FALSE))</f>
        <v/>
      </c>
      <c r="AR80" s="268" t="str">
        <f>IF(AR79="","",VLOOKUP(AR79,標準様式１シフト記号表!$C$6:$L$47,10,FALSE))</f>
        <v/>
      </c>
      <c r="AS80" s="267" t="str">
        <f>IF(AS79="","",VLOOKUP(AS79,標準様式１シフト記号表!$C$6:$L$47,10,FALSE))</f>
        <v/>
      </c>
      <c r="AT80" s="267" t="str">
        <f>IF(AT79="","",VLOOKUP(AT79,標準様式１シフト記号表!$C$6:$L$47,10,FALSE))</f>
        <v/>
      </c>
      <c r="AU80" s="267" t="str">
        <f>IF(AU79="","",VLOOKUP(AU79,標準様式１シフト記号表!$C$6:$L$47,10,FALSE))</f>
        <v/>
      </c>
      <c r="AV80" s="267" t="str">
        <f>IF(AV79="","",VLOOKUP(AV79,標準様式１シフト記号表!$C$6:$L$47,10,FALSE))</f>
        <v/>
      </c>
      <c r="AW80" s="267" t="str">
        <f>IF(AW79="","",VLOOKUP(AW79,標準様式１シフト記号表!$C$6:$L$47,10,FALSE))</f>
        <v/>
      </c>
      <c r="AX80" s="269" t="str">
        <f>IF(AX79="","",VLOOKUP(AX79,標準様式１シフト記号表!$C$6:$L$47,10,FALSE))</f>
        <v/>
      </c>
      <c r="AY80" s="268" t="str">
        <f>IF(AY79="","",VLOOKUP(AY79,標準様式１シフト記号表!$C$6:$L$47,10,FALSE))</f>
        <v/>
      </c>
      <c r="AZ80" s="267" t="str">
        <f>IF(AZ79="","",VLOOKUP(AZ79,標準様式１シフト記号表!$C$6:$L$47,10,FALSE))</f>
        <v/>
      </c>
      <c r="BA80" s="267" t="str">
        <f>IF(BA79="","",VLOOKUP(BA79,標準様式１シフト記号表!$C$6:$L$47,10,FALSE))</f>
        <v/>
      </c>
      <c r="BB80" s="1323">
        <f>IF($BE$3="４週",SUM(W80:AX80),IF($BE$3="暦月",SUM(W80:BA80),""))</f>
        <v>0</v>
      </c>
      <c r="BC80" s="1324"/>
      <c r="BD80" s="1325">
        <f>IF($BE$3="４週",BB80/4,IF($BE$3="暦月",(BB80/($BE$8/7)),""))</f>
        <v>0</v>
      </c>
      <c r="BE80" s="1324"/>
      <c r="BF80" s="1320"/>
      <c r="BG80" s="1321"/>
      <c r="BH80" s="1321"/>
      <c r="BI80" s="1321"/>
      <c r="BJ80" s="1322"/>
    </row>
    <row r="81" spans="2:62" ht="20.25" customHeight="1" x14ac:dyDescent="0.15">
      <c r="B81" s="1268">
        <f>B79+1</f>
        <v>34</v>
      </c>
      <c r="C81" s="1287"/>
      <c r="D81" s="1288"/>
      <c r="E81" s="278"/>
      <c r="F81" s="277"/>
      <c r="G81" s="278"/>
      <c r="H81" s="277"/>
      <c r="I81" s="1289"/>
      <c r="J81" s="1290"/>
      <c r="K81" s="1291"/>
      <c r="L81" s="1292"/>
      <c r="M81" s="1292"/>
      <c r="N81" s="1288"/>
      <c r="O81" s="1308"/>
      <c r="P81" s="1309"/>
      <c r="Q81" s="1309"/>
      <c r="R81" s="1309"/>
      <c r="S81" s="1310"/>
      <c r="T81" s="276" t="s">
        <v>486</v>
      </c>
      <c r="V81" s="275"/>
      <c r="W81" s="260"/>
      <c r="X81" s="259"/>
      <c r="Y81" s="259"/>
      <c r="Z81" s="259"/>
      <c r="AA81" s="259"/>
      <c r="AB81" s="259"/>
      <c r="AC81" s="261"/>
      <c r="AD81" s="260"/>
      <c r="AE81" s="259"/>
      <c r="AF81" s="259"/>
      <c r="AG81" s="259"/>
      <c r="AH81" s="259"/>
      <c r="AI81" s="259"/>
      <c r="AJ81" s="261"/>
      <c r="AK81" s="260"/>
      <c r="AL81" s="259"/>
      <c r="AM81" s="259"/>
      <c r="AN81" s="259"/>
      <c r="AO81" s="259"/>
      <c r="AP81" s="259"/>
      <c r="AQ81" s="261"/>
      <c r="AR81" s="260"/>
      <c r="AS81" s="259"/>
      <c r="AT81" s="259"/>
      <c r="AU81" s="259"/>
      <c r="AV81" s="259"/>
      <c r="AW81" s="259"/>
      <c r="AX81" s="261"/>
      <c r="AY81" s="260"/>
      <c r="AZ81" s="259"/>
      <c r="BA81" s="258"/>
      <c r="BB81" s="1311"/>
      <c r="BC81" s="1312"/>
      <c r="BD81" s="1282"/>
      <c r="BE81" s="1283"/>
      <c r="BF81" s="1284"/>
      <c r="BG81" s="1285"/>
      <c r="BH81" s="1285"/>
      <c r="BI81" s="1285"/>
      <c r="BJ81" s="1286"/>
    </row>
    <row r="82" spans="2:62" ht="20.25" customHeight="1" x14ac:dyDescent="0.15">
      <c r="B82" s="1269"/>
      <c r="C82" s="1326"/>
      <c r="D82" s="1327"/>
      <c r="E82" s="274"/>
      <c r="F82" s="273">
        <f>C81</f>
        <v>0</v>
      </c>
      <c r="G82" s="274"/>
      <c r="H82" s="273">
        <f>I81</f>
        <v>0</v>
      </c>
      <c r="I82" s="1328"/>
      <c r="J82" s="1329"/>
      <c r="K82" s="1330"/>
      <c r="L82" s="1331"/>
      <c r="M82" s="1331"/>
      <c r="N82" s="1327"/>
      <c r="O82" s="1308"/>
      <c r="P82" s="1309"/>
      <c r="Q82" s="1309"/>
      <c r="R82" s="1309"/>
      <c r="S82" s="1310"/>
      <c r="T82" s="272" t="s">
        <v>485</v>
      </c>
      <c r="U82" s="271"/>
      <c r="V82" s="270"/>
      <c r="W82" s="268" t="str">
        <f>IF(W81="","",VLOOKUP(W81,標準様式１シフト記号表!$C$6:$L$47,10,FALSE))</f>
        <v/>
      </c>
      <c r="X82" s="267" t="str">
        <f>IF(X81="","",VLOOKUP(X81,標準様式１シフト記号表!$C$6:$L$47,10,FALSE))</f>
        <v/>
      </c>
      <c r="Y82" s="267" t="str">
        <f>IF(Y81="","",VLOOKUP(Y81,標準様式１シフト記号表!$C$6:$L$47,10,FALSE))</f>
        <v/>
      </c>
      <c r="Z82" s="267" t="str">
        <f>IF(Z81="","",VLOOKUP(Z81,標準様式１シフト記号表!$C$6:$L$47,10,FALSE))</f>
        <v/>
      </c>
      <c r="AA82" s="267" t="str">
        <f>IF(AA81="","",VLOOKUP(AA81,標準様式１シフト記号表!$C$6:$L$47,10,FALSE))</f>
        <v/>
      </c>
      <c r="AB82" s="267" t="str">
        <f>IF(AB81="","",VLOOKUP(AB81,標準様式１シフト記号表!$C$6:$L$47,10,FALSE))</f>
        <v/>
      </c>
      <c r="AC82" s="269" t="str">
        <f>IF(AC81="","",VLOOKUP(AC81,標準様式１シフト記号表!$C$6:$L$47,10,FALSE))</f>
        <v/>
      </c>
      <c r="AD82" s="268" t="str">
        <f>IF(AD81="","",VLOOKUP(AD81,標準様式１シフト記号表!$C$6:$L$47,10,FALSE))</f>
        <v/>
      </c>
      <c r="AE82" s="267" t="str">
        <f>IF(AE81="","",VLOOKUP(AE81,標準様式１シフト記号表!$C$6:$L$47,10,FALSE))</f>
        <v/>
      </c>
      <c r="AF82" s="267" t="str">
        <f>IF(AF81="","",VLOOKUP(AF81,標準様式１シフト記号表!$C$6:$L$47,10,FALSE))</f>
        <v/>
      </c>
      <c r="AG82" s="267" t="str">
        <f>IF(AG81="","",VLOOKUP(AG81,標準様式１シフト記号表!$C$6:$L$47,10,FALSE))</f>
        <v/>
      </c>
      <c r="AH82" s="267" t="str">
        <f>IF(AH81="","",VLOOKUP(AH81,標準様式１シフト記号表!$C$6:$L$47,10,FALSE))</f>
        <v/>
      </c>
      <c r="AI82" s="267" t="str">
        <f>IF(AI81="","",VLOOKUP(AI81,標準様式１シフト記号表!$C$6:$L$47,10,FALSE))</f>
        <v/>
      </c>
      <c r="AJ82" s="269" t="str">
        <f>IF(AJ81="","",VLOOKUP(AJ81,標準様式１シフト記号表!$C$6:$L$47,10,FALSE))</f>
        <v/>
      </c>
      <c r="AK82" s="268" t="str">
        <f>IF(AK81="","",VLOOKUP(AK81,標準様式１シフト記号表!$C$6:$L$47,10,FALSE))</f>
        <v/>
      </c>
      <c r="AL82" s="267" t="str">
        <f>IF(AL81="","",VLOOKUP(AL81,標準様式１シフト記号表!$C$6:$L$47,10,FALSE))</f>
        <v/>
      </c>
      <c r="AM82" s="267" t="str">
        <f>IF(AM81="","",VLOOKUP(AM81,標準様式１シフト記号表!$C$6:$L$47,10,FALSE))</f>
        <v/>
      </c>
      <c r="AN82" s="267" t="str">
        <f>IF(AN81="","",VLOOKUP(AN81,標準様式１シフト記号表!$C$6:$L$47,10,FALSE))</f>
        <v/>
      </c>
      <c r="AO82" s="267" t="str">
        <f>IF(AO81="","",VLOOKUP(AO81,標準様式１シフト記号表!$C$6:$L$47,10,FALSE))</f>
        <v/>
      </c>
      <c r="AP82" s="267" t="str">
        <f>IF(AP81="","",VLOOKUP(AP81,標準様式１シフト記号表!$C$6:$L$47,10,FALSE))</f>
        <v/>
      </c>
      <c r="AQ82" s="269" t="str">
        <f>IF(AQ81="","",VLOOKUP(AQ81,標準様式１シフト記号表!$C$6:$L$47,10,FALSE))</f>
        <v/>
      </c>
      <c r="AR82" s="268" t="str">
        <f>IF(AR81="","",VLOOKUP(AR81,標準様式１シフト記号表!$C$6:$L$47,10,FALSE))</f>
        <v/>
      </c>
      <c r="AS82" s="267" t="str">
        <f>IF(AS81="","",VLOOKUP(AS81,標準様式１シフト記号表!$C$6:$L$47,10,FALSE))</f>
        <v/>
      </c>
      <c r="AT82" s="267" t="str">
        <f>IF(AT81="","",VLOOKUP(AT81,標準様式１シフト記号表!$C$6:$L$47,10,FALSE))</f>
        <v/>
      </c>
      <c r="AU82" s="267" t="str">
        <f>IF(AU81="","",VLOOKUP(AU81,標準様式１シフト記号表!$C$6:$L$47,10,FALSE))</f>
        <v/>
      </c>
      <c r="AV82" s="267" t="str">
        <f>IF(AV81="","",VLOOKUP(AV81,標準様式１シフト記号表!$C$6:$L$47,10,FALSE))</f>
        <v/>
      </c>
      <c r="AW82" s="267" t="str">
        <f>IF(AW81="","",VLOOKUP(AW81,標準様式１シフト記号表!$C$6:$L$47,10,FALSE))</f>
        <v/>
      </c>
      <c r="AX82" s="269" t="str">
        <f>IF(AX81="","",VLOOKUP(AX81,標準様式１シフト記号表!$C$6:$L$47,10,FALSE))</f>
        <v/>
      </c>
      <c r="AY82" s="268" t="str">
        <f>IF(AY81="","",VLOOKUP(AY81,標準様式１シフト記号表!$C$6:$L$47,10,FALSE))</f>
        <v/>
      </c>
      <c r="AZ82" s="267" t="str">
        <f>IF(AZ81="","",VLOOKUP(AZ81,標準様式１シフト記号表!$C$6:$L$47,10,FALSE))</f>
        <v/>
      </c>
      <c r="BA82" s="267" t="str">
        <f>IF(BA81="","",VLOOKUP(BA81,標準様式１シフト記号表!$C$6:$L$47,10,FALSE))</f>
        <v/>
      </c>
      <c r="BB82" s="1323">
        <f>IF($BE$3="４週",SUM(W82:AX82),IF($BE$3="暦月",SUM(W82:BA82),""))</f>
        <v>0</v>
      </c>
      <c r="BC82" s="1324"/>
      <c r="BD82" s="1325">
        <f>IF($BE$3="４週",BB82/4,IF($BE$3="暦月",(BB82/($BE$8/7)),""))</f>
        <v>0</v>
      </c>
      <c r="BE82" s="1324"/>
      <c r="BF82" s="1320"/>
      <c r="BG82" s="1321"/>
      <c r="BH82" s="1321"/>
      <c r="BI82" s="1321"/>
      <c r="BJ82" s="1322"/>
    </row>
    <row r="83" spans="2:62" ht="20.25" customHeight="1" x14ac:dyDescent="0.15">
      <c r="B83" s="1268">
        <f>B81+1</f>
        <v>35</v>
      </c>
      <c r="C83" s="1287"/>
      <c r="D83" s="1288"/>
      <c r="E83" s="278"/>
      <c r="F83" s="277"/>
      <c r="G83" s="278"/>
      <c r="H83" s="277"/>
      <c r="I83" s="1289"/>
      <c r="J83" s="1290"/>
      <c r="K83" s="1291"/>
      <c r="L83" s="1292"/>
      <c r="M83" s="1292"/>
      <c r="N83" s="1288"/>
      <c r="O83" s="1308"/>
      <c r="P83" s="1309"/>
      <c r="Q83" s="1309"/>
      <c r="R83" s="1309"/>
      <c r="S83" s="1310"/>
      <c r="T83" s="276" t="s">
        <v>486</v>
      </c>
      <c r="V83" s="275"/>
      <c r="W83" s="260"/>
      <c r="X83" s="259"/>
      <c r="Y83" s="259"/>
      <c r="Z83" s="259"/>
      <c r="AA83" s="259"/>
      <c r="AB83" s="259"/>
      <c r="AC83" s="261"/>
      <c r="AD83" s="260"/>
      <c r="AE83" s="259"/>
      <c r="AF83" s="259"/>
      <c r="AG83" s="259"/>
      <c r="AH83" s="259"/>
      <c r="AI83" s="259"/>
      <c r="AJ83" s="261"/>
      <c r="AK83" s="260"/>
      <c r="AL83" s="259"/>
      <c r="AM83" s="259"/>
      <c r="AN83" s="259"/>
      <c r="AO83" s="259"/>
      <c r="AP83" s="259"/>
      <c r="AQ83" s="261"/>
      <c r="AR83" s="260"/>
      <c r="AS83" s="259"/>
      <c r="AT83" s="259"/>
      <c r="AU83" s="259"/>
      <c r="AV83" s="259"/>
      <c r="AW83" s="259"/>
      <c r="AX83" s="261"/>
      <c r="AY83" s="260"/>
      <c r="AZ83" s="259"/>
      <c r="BA83" s="258"/>
      <c r="BB83" s="1311"/>
      <c r="BC83" s="1312"/>
      <c r="BD83" s="1282"/>
      <c r="BE83" s="1283"/>
      <c r="BF83" s="1284"/>
      <c r="BG83" s="1285"/>
      <c r="BH83" s="1285"/>
      <c r="BI83" s="1285"/>
      <c r="BJ83" s="1286"/>
    </row>
    <row r="84" spans="2:62" ht="20.25" customHeight="1" x14ac:dyDescent="0.15">
      <c r="B84" s="1269"/>
      <c r="C84" s="1326"/>
      <c r="D84" s="1327"/>
      <c r="E84" s="274"/>
      <c r="F84" s="273">
        <f>C83</f>
        <v>0</v>
      </c>
      <c r="G84" s="274"/>
      <c r="H84" s="273">
        <f>I83</f>
        <v>0</v>
      </c>
      <c r="I84" s="1328"/>
      <c r="J84" s="1329"/>
      <c r="K84" s="1330"/>
      <c r="L84" s="1331"/>
      <c r="M84" s="1331"/>
      <c r="N84" s="1327"/>
      <c r="O84" s="1308"/>
      <c r="P84" s="1309"/>
      <c r="Q84" s="1309"/>
      <c r="R84" s="1309"/>
      <c r="S84" s="1310"/>
      <c r="T84" s="272" t="s">
        <v>485</v>
      </c>
      <c r="U84" s="271"/>
      <c r="V84" s="270"/>
      <c r="W84" s="268" t="str">
        <f>IF(W83="","",VLOOKUP(W83,標準様式１シフト記号表!$C$6:$L$47,10,FALSE))</f>
        <v/>
      </c>
      <c r="X84" s="267" t="str">
        <f>IF(X83="","",VLOOKUP(X83,標準様式１シフト記号表!$C$6:$L$47,10,FALSE))</f>
        <v/>
      </c>
      <c r="Y84" s="267" t="str">
        <f>IF(Y83="","",VLOOKUP(Y83,標準様式１シフト記号表!$C$6:$L$47,10,FALSE))</f>
        <v/>
      </c>
      <c r="Z84" s="267" t="str">
        <f>IF(Z83="","",VLOOKUP(Z83,標準様式１シフト記号表!$C$6:$L$47,10,FALSE))</f>
        <v/>
      </c>
      <c r="AA84" s="267" t="str">
        <f>IF(AA83="","",VLOOKUP(AA83,標準様式１シフト記号表!$C$6:$L$47,10,FALSE))</f>
        <v/>
      </c>
      <c r="AB84" s="267" t="str">
        <f>IF(AB83="","",VLOOKUP(AB83,標準様式１シフト記号表!$C$6:$L$47,10,FALSE))</f>
        <v/>
      </c>
      <c r="AC84" s="269" t="str">
        <f>IF(AC83="","",VLOOKUP(AC83,標準様式１シフト記号表!$C$6:$L$47,10,FALSE))</f>
        <v/>
      </c>
      <c r="AD84" s="268" t="str">
        <f>IF(AD83="","",VLOOKUP(AD83,標準様式１シフト記号表!$C$6:$L$47,10,FALSE))</f>
        <v/>
      </c>
      <c r="AE84" s="267" t="str">
        <f>IF(AE83="","",VLOOKUP(AE83,標準様式１シフト記号表!$C$6:$L$47,10,FALSE))</f>
        <v/>
      </c>
      <c r="AF84" s="267" t="str">
        <f>IF(AF83="","",VLOOKUP(AF83,標準様式１シフト記号表!$C$6:$L$47,10,FALSE))</f>
        <v/>
      </c>
      <c r="AG84" s="267" t="str">
        <f>IF(AG83="","",VLOOKUP(AG83,標準様式１シフト記号表!$C$6:$L$47,10,FALSE))</f>
        <v/>
      </c>
      <c r="AH84" s="267" t="str">
        <f>IF(AH83="","",VLOOKUP(AH83,標準様式１シフト記号表!$C$6:$L$47,10,FALSE))</f>
        <v/>
      </c>
      <c r="AI84" s="267" t="str">
        <f>IF(AI83="","",VLOOKUP(AI83,標準様式１シフト記号表!$C$6:$L$47,10,FALSE))</f>
        <v/>
      </c>
      <c r="AJ84" s="269" t="str">
        <f>IF(AJ83="","",VLOOKUP(AJ83,標準様式１シフト記号表!$C$6:$L$47,10,FALSE))</f>
        <v/>
      </c>
      <c r="AK84" s="268" t="str">
        <f>IF(AK83="","",VLOOKUP(AK83,標準様式１シフト記号表!$C$6:$L$47,10,FALSE))</f>
        <v/>
      </c>
      <c r="AL84" s="267" t="str">
        <f>IF(AL83="","",VLOOKUP(AL83,標準様式１シフト記号表!$C$6:$L$47,10,FALSE))</f>
        <v/>
      </c>
      <c r="AM84" s="267" t="str">
        <f>IF(AM83="","",VLOOKUP(AM83,標準様式１シフト記号表!$C$6:$L$47,10,FALSE))</f>
        <v/>
      </c>
      <c r="AN84" s="267" t="str">
        <f>IF(AN83="","",VLOOKUP(AN83,標準様式１シフト記号表!$C$6:$L$47,10,FALSE))</f>
        <v/>
      </c>
      <c r="AO84" s="267" t="str">
        <f>IF(AO83="","",VLOOKUP(AO83,標準様式１シフト記号表!$C$6:$L$47,10,FALSE))</f>
        <v/>
      </c>
      <c r="AP84" s="267" t="str">
        <f>IF(AP83="","",VLOOKUP(AP83,標準様式１シフト記号表!$C$6:$L$47,10,FALSE))</f>
        <v/>
      </c>
      <c r="AQ84" s="269" t="str">
        <f>IF(AQ83="","",VLOOKUP(AQ83,標準様式１シフト記号表!$C$6:$L$47,10,FALSE))</f>
        <v/>
      </c>
      <c r="AR84" s="268" t="str">
        <f>IF(AR83="","",VLOOKUP(AR83,標準様式１シフト記号表!$C$6:$L$47,10,FALSE))</f>
        <v/>
      </c>
      <c r="AS84" s="267" t="str">
        <f>IF(AS83="","",VLOOKUP(AS83,標準様式１シフト記号表!$C$6:$L$47,10,FALSE))</f>
        <v/>
      </c>
      <c r="AT84" s="267" t="str">
        <f>IF(AT83="","",VLOOKUP(AT83,標準様式１シフト記号表!$C$6:$L$47,10,FALSE))</f>
        <v/>
      </c>
      <c r="AU84" s="267" t="str">
        <f>IF(AU83="","",VLOOKUP(AU83,標準様式１シフト記号表!$C$6:$L$47,10,FALSE))</f>
        <v/>
      </c>
      <c r="AV84" s="267" t="str">
        <f>IF(AV83="","",VLOOKUP(AV83,標準様式１シフト記号表!$C$6:$L$47,10,FALSE))</f>
        <v/>
      </c>
      <c r="AW84" s="267" t="str">
        <f>IF(AW83="","",VLOOKUP(AW83,標準様式１シフト記号表!$C$6:$L$47,10,FALSE))</f>
        <v/>
      </c>
      <c r="AX84" s="269" t="str">
        <f>IF(AX83="","",VLOOKUP(AX83,標準様式１シフト記号表!$C$6:$L$47,10,FALSE))</f>
        <v/>
      </c>
      <c r="AY84" s="268" t="str">
        <f>IF(AY83="","",VLOOKUP(AY83,標準様式１シフト記号表!$C$6:$L$47,10,FALSE))</f>
        <v/>
      </c>
      <c r="AZ84" s="267" t="str">
        <f>IF(AZ83="","",VLOOKUP(AZ83,標準様式１シフト記号表!$C$6:$L$47,10,FALSE))</f>
        <v/>
      </c>
      <c r="BA84" s="267" t="str">
        <f>IF(BA83="","",VLOOKUP(BA83,標準様式１シフト記号表!$C$6:$L$47,10,FALSE))</f>
        <v/>
      </c>
      <c r="BB84" s="1323">
        <f>IF($BE$3="４週",SUM(W84:AX84),IF($BE$3="暦月",SUM(W84:BA84),""))</f>
        <v>0</v>
      </c>
      <c r="BC84" s="1324"/>
      <c r="BD84" s="1325">
        <f>IF($BE$3="４週",BB84/4,IF($BE$3="暦月",(BB84/($BE$8/7)),""))</f>
        <v>0</v>
      </c>
      <c r="BE84" s="1324"/>
      <c r="BF84" s="1320"/>
      <c r="BG84" s="1321"/>
      <c r="BH84" s="1321"/>
      <c r="BI84" s="1321"/>
      <c r="BJ84" s="1322"/>
    </row>
    <row r="85" spans="2:62" ht="20.25" customHeight="1" x14ac:dyDescent="0.15">
      <c r="B85" s="1268">
        <f>B83+1</f>
        <v>36</v>
      </c>
      <c r="C85" s="1287"/>
      <c r="D85" s="1288"/>
      <c r="E85" s="278"/>
      <c r="F85" s="277"/>
      <c r="G85" s="278"/>
      <c r="H85" s="277"/>
      <c r="I85" s="1289"/>
      <c r="J85" s="1290"/>
      <c r="K85" s="1291"/>
      <c r="L85" s="1292"/>
      <c r="M85" s="1292"/>
      <c r="N85" s="1288"/>
      <c r="O85" s="1308"/>
      <c r="P85" s="1309"/>
      <c r="Q85" s="1309"/>
      <c r="R85" s="1309"/>
      <c r="S85" s="1310"/>
      <c r="T85" s="276" t="s">
        <v>486</v>
      </c>
      <c r="V85" s="275"/>
      <c r="W85" s="260"/>
      <c r="X85" s="259"/>
      <c r="Y85" s="259"/>
      <c r="Z85" s="259"/>
      <c r="AA85" s="259"/>
      <c r="AB85" s="259"/>
      <c r="AC85" s="261"/>
      <c r="AD85" s="260"/>
      <c r="AE85" s="259"/>
      <c r="AF85" s="259"/>
      <c r="AG85" s="259"/>
      <c r="AH85" s="259"/>
      <c r="AI85" s="259"/>
      <c r="AJ85" s="261"/>
      <c r="AK85" s="260"/>
      <c r="AL85" s="259"/>
      <c r="AM85" s="259"/>
      <c r="AN85" s="259"/>
      <c r="AO85" s="259"/>
      <c r="AP85" s="259"/>
      <c r="AQ85" s="261"/>
      <c r="AR85" s="260"/>
      <c r="AS85" s="259"/>
      <c r="AT85" s="259"/>
      <c r="AU85" s="259"/>
      <c r="AV85" s="259"/>
      <c r="AW85" s="259"/>
      <c r="AX85" s="261"/>
      <c r="AY85" s="260"/>
      <c r="AZ85" s="259"/>
      <c r="BA85" s="258"/>
      <c r="BB85" s="1311"/>
      <c r="BC85" s="1312"/>
      <c r="BD85" s="1282"/>
      <c r="BE85" s="1283"/>
      <c r="BF85" s="1284"/>
      <c r="BG85" s="1285"/>
      <c r="BH85" s="1285"/>
      <c r="BI85" s="1285"/>
      <c r="BJ85" s="1286"/>
    </row>
    <row r="86" spans="2:62" ht="20.25" customHeight="1" x14ac:dyDescent="0.15">
      <c r="B86" s="1269"/>
      <c r="C86" s="1326"/>
      <c r="D86" s="1327"/>
      <c r="E86" s="274"/>
      <c r="F86" s="273">
        <f>C85</f>
        <v>0</v>
      </c>
      <c r="G86" s="274"/>
      <c r="H86" s="273">
        <f>I85</f>
        <v>0</v>
      </c>
      <c r="I86" s="1328"/>
      <c r="J86" s="1329"/>
      <c r="K86" s="1330"/>
      <c r="L86" s="1331"/>
      <c r="M86" s="1331"/>
      <c r="N86" s="1327"/>
      <c r="O86" s="1308"/>
      <c r="P86" s="1309"/>
      <c r="Q86" s="1309"/>
      <c r="R86" s="1309"/>
      <c r="S86" s="1310"/>
      <c r="T86" s="272" t="s">
        <v>485</v>
      </c>
      <c r="U86" s="271"/>
      <c r="V86" s="270"/>
      <c r="W86" s="268" t="str">
        <f>IF(W85="","",VLOOKUP(W85,標準様式１シフト記号表!$C$6:$L$47,10,FALSE))</f>
        <v/>
      </c>
      <c r="X86" s="267" t="str">
        <f>IF(X85="","",VLOOKUP(X85,標準様式１シフト記号表!$C$6:$L$47,10,FALSE))</f>
        <v/>
      </c>
      <c r="Y86" s="267" t="str">
        <f>IF(Y85="","",VLOOKUP(Y85,標準様式１シフト記号表!$C$6:$L$47,10,FALSE))</f>
        <v/>
      </c>
      <c r="Z86" s="267" t="str">
        <f>IF(Z85="","",VLOOKUP(Z85,標準様式１シフト記号表!$C$6:$L$47,10,FALSE))</f>
        <v/>
      </c>
      <c r="AA86" s="267" t="str">
        <f>IF(AA85="","",VLOOKUP(AA85,標準様式１シフト記号表!$C$6:$L$47,10,FALSE))</f>
        <v/>
      </c>
      <c r="AB86" s="267" t="str">
        <f>IF(AB85="","",VLOOKUP(AB85,標準様式１シフト記号表!$C$6:$L$47,10,FALSE))</f>
        <v/>
      </c>
      <c r="AC86" s="269" t="str">
        <f>IF(AC85="","",VLOOKUP(AC85,標準様式１シフト記号表!$C$6:$L$47,10,FALSE))</f>
        <v/>
      </c>
      <c r="AD86" s="268" t="str">
        <f>IF(AD85="","",VLOOKUP(AD85,標準様式１シフト記号表!$C$6:$L$47,10,FALSE))</f>
        <v/>
      </c>
      <c r="AE86" s="267" t="str">
        <f>IF(AE85="","",VLOOKUP(AE85,標準様式１シフト記号表!$C$6:$L$47,10,FALSE))</f>
        <v/>
      </c>
      <c r="AF86" s="267" t="str">
        <f>IF(AF85="","",VLOOKUP(AF85,標準様式１シフト記号表!$C$6:$L$47,10,FALSE))</f>
        <v/>
      </c>
      <c r="AG86" s="267" t="str">
        <f>IF(AG85="","",VLOOKUP(AG85,標準様式１シフト記号表!$C$6:$L$47,10,FALSE))</f>
        <v/>
      </c>
      <c r="AH86" s="267" t="str">
        <f>IF(AH85="","",VLOOKUP(AH85,標準様式１シフト記号表!$C$6:$L$47,10,FALSE))</f>
        <v/>
      </c>
      <c r="AI86" s="267" t="str">
        <f>IF(AI85="","",VLOOKUP(AI85,標準様式１シフト記号表!$C$6:$L$47,10,FALSE))</f>
        <v/>
      </c>
      <c r="AJ86" s="269" t="str">
        <f>IF(AJ85="","",VLOOKUP(AJ85,標準様式１シフト記号表!$C$6:$L$47,10,FALSE))</f>
        <v/>
      </c>
      <c r="AK86" s="268" t="str">
        <f>IF(AK85="","",VLOOKUP(AK85,標準様式１シフト記号表!$C$6:$L$47,10,FALSE))</f>
        <v/>
      </c>
      <c r="AL86" s="267" t="str">
        <f>IF(AL85="","",VLOOKUP(AL85,標準様式１シフト記号表!$C$6:$L$47,10,FALSE))</f>
        <v/>
      </c>
      <c r="AM86" s="267" t="str">
        <f>IF(AM85="","",VLOOKUP(AM85,標準様式１シフト記号表!$C$6:$L$47,10,FALSE))</f>
        <v/>
      </c>
      <c r="AN86" s="267" t="str">
        <f>IF(AN85="","",VLOOKUP(AN85,標準様式１シフト記号表!$C$6:$L$47,10,FALSE))</f>
        <v/>
      </c>
      <c r="AO86" s="267" t="str">
        <f>IF(AO85="","",VLOOKUP(AO85,標準様式１シフト記号表!$C$6:$L$47,10,FALSE))</f>
        <v/>
      </c>
      <c r="AP86" s="267" t="str">
        <f>IF(AP85="","",VLOOKUP(AP85,標準様式１シフト記号表!$C$6:$L$47,10,FALSE))</f>
        <v/>
      </c>
      <c r="AQ86" s="269" t="str">
        <f>IF(AQ85="","",VLOOKUP(AQ85,標準様式１シフト記号表!$C$6:$L$47,10,FALSE))</f>
        <v/>
      </c>
      <c r="AR86" s="268" t="str">
        <f>IF(AR85="","",VLOOKUP(AR85,標準様式１シフト記号表!$C$6:$L$47,10,FALSE))</f>
        <v/>
      </c>
      <c r="AS86" s="267" t="str">
        <f>IF(AS85="","",VLOOKUP(AS85,標準様式１シフト記号表!$C$6:$L$47,10,FALSE))</f>
        <v/>
      </c>
      <c r="AT86" s="267" t="str">
        <f>IF(AT85="","",VLOOKUP(AT85,標準様式１シフト記号表!$C$6:$L$47,10,FALSE))</f>
        <v/>
      </c>
      <c r="AU86" s="267" t="str">
        <f>IF(AU85="","",VLOOKUP(AU85,標準様式１シフト記号表!$C$6:$L$47,10,FALSE))</f>
        <v/>
      </c>
      <c r="AV86" s="267" t="str">
        <f>IF(AV85="","",VLOOKUP(AV85,標準様式１シフト記号表!$C$6:$L$47,10,FALSE))</f>
        <v/>
      </c>
      <c r="AW86" s="267" t="str">
        <f>IF(AW85="","",VLOOKUP(AW85,標準様式１シフト記号表!$C$6:$L$47,10,FALSE))</f>
        <v/>
      </c>
      <c r="AX86" s="269" t="str">
        <f>IF(AX85="","",VLOOKUP(AX85,標準様式１シフト記号表!$C$6:$L$47,10,FALSE))</f>
        <v/>
      </c>
      <c r="AY86" s="268" t="str">
        <f>IF(AY85="","",VLOOKUP(AY85,標準様式１シフト記号表!$C$6:$L$47,10,FALSE))</f>
        <v/>
      </c>
      <c r="AZ86" s="267" t="str">
        <f>IF(AZ85="","",VLOOKUP(AZ85,標準様式１シフト記号表!$C$6:$L$47,10,FALSE))</f>
        <v/>
      </c>
      <c r="BA86" s="267" t="str">
        <f>IF(BA85="","",VLOOKUP(BA85,標準様式１シフト記号表!$C$6:$L$47,10,FALSE))</f>
        <v/>
      </c>
      <c r="BB86" s="1323">
        <f>IF($BE$3="４週",SUM(W86:AX86),IF($BE$3="暦月",SUM(W86:BA86),""))</f>
        <v>0</v>
      </c>
      <c r="BC86" s="1324"/>
      <c r="BD86" s="1325">
        <f>IF($BE$3="４週",BB86/4,IF($BE$3="暦月",(BB86/($BE$8/7)),""))</f>
        <v>0</v>
      </c>
      <c r="BE86" s="1324"/>
      <c r="BF86" s="1320"/>
      <c r="BG86" s="1321"/>
      <c r="BH86" s="1321"/>
      <c r="BI86" s="1321"/>
      <c r="BJ86" s="1322"/>
    </row>
    <row r="87" spans="2:62" ht="20.25" customHeight="1" x14ac:dyDescent="0.15">
      <c r="B87" s="1268">
        <f>B85+1</f>
        <v>37</v>
      </c>
      <c r="C87" s="1287"/>
      <c r="D87" s="1288"/>
      <c r="E87" s="278"/>
      <c r="F87" s="277"/>
      <c r="G87" s="278"/>
      <c r="H87" s="277"/>
      <c r="I87" s="1289"/>
      <c r="J87" s="1290"/>
      <c r="K87" s="1291"/>
      <c r="L87" s="1292"/>
      <c r="M87" s="1292"/>
      <c r="N87" s="1288"/>
      <c r="O87" s="1308"/>
      <c r="P87" s="1309"/>
      <c r="Q87" s="1309"/>
      <c r="R87" s="1309"/>
      <c r="S87" s="1310"/>
      <c r="T87" s="276" t="s">
        <v>486</v>
      </c>
      <c r="V87" s="275"/>
      <c r="W87" s="260"/>
      <c r="X87" s="259"/>
      <c r="Y87" s="259"/>
      <c r="Z87" s="259"/>
      <c r="AA87" s="259"/>
      <c r="AB87" s="259"/>
      <c r="AC87" s="261"/>
      <c r="AD87" s="260"/>
      <c r="AE87" s="259"/>
      <c r="AF87" s="259"/>
      <c r="AG87" s="259"/>
      <c r="AH87" s="259"/>
      <c r="AI87" s="259"/>
      <c r="AJ87" s="261"/>
      <c r="AK87" s="260"/>
      <c r="AL87" s="259"/>
      <c r="AM87" s="259"/>
      <c r="AN87" s="259"/>
      <c r="AO87" s="259"/>
      <c r="AP87" s="259"/>
      <c r="AQ87" s="261"/>
      <c r="AR87" s="260"/>
      <c r="AS87" s="259"/>
      <c r="AT87" s="259"/>
      <c r="AU87" s="259"/>
      <c r="AV87" s="259"/>
      <c r="AW87" s="259"/>
      <c r="AX87" s="261"/>
      <c r="AY87" s="260"/>
      <c r="AZ87" s="259"/>
      <c r="BA87" s="258"/>
      <c r="BB87" s="1311"/>
      <c r="BC87" s="1312"/>
      <c r="BD87" s="1282"/>
      <c r="BE87" s="1283"/>
      <c r="BF87" s="1284"/>
      <c r="BG87" s="1285"/>
      <c r="BH87" s="1285"/>
      <c r="BI87" s="1285"/>
      <c r="BJ87" s="1286"/>
    </row>
    <row r="88" spans="2:62" ht="20.25" customHeight="1" x14ac:dyDescent="0.15">
      <c r="B88" s="1269"/>
      <c r="C88" s="1326"/>
      <c r="D88" s="1327"/>
      <c r="E88" s="274"/>
      <c r="F88" s="273">
        <f>C87</f>
        <v>0</v>
      </c>
      <c r="G88" s="274"/>
      <c r="H88" s="273">
        <f>I87</f>
        <v>0</v>
      </c>
      <c r="I88" s="1328"/>
      <c r="J88" s="1329"/>
      <c r="K88" s="1330"/>
      <c r="L88" s="1331"/>
      <c r="M88" s="1331"/>
      <c r="N88" s="1327"/>
      <c r="O88" s="1308"/>
      <c r="P88" s="1309"/>
      <c r="Q88" s="1309"/>
      <c r="R88" s="1309"/>
      <c r="S88" s="1310"/>
      <c r="T88" s="272" t="s">
        <v>485</v>
      </c>
      <c r="U88" s="271"/>
      <c r="V88" s="270"/>
      <c r="W88" s="268" t="str">
        <f>IF(W87="","",VLOOKUP(W87,標準様式１シフト記号表!$C$6:$L$47,10,FALSE))</f>
        <v/>
      </c>
      <c r="X88" s="267" t="str">
        <f>IF(X87="","",VLOOKUP(X87,標準様式１シフト記号表!$C$6:$L$47,10,FALSE))</f>
        <v/>
      </c>
      <c r="Y88" s="267" t="str">
        <f>IF(Y87="","",VLOOKUP(Y87,標準様式１シフト記号表!$C$6:$L$47,10,FALSE))</f>
        <v/>
      </c>
      <c r="Z88" s="267" t="str">
        <f>IF(Z87="","",VLOOKUP(Z87,標準様式１シフト記号表!$C$6:$L$47,10,FALSE))</f>
        <v/>
      </c>
      <c r="AA88" s="267" t="str">
        <f>IF(AA87="","",VLOOKUP(AA87,標準様式１シフト記号表!$C$6:$L$47,10,FALSE))</f>
        <v/>
      </c>
      <c r="AB88" s="267" t="str">
        <f>IF(AB87="","",VLOOKUP(AB87,標準様式１シフト記号表!$C$6:$L$47,10,FALSE))</f>
        <v/>
      </c>
      <c r="AC88" s="269" t="str">
        <f>IF(AC87="","",VLOOKUP(AC87,標準様式１シフト記号表!$C$6:$L$47,10,FALSE))</f>
        <v/>
      </c>
      <c r="AD88" s="268" t="str">
        <f>IF(AD87="","",VLOOKUP(AD87,標準様式１シフト記号表!$C$6:$L$47,10,FALSE))</f>
        <v/>
      </c>
      <c r="AE88" s="267" t="str">
        <f>IF(AE87="","",VLOOKUP(AE87,標準様式１シフト記号表!$C$6:$L$47,10,FALSE))</f>
        <v/>
      </c>
      <c r="AF88" s="267" t="str">
        <f>IF(AF87="","",VLOOKUP(AF87,標準様式１シフト記号表!$C$6:$L$47,10,FALSE))</f>
        <v/>
      </c>
      <c r="AG88" s="267" t="str">
        <f>IF(AG87="","",VLOOKUP(AG87,標準様式１シフト記号表!$C$6:$L$47,10,FALSE))</f>
        <v/>
      </c>
      <c r="AH88" s="267" t="str">
        <f>IF(AH87="","",VLOOKUP(AH87,標準様式１シフト記号表!$C$6:$L$47,10,FALSE))</f>
        <v/>
      </c>
      <c r="AI88" s="267" t="str">
        <f>IF(AI87="","",VLOOKUP(AI87,標準様式１シフト記号表!$C$6:$L$47,10,FALSE))</f>
        <v/>
      </c>
      <c r="AJ88" s="269" t="str">
        <f>IF(AJ87="","",VLOOKUP(AJ87,標準様式１シフト記号表!$C$6:$L$47,10,FALSE))</f>
        <v/>
      </c>
      <c r="AK88" s="268" t="str">
        <f>IF(AK87="","",VLOOKUP(AK87,標準様式１シフト記号表!$C$6:$L$47,10,FALSE))</f>
        <v/>
      </c>
      <c r="AL88" s="267" t="str">
        <f>IF(AL87="","",VLOOKUP(AL87,標準様式１シフト記号表!$C$6:$L$47,10,FALSE))</f>
        <v/>
      </c>
      <c r="AM88" s="267" t="str">
        <f>IF(AM87="","",VLOOKUP(AM87,標準様式１シフト記号表!$C$6:$L$47,10,FALSE))</f>
        <v/>
      </c>
      <c r="AN88" s="267" t="str">
        <f>IF(AN87="","",VLOOKUP(AN87,標準様式１シフト記号表!$C$6:$L$47,10,FALSE))</f>
        <v/>
      </c>
      <c r="AO88" s="267" t="str">
        <f>IF(AO87="","",VLOOKUP(AO87,標準様式１シフト記号表!$C$6:$L$47,10,FALSE))</f>
        <v/>
      </c>
      <c r="AP88" s="267" t="str">
        <f>IF(AP87="","",VLOOKUP(AP87,標準様式１シフト記号表!$C$6:$L$47,10,FALSE))</f>
        <v/>
      </c>
      <c r="AQ88" s="269" t="str">
        <f>IF(AQ87="","",VLOOKUP(AQ87,標準様式１シフト記号表!$C$6:$L$47,10,FALSE))</f>
        <v/>
      </c>
      <c r="AR88" s="268" t="str">
        <f>IF(AR87="","",VLOOKUP(AR87,標準様式１シフト記号表!$C$6:$L$47,10,FALSE))</f>
        <v/>
      </c>
      <c r="AS88" s="267" t="str">
        <f>IF(AS87="","",VLOOKUP(AS87,標準様式１シフト記号表!$C$6:$L$47,10,FALSE))</f>
        <v/>
      </c>
      <c r="AT88" s="267" t="str">
        <f>IF(AT87="","",VLOOKUP(AT87,標準様式１シフト記号表!$C$6:$L$47,10,FALSE))</f>
        <v/>
      </c>
      <c r="AU88" s="267" t="str">
        <f>IF(AU87="","",VLOOKUP(AU87,標準様式１シフト記号表!$C$6:$L$47,10,FALSE))</f>
        <v/>
      </c>
      <c r="AV88" s="267" t="str">
        <f>IF(AV87="","",VLOOKUP(AV87,標準様式１シフト記号表!$C$6:$L$47,10,FALSE))</f>
        <v/>
      </c>
      <c r="AW88" s="267" t="str">
        <f>IF(AW87="","",VLOOKUP(AW87,標準様式１シフト記号表!$C$6:$L$47,10,FALSE))</f>
        <v/>
      </c>
      <c r="AX88" s="269" t="str">
        <f>IF(AX87="","",VLOOKUP(AX87,標準様式１シフト記号表!$C$6:$L$47,10,FALSE))</f>
        <v/>
      </c>
      <c r="AY88" s="268" t="str">
        <f>IF(AY87="","",VLOOKUP(AY87,標準様式１シフト記号表!$C$6:$L$47,10,FALSE))</f>
        <v/>
      </c>
      <c r="AZ88" s="267" t="str">
        <f>IF(AZ87="","",VLOOKUP(AZ87,標準様式１シフト記号表!$C$6:$L$47,10,FALSE))</f>
        <v/>
      </c>
      <c r="BA88" s="267" t="str">
        <f>IF(BA87="","",VLOOKUP(BA87,標準様式１シフト記号表!$C$6:$L$47,10,FALSE))</f>
        <v/>
      </c>
      <c r="BB88" s="1323">
        <f>IF($BE$3="４週",SUM(W88:AX88),IF($BE$3="暦月",SUM(W88:BA88),""))</f>
        <v>0</v>
      </c>
      <c r="BC88" s="1324"/>
      <c r="BD88" s="1325">
        <f>IF($BE$3="４週",BB88/4,IF($BE$3="暦月",(BB88/($BE$8/7)),""))</f>
        <v>0</v>
      </c>
      <c r="BE88" s="1324"/>
      <c r="BF88" s="1320"/>
      <c r="BG88" s="1321"/>
      <c r="BH88" s="1321"/>
      <c r="BI88" s="1321"/>
      <c r="BJ88" s="1322"/>
    </row>
    <row r="89" spans="2:62" ht="20.25" customHeight="1" x14ac:dyDescent="0.15">
      <c r="B89" s="1268">
        <f>B87+1</f>
        <v>38</v>
      </c>
      <c r="C89" s="1287"/>
      <c r="D89" s="1288"/>
      <c r="E89" s="278"/>
      <c r="F89" s="277"/>
      <c r="G89" s="278"/>
      <c r="H89" s="277"/>
      <c r="I89" s="1289"/>
      <c r="J89" s="1290"/>
      <c r="K89" s="1291"/>
      <c r="L89" s="1292"/>
      <c r="M89" s="1292"/>
      <c r="N89" s="1288"/>
      <c r="O89" s="1308"/>
      <c r="P89" s="1309"/>
      <c r="Q89" s="1309"/>
      <c r="R89" s="1309"/>
      <c r="S89" s="1310"/>
      <c r="T89" s="276" t="s">
        <v>486</v>
      </c>
      <c r="V89" s="275"/>
      <c r="W89" s="260"/>
      <c r="X89" s="259"/>
      <c r="Y89" s="259"/>
      <c r="Z89" s="259"/>
      <c r="AA89" s="259"/>
      <c r="AB89" s="259"/>
      <c r="AC89" s="261"/>
      <c r="AD89" s="260"/>
      <c r="AE89" s="259"/>
      <c r="AF89" s="259"/>
      <c r="AG89" s="259"/>
      <c r="AH89" s="259"/>
      <c r="AI89" s="259"/>
      <c r="AJ89" s="261"/>
      <c r="AK89" s="260"/>
      <c r="AL89" s="259"/>
      <c r="AM89" s="259"/>
      <c r="AN89" s="259"/>
      <c r="AO89" s="259"/>
      <c r="AP89" s="259"/>
      <c r="AQ89" s="261"/>
      <c r="AR89" s="260"/>
      <c r="AS89" s="259"/>
      <c r="AT89" s="259"/>
      <c r="AU89" s="259"/>
      <c r="AV89" s="259"/>
      <c r="AW89" s="259"/>
      <c r="AX89" s="261"/>
      <c r="AY89" s="260"/>
      <c r="AZ89" s="259"/>
      <c r="BA89" s="258"/>
      <c r="BB89" s="1311"/>
      <c r="BC89" s="1312"/>
      <c r="BD89" s="1282"/>
      <c r="BE89" s="1283"/>
      <c r="BF89" s="1284"/>
      <c r="BG89" s="1285"/>
      <c r="BH89" s="1285"/>
      <c r="BI89" s="1285"/>
      <c r="BJ89" s="1286"/>
    </row>
    <row r="90" spans="2:62" ht="20.25" customHeight="1" x14ac:dyDescent="0.15">
      <c r="B90" s="1269"/>
      <c r="C90" s="1326"/>
      <c r="D90" s="1327"/>
      <c r="E90" s="274"/>
      <c r="F90" s="273">
        <f>C89</f>
        <v>0</v>
      </c>
      <c r="G90" s="274"/>
      <c r="H90" s="273">
        <f>I89</f>
        <v>0</v>
      </c>
      <c r="I90" s="1328"/>
      <c r="J90" s="1329"/>
      <c r="K90" s="1330"/>
      <c r="L90" s="1331"/>
      <c r="M90" s="1331"/>
      <c r="N90" s="1327"/>
      <c r="O90" s="1308"/>
      <c r="P90" s="1309"/>
      <c r="Q90" s="1309"/>
      <c r="R90" s="1309"/>
      <c r="S90" s="1310"/>
      <c r="T90" s="272" t="s">
        <v>485</v>
      </c>
      <c r="U90" s="271"/>
      <c r="V90" s="270"/>
      <c r="W90" s="268" t="str">
        <f>IF(W89="","",VLOOKUP(W89,標準様式１シフト記号表!$C$6:$L$47,10,FALSE))</f>
        <v/>
      </c>
      <c r="X90" s="267" t="str">
        <f>IF(X89="","",VLOOKUP(X89,標準様式１シフト記号表!$C$6:$L$47,10,FALSE))</f>
        <v/>
      </c>
      <c r="Y90" s="267" t="str">
        <f>IF(Y89="","",VLOOKUP(Y89,標準様式１シフト記号表!$C$6:$L$47,10,FALSE))</f>
        <v/>
      </c>
      <c r="Z90" s="267" t="str">
        <f>IF(Z89="","",VLOOKUP(Z89,標準様式１シフト記号表!$C$6:$L$47,10,FALSE))</f>
        <v/>
      </c>
      <c r="AA90" s="267" t="str">
        <f>IF(AA89="","",VLOOKUP(AA89,標準様式１シフト記号表!$C$6:$L$47,10,FALSE))</f>
        <v/>
      </c>
      <c r="AB90" s="267" t="str">
        <f>IF(AB89="","",VLOOKUP(AB89,標準様式１シフト記号表!$C$6:$L$47,10,FALSE))</f>
        <v/>
      </c>
      <c r="AC90" s="269" t="str">
        <f>IF(AC89="","",VLOOKUP(AC89,標準様式１シフト記号表!$C$6:$L$47,10,FALSE))</f>
        <v/>
      </c>
      <c r="AD90" s="268" t="str">
        <f>IF(AD89="","",VLOOKUP(AD89,標準様式１シフト記号表!$C$6:$L$47,10,FALSE))</f>
        <v/>
      </c>
      <c r="AE90" s="267" t="str">
        <f>IF(AE89="","",VLOOKUP(AE89,標準様式１シフト記号表!$C$6:$L$47,10,FALSE))</f>
        <v/>
      </c>
      <c r="AF90" s="267" t="str">
        <f>IF(AF89="","",VLOOKUP(AF89,標準様式１シフト記号表!$C$6:$L$47,10,FALSE))</f>
        <v/>
      </c>
      <c r="AG90" s="267" t="str">
        <f>IF(AG89="","",VLOOKUP(AG89,標準様式１シフト記号表!$C$6:$L$47,10,FALSE))</f>
        <v/>
      </c>
      <c r="AH90" s="267" t="str">
        <f>IF(AH89="","",VLOOKUP(AH89,標準様式１シフト記号表!$C$6:$L$47,10,FALSE))</f>
        <v/>
      </c>
      <c r="AI90" s="267" t="str">
        <f>IF(AI89="","",VLOOKUP(AI89,標準様式１シフト記号表!$C$6:$L$47,10,FALSE))</f>
        <v/>
      </c>
      <c r="AJ90" s="269" t="str">
        <f>IF(AJ89="","",VLOOKUP(AJ89,標準様式１シフト記号表!$C$6:$L$47,10,FALSE))</f>
        <v/>
      </c>
      <c r="AK90" s="268" t="str">
        <f>IF(AK89="","",VLOOKUP(AK89,標準様式１シフト記号表!$C$6:$L$47,10,FALSE))</f>
        <v/>
      </c>
      <c r="AL90" s="267" t="str">
        <f>IF(AL89="","",VLOOKUP(AL89,標準様式１シフト記号表!$C$6:$L$47,10,FALSE))</f>
        <v/>
      </c>
      <c r="AM90" s="267" t="str">
        <f>IF(AM89="","",VLOOKUP(AM89,標準様式１シフト記号表!$C$6:$L$47,10,FALSE))</f>
        <v/>
      </c>
      <c r="AN90" s="267" t="str">
        <f>IF(AN89="","",VLOOKUP(AN89,標準様式１シフト記号表!$C$6:$L$47,10,FALSE))</f>
        <v/>
      </c>
      <c r="AO90" s="267" t="str">
        <f>IF(AO89="","",VLOOKUP(AO89,標準様式１シフト記号表!$C$6:$L$47,10,FALSE))</f>
        <v/>
      </c>
      <c r="AP90" s="267" t="str">
        <f>IF(AP89="","",VLOOKUP(AP89,標準様式１シフト記号表!$C$6:$L$47,10,FALSE))</f>
        <v/>
      </c>
      <c r="AQ90" s="269" t="str">
        <f>IF(AQ89="","",VLOOKUP(AQ89,標準様式１シフト記号表!$C$6:$L$47,10,FALSE))</f>
        <v/>
      </c>
      <c r="AR90" s="268" t="str">
        <f>IF(AR89="","",VLOOKUP(AR89,標準様式１シフト記号表!$C$6:$L$47,10,FALSE))</f>
        <v/>
      </c>
      <c r="AS90" s="267" t="str">
        <f>IF(AS89="","",VLOOKUP(AS89,標準様式１シフト記号表!$C$6:$L$47,10,FALSE))</f>
        <v/>
      </c>
      <c r="AT90" s="267" t="str">
        <f>IF(AT89="","",VLOOKUP(AT89,標準様式１シフト記号表!$C$6:$L$47,10,FALSE))</f>
        <v/>
      </c>
      <c r="AU90" s="267" t="str">
        <f>IF(AU89="","",VLOOKUP(AU89,標準様式１シフト記号表!$C$6:$L$47,10,FALSE))</f>
        <v/>
      </c>
      <c r="AV90" s="267" t="str">
        <f>IF(AV89="","",VLOOKUP(AV89,標準様式１シフト記号表!$C$6:$L$47,10,FALSE))</f>
        <v/>
      </c>
      <c r="AW90" s="267" t="str">
        <f>IF(AW89="","",VLOOKUP(AW89,標準様式１シフト記号表!$C$6:$L$47,10,FALSE))</f>
        <v/>
      </c>
      <c r="AX90" s="269" t="str">
        <f>IF(AX89="","",VLOOKUP(AX89,標準様式１シフト記号表!$C$6:$L$47,10,FALSE))</f>
        <v/>
      </c>
      <c r="AY90" s="268" t="str">
        <f>IF(AY89="","",VLOOKUP(AY89,標準様式１シフト記号表!$C$6:$L$47,10,FALSE))</f>
        <v/>
      </c>
      <c r="AZ90" s="267" t="str">
        <f>IF(AZ89="","",VLOOKUP(AZ89,標準様式１シフト記号表!$C$6:$L$47,10,FALSE))</f>
        <v/>
      </c>
      <c r="BA90" s="267" t="str">
        <f>IF(BA89="","",VLOOKUP(BA89,標準様式１シフト記号表!$C$6:$L$47,10,FALSE))</f>
        <v/>
      </c>
      <c r="BB90" s="1323">
        <f>IF($BE$3="４週",SUM(W90:AX90),IF($BE$3="暦月",SUM(W90:BA90),""))</f>
        <v>0</v>
      </c>
      <c r="BC90" s="1324"/>
      <c r="BD90" s="1325">
        <f>IF($BE$3="４週",BB90/4,IF($BE$3="暦月",(BB90/($BE$8/7)),""))</f>
        <v>0</v>
      </c>
      <c r="BE90" s="1324"/>
      <c r="BF90" s="1320"/>
      <c r="BG90" s="1321"/>
      <c r="BH90" s="1321"/>
      <c r="BI90" s="1321"/>
      <c r="BJ90" s="1322"/>
    </row>
    <row r="91" spans="2:62" ht="20.25" customHeight="1" x14ac:dyDescent="0.15">
      <c r="B91" s="1268">
        <f>B89+1</f>
        <v>39</v>
      </c>
      <c r="C91" s="1287"/>
      <c r="D91" s="1288"/>
      <c r="E91" s="278"/>
      <c r="F91" s="277"/>
      <c r="G91" s="278"/>
      <c r="H91" s="277"/>
      <c r="I91" s="1289"/>
      <c r="J91" s="1290"/>
      <c r="K91" s="1291"/>
      <c r="L91" s="1292"/>
      <c r="M91" s="1292"/>
      <c r="N91" s="1288"/>
      <c r="O91" s="1308"/>
      <c r="P91" s="1309"/>
      <c r="Q91" s="1309"/>
      <c r="R91" s="1309"/>
      <c r="S91" s="1310"/>
      <c r="T91" s="276" t="s">
        <v>486</v>
      </c>
      <c r="V91" s="275"/>
      <c r="W91" s="260"/>
      <c r="X91" s="259"/>
      <c r="Y91" s="259"/>
      <c r="Z91" s="259"/>
      <c r="AA91" s="259"/>
      <c r="AB91" s="259"/>
      <c r="AC91" s="261"/>
      <c r="AD91" s="260"/>
      <c r="AE91" s="259"/>
      <c r="AF91" s="259"/>
      <c r="AG91" s="259"/>
      <c r="AH91" s="259"/>
      <c r="AI91" s="259"/>
      <c r="AJ91" s="261"/>
      <c r="AK91" s="260"/>
      <c r="AL91" s="259"/>
      <c r="AM91" s="259"/>
      <c r="AN91" s="259"/>
      <c r="AO91" s="259"/>
      <c r="AP91" s="259"/>
      <c r="AQ91" s="261"/>
      <c r="AR91" s="260"/>
      <c r="AS91" s="259"/>
      <c r="AT91" s="259"/>
      <c r="AU91" s="259"/>
      <c r="AV91" s="259"/>
      <c r="AW91" s="259"/>
      <c r="AX91" s="261"/>
      <c r="AY91" s="260"/>
      <c r="AZ91" s="259"/>
      <c r="BA91" s="258"/>
      <c r="BB91" s="1311"/>
      <c r="BC91" s="1312"/>
      <c r="BD91" s="1282"/>
      <c r="BE91" s="1283"/>
      <c r="BF91" s="1284"/>
      <c r="BG91" s="1285"/>
      <c r="BH91" s="1285"/>
      <c r="BI91" s="1285"/>
      <c r="BJ91" s="1286"/>
    </row>
    <row r="92" spans="2:62" ht="20.25" customHeight="1" x14ac:dyDescent="0.15">
      <c r="B92" s="1269"/>
      <c r="C92" s="1326"/>
      <c r="D92" s="1327"/>
      <c r="E92" s="274"/>
      <c r="F92" s="273">
        <f>C91</f>
        <v>0</v>
      </c>
      <c r="G92" s="274"/>
      <c r="H92" s="273">
        <f>I91</f>
        <v>0</v>
      </c>
      <c r="I92" s="1328"/>
      <c r="J92" s="1329"/>
      <c r="K92" s="1330"/>
      <c r="L92" s="1331"/>
      <c r="M92" s="1331"/>
      <c r="N92" s="1327"/>
      <c r="O92" s="1308"/>
      <c r="P92" s="1309"/>
      <c r="Q92" s="1309"/>
      <c r="R92" s="1309"/>
      <c r="S92" s="1310"/>
      <c r="T92" s="272" t="s">
        <v>485</v>
      </c>
      <c r="U92" s="271"/>
      <c r="V92" s="270"/>
      <c r="W92" s="268" t="str">
        <f>IF(W91="","",VLOOKUP(W91,標準様式１シフト記号表!$C$6:$L$47,10,FALSE))</f>
        <v/>
      </c>
      <c r="X92" s="267" t="str">
        <f>IF(X91="","",VLOOKUP(X91,標準様式１シフト記号表!$C$6:$L$47,10,FALSE))</f>
        <v/>
      </c>
      <c r="Y92" s="267" t="str">
        <f>IF(Y91="","",VLOOKUP(Y91,標準様式１シフト記号表!$C$6:$L$47,10,FALSE))</f>
        <v/>
      </c>
      <c r="Z92" s="267" t="str">
        <f>IF(Z91="","",VLOOKUP(Z91,標準様式１シフト記号表!$C$6:$L$47,10,FALSE))</f>
        <v/>
      </c>
      <c r="AA92" s="267" t="str">
        <f>IF(AA91="","",VLOOKUP(AA91,標準様式１シフト記号表!$C$6:$L$47,10,FALSE))</f>
        <v/>
      </c>
      <c r="AB92" s="267" t="str">
        <f>IF(AB91="","",VLOOKUP(AB91,標準様式１シフト記号表!$C$6:$L$47,10,FALSE))</f>
        <v/>
      </c>
      <c r="AC92" s="269" t="str">
        <f>IF(AC91="","",VLOOKUP(AC91,標準様式１シフト記号表!$C$6:$L$47,10,FALSE))</f>
        <v/>
      </c>
      <c r="AD92" s="268" t="str">
        <f>IF(AD91="","",VLOOKUP(AD91,標準様式１シフト記号表!$C$6:$L$47,10,FALSE))</f>
        <v/>
      </c>
      <c r="AE92" s="267" t="str">
        <f>IF(AE91="","",VLOOKUP(AE91,標準様式１シフト記号表!$C$6:$L$47,10,FALSE))</f>
        <v/>
      </c>
      <c r="AF92" s="267" t="str">
        <f>IF(AF91="","",VLOOKUP(AF91,標準様式１シフト記号表!$C$6:$L$47,10,FALSE))</f>
        <v/>
      </c>
      <c r="AG92" s="267" t="str">
        <f>IF(AG91="","",VLOOKUP(AG91,標準様式１シフト記号表!$C$6:$L$47,10,FALSE))</f>
        <v/>
      </c>
      <c r="AH92" s="267" t="str">
        <f>IF(AH91="","",VLOOKUP(AH91,標準様式１シフト記号表!$C$6:$L$47,10,FALSE))</f>
        <v/>
      </c>
      <c r="AI92" s="267" t="str">
        <f>IF(AI91="","",VLOOKUP(AI91,標準様式１シフト記号表!$C$6:$L$47,10,FALSE))</f>
        <v/>
      </c>
      <c r="AJ92" s="269" t="str">
        <f>IF(AJ91="","",VLOOKUP(AJ91,標準様式１シフト記号表!$C$6:$L$47,10,FALSE))</f>
        <v/>
      </c>
      <c r="AK92" s="268" t="str">
        <f>IF(AK91="","",VLOOKUP(AK91,標準様式１シフト記号表!$C$6:$L$47,10,FALSE))</f>
        <v/>
      </c>
      <c r="AL92" s="267" t="str">
        <f>IF(AL91="","",VLOOKUP(AL91,標準様式１シフト記号表!$C$6:$L$47,10,FALSE))</f>
        <v/>
      </c>
      <c r="AM92" s="267" t="str">
        <f>IF(AM91="","",VLOOKUP(AM91,標準様式１シフト記号表!$C$6:$L$47,10,FALSE))</f>
        <v/>
      </c>
      <c r="AN92" s="267" t="str">
        <f>IF(AN91="","",VLOOKUP(AN91,標準様式１シフト記号表!$C$6:$L$47,10,FALSE))</f>
        <v/>
      </c>
      <c r="AO92" s="267" t="str">
        <f>IF(AO91="","",VLOOKUP(AO91,標準様式１シフト記号表!$C$6:$L$47,10,FALSE))</f>
        <v/>
      </c>
      <c r="AP92" s="267" t="str">
        <f>IF(AP91="","",VLOOKUP(AP91,標準様式１シフト記号表!$C$6:$L$47,10,FALSE))</f>
        <v/>
      </c>
      <c r="AQ92" s="269" t="str">
        <f>IF(AQ91="","",VLOOKUP(AQ91,標準様式１シフト記号表!$C$6:$L$47,10,FALSE))</f>
        <v/>
      </c>
      <c r="AR92" s="268" t="str">
        <f>IF(AR91="","",VLOOKUP(AR91,標準様式１シフト記号表!$C$6:$L$47,10,FALSE))</f>
        <v/>
      </c>
      <c r="AS92" s="267" t="str">
        <f>IF(AS91="","",VLOOKUP(AS91,標準様式１シフト記号表!$C$6:$L$47,10,FALSE))</f>
        <v/>
      </c>
      <c r="AT92" s="267" t="str">
        <f>IF(AT91="","",VLOOKUP(AT91,標準様式１シフト記号表!$C$6:$L$47,10,FALSE))</f>
        <v/>
      </c>
      <c r="AU92" s="267" t="str">
        <f>IF(AU91="","",VLOOKUP(AU91,標準様式１シフト記号表!$C$6:$L$47,10,FALSE))</f>
        <v/>
      </c>
      <c r="AV92" s="267" t="str">
        <f>IF(AV91="","",VLOOKUP(AV91,標準様式１シフト記号表!$C$6:$L$47,10,FALSE))</f>
        <v/>
      </c>
      <c r="AW92" s="267" t="str">
        <f>IF(AW91="","",VLOOKUP(AW91,標準様式１シフト記号表!$C$6:$L$47,10,FALSE))</f>
        <v/>
      </c>
      <c r="AX92" s="269" t="str">
        <f>IF(AX91="","",VLOOKUP(AX91,標準様式１シフト記号表!$C$6:$L$47,10,FALSE))</f>
        <v/>
      </c>
      <c r="AY92" s="268" t="str">
        <f>IF(AY91="","",VLOOKUP(AY91,標準様式１シフト記号表!$C$6:$L$47,10,FALSE))</f>
        <v/>
      </c>
      <c r="AZ92" s="267" t="str">
        <f>IF(AZ91="","",VLOOKUP(AZ91,標準様式１シフト記号表!$C$6:$L$47,10,FALSE))</f>
        <v/>
      </c>
      <c r="BA92" s="267" t="str">
        <f>IF(BA91="","",VLOOKUP(BA91,標準様式１シフト記号表!$C$6:$L$47,10,FALSE))</f>
        <v/>
      </c>
      <c r="BB92" s="1323">
        <f>IF($BE$3="４週",SUM(W92:AX92),IF($BE$3="暦月",SUM(W92:BA92),""))</f>
        <v>0</v>
      </c>
      <c r="BC92" s="1324"/>
      <c r="BD92" s="1325">
        <f>IF($BE$3="４週",BB92/4,IF($BE$3="暦月",(BB92/($BE$8/7)),""))</f>
        <v>0</v>
      </c>
      <c r="BE92" s="1324"/>
      <c r="BF92" s="1320"/>
      <c r="BG92" s="1321"/>
      <c r="BH92" s="1321"/>
      <c r="BI92" s="1321"/>
      <c r="BJ92" s="1322"/>
    </row>
    <row r="93" spans="2:62" ht="20.25" customHeight="1" x14ac:dyDescent="0.15">
      <c r="B93" s="1268">
        <f>B91+1</f>
        <v>40</v>
      </c>
      <c r="C93" s="1287"/>
      <c r="D93" s="1288"/>
      <c r="E93" s="278"/>
      <c r="F93" s="277"/>
      <c r="G93" s="278"/>
      <c r="H93" s="277"/>
      <c r="I93" s="1289"/>
      <c r="J93" s="1290"/>
      <c r="K93" s="1291"/>
      <c r="L93" s="1292"/>
      <c r="M93" s="1292"/>
      <c r="N93" s="1288"/>
      <c r="O93" s="1308"/>
      <c r="P93" s="1309"/>
      <c r="Q93" s="1309"/>
      <c r="R93" s="1309"/>
      <c r="S93" s="1310"/>
      <c r="T93" s="276" t="s">
        <v>486</v>
      </c>
      <c r="V93" s="275"/>
      <c r="W93" s="260"/>
      <c r="X93" s="259"/>
      <c r="Y93" s="259"/>
      <c r="Z93" s="259"/>
      <c r="AA93" s="259"/>
      <c r="AB93" s="259"/>
      <c r="AC93" s="261"/>
      <c r="AD93" s="260"/>
      <c r="AE93" s="259"/>
      <c r="AF93" s="259"/>
      <c r="AG93" s="259"/>
      <c r="AH93" s="259"/>
      <c r="AI93" s="259"/>
      <c r="AJ93" s="261"/>
      <c r="AK93" s="260"/>
      <c r="AL93" s="259"/>
      <c r="AM93" s="259"/>
      <c r="AN93" s="259"/>
      <c r="AO93" s="259"/>
      <c r="AP93" s="259"/>
      <c r="AQ93" s="261"/>
      <c r="AR93" s="260"/>
      <c r="AS93" s="259"/>
      <c r="AT93" s="259"/>
      <c r="AU93" s="259"/>
      <c r="AV93" s="259"/>
      <c r="AW93" s="259"/>
      <c r="AX93" s="261"/>
      <c r="AY93" s="260"/>
      <c r="AZ93" s="259"/>
      <c r="BA93" s="258"/>
      <c r="BB93" s="1311"/>
      <c r="BC93" s="1312"/>
      <c r="BD93" s="1282"/>
      <c r="BE93" s="1283"/>
      <c r="BF93" s="1284"/>
      <c r="BG93" s="1285"/>
      <c r="BH93" s="1285"/>
      <c r="BI93" s="1285"/>
      <c r="BJ93" s="1286"/>
    </row>
    <row r="94" spans="2:62" ht="20.25" customHeight="1" x14ac:dyDescent="0.15">
      <c r="B94" s="1269"/>
      <c r="C94" s="1326"/>
      <c r="D94" s="1327"/>
      <c r="E94" s="274"/>
      <c r="F94" s="273">
        <f>C93</f>
        <v>0</v>
      </c>
      <c r="G94" s="274"/>
      <c r="H94" s="273">
        <f>I93</f>
        <v>0</v>
      </c>
      <c r="I94" s="1328"/>
      <c r="J94" s="1329"/>
      <c r="K94" s="1330"/>
      <c r="L94" s="1331"/>
      <c r="M94" s="1331"/>
      <c r="N94" s="1327"/>
      <c r="O94" s="1308"/>
      <c r="P94" s="1309"/>
      <c r="Q94" s="1309"/>
      <c r="R94" s="1309"/>
      <c r="S94" s="1310"/>
      <c r="T94" s="272" t="s">
        <v>485</v>
      </c>
      <c r="U94" s="271"/>
      <c r="V94" s="270"/>
      <c r="W94" s="268" t="str">
        <f>IF(W93="","",VLOOKUP(W93,標準様式１シフト記号表!$C$6:$L$47,10,FALSE))</f>
        <v/>
      </c>
      <c r="X94" s="267" t="str">
        <f>IF(X93="","",VLOOKUP(X93,標準様式１シフト記号表!$C$6:$L$47,10,FALSE))</f>
        <v/>
      </c>
      <c r="Y94" s="267" t="str">
        <f>IF(Y93="","",VLOOKUP(Y93,標準様式１シフト記号表!$C$6:$L$47,10,FALSE))</f>
        <v/>
      </c>
      <c r="Z94" s="267" t="str">
        <f>IF(Z93="","",VLOOKUP(Z93,標準様式１シフト記号表!$C$6:$L$47,10,FALSE))</f>
        <v/>
      </c>
      <c r="AA94" s="267" t="str">
        <f>IF(AA93="","",VLOOKUP(AA93,標準様式１シフト記号表!$C$6:$L$47,10,FALSE))</f>
        <v/>
      </c>
      <c r="AB94" s="267" t="str">
        <f>IF(AB93="","",VLOOKUP(AB93,標準様式１シフト記号表!$C$6:$L$47,10,FALSE))</f>
        <v/>
      </c>
      <c r="AC94" s="269" t="str">
        <f>IF(AC93="","",VLOOKUP(AC93,標準様式１シフト記号表!$C$6:$L$47,10,FALSE))</f>
        <v/>
      </c>
      <c r="AD94" s="268" t="str">
        <f>IF(AD93="","",VLOOKUP(AD93,標準様式１シフト記号表!$C$6:$L$47,10,FALSE))</f>
        <v/>
      </c>
      <c r="AE94" s="267" t="str">
        <f>IF(AE93="","",VLOOKUP(AE93,標準様式１シフト記号表!$C$6:$L$47,10,FALSE))</f>
        <v/>
      </c>
      <c r="AF94" s="267" t="str">
        <f>IF(AF93="","",VLOOKUP(AF93,標準様式１シフト記号表!$C$6:$L$47,10,FALSE))</f>
        <v/>
      </c>
      <c r="AG94" s="267" t="str">
        <f>IF(AG93="","",VLOOKUP(AG93,標準様式１シフト記号表!$C$6:$L$47,10,FALSE))</f>
        <v/>
      </c>
      <c r="AH94" s="267" t="str">
        <f>IF(AH93="","",VLOOKUP(AH93,標準様式１シフト記号表!$C$6:$L$47,10,FALSE))</f>
        <v/>
      </c>
      <c r="AI94" s="267" t="str">
        <f>IF(AI93="","",VLOOKUP(AI93,標準様式１シフト記号表!$C$6:$L$47,10,FALSE))</f>
        <v/>
      </c>
      <c r="AJ94" s="269" t="str">
        <f>IF(AJ93="","",VLOOKUP(AJ93,標準様式１シフト記号表!$C$6:$L$47,10,FALSE))</f>
        <v/>
      </c>
      <c r="AK94" s="268" t="str">
        <f>IF(AK93="","",VLOOKUP(AK93,標準様式１シフト記号表!$C$6:$L$47,10,FALSE))</f>
        <v/>
      </c>
      <c r="AL94" s="267" t="str">
        <f>IF(AL93="","",VLOOKUP(AL93,標準様式１シフト記号表!$C$6:$L$47,10,FALSE))</f>
        <v/>
      </c>
      <c r="AM94" s="267" t="str">
        <f>IF(AM93="","",VLOOKUP(AM93,標準様式１シフト記号表!$C$6:$L$47,10,FALSE))</f>
        <v/>
      </c>
      <c r="AN94" s="267" t="str">
        <f>IF(AN93="","",VLOOKUP(AN93,標準様式１シフト記号表!$C$6:$L$47,10,FALSE))</f>
        <v/>
      </c>
      <c r="AO94" s="267" t="str">
        <f>IF(AO93="","",VLOOKUP(AO93,標準様式１シフト記号表!$C$6:$L$47,10,FALSE))</f>
        <v/>
      </c>
      <c r="AP94" s="267" t="str">
        <f>IF(AP93="","",VLOOKUP(AP93,標準様式１シフト記号表!$C$6:$L$47,10,FALSE))</f>
        <v/>
      </c>
      <c r="AQ94" s="269" t="str">
        <f>IF(AQ93="","",VLOOKUP(AQ93,標準様式１シフト記号表!$C$6:$L$47,10,FALSE))</f>
        <v/>
      </c>
      <c r="AR94" s="268" t="str">
        <f>IF(AR93="","",VLOOKUP(AR93,標準様式１シフト記号表!$C$6:$L$47,10,FALSE))</f>
        <v/>
      </c>
      <c r="AS94" s="267" t="str">
        <f>IF(AS93="","",VLOOKUP(AS93,標準様式１シフト記号表!$C$6:$L$47,10,FALSE))</f>
        <v/>
      </c>
      <c r="AT94" s="267" t="str">
        <f>IF(AT93="","",VLOOKUP(AT93,標準様式１シフト記号表!$C$6:$L$47,10,FALSE))</f>
        <v/>
      </c>
      <c r="AU94" s="267" t="str">
        <f>IF(AU93="","",VLOOKUP(AU93,標準様式１シフト記号表!$C$6:$L$47,10,FALSE))</f>
        <v/>
      </c>
      <c r="AV94" s="267" t="str">
        <f>IF(AV93="","",VLOOKUP(AV93,標準様式１シフト記号表!$C$6:$L$47,10,FALSE))</f>
        <v/>
      </c>
      <c r="AW94" s="267" t="str">
        <f>IF(AW93="","",VLOOKUP(AW93,標準様式１シフト記号表!$C$6:$L$47,10,FALSE))</f>
        <v/>
      </c>
      <c r="AX94" s="269" t="str">
        <f>IF(AX93="","",VLOOKUP(AX93,標準様式１シフト記号表!$C$6:$L$47,10,FALSE))</f>
        <v/>
      </c>
      <c r="AY94" s="268" t="str">
        <f>IF(AY93="","",VLOOKUP(AY93,標準様式１シフト記号表!$C$6:$L$47,10,FALSE))</f>
        <v/>
      </c>
      <c r="AZ94" s="267" t="str">
        <f>IF(AZ93="","",VLOOKUP(AZ93,標準様式１シフト記号表!$C$6:$L$47,10,FALSE))</f>
        <v/>
      </c>
      <c r="BA94" s="267" t="str">
        <f>IF(BA93="","",VLOOKUP(BA93,標準様式１シフト記号表!$C$6:$L$47,10,FALSE))</f>
        <v/>
      </c>
      <c r="BB94" s="1323">
        <f>IF($BE$3="４週",SUM(W94:AX94),IF($BE$3="暦月",SUM(W94:BA94),""))</f>
        <v>0</v>
      </c>
      <c r="BC94" s="1324"/>
      <c r="BD94" s="1325">
        <f>IF($BE$3="４週",BB94/4,IF($BE$3="暦月",(BB94/($BE$8/7)),""))</f>
        <v>0</v>
      </c>
      <c r="BE94" s="1324"/>
      <c r="BF94" s="1320"/>
      <c r="BG94" s="1321"/>
      <c r="BH94" s="1321"/>
      <c r="BI94" s="1321"/>
      <c r="BJ94" s="1322"/>
    </row>
    <row r="95" spans="2:62" ht="20.25" customHeight="1" x14ac:dyDescent="0.15">
      <c r="B95" s="1268">
        <f>B93+1</f>
        <v>41</v>
      </c>
      <c r="C95" s="1287"/>
      <c r="D95" s="1288"/>
      <c r="E95" s="278"/>
      <c r="F95" s="277"/>
      <c r="G95" s="278"/>
      <c r="H95" s="277"/>
      <c r="I95" s="1289"/>
      <c r="J95" s="1290"/>
      <c r="K95" s="1291"/>
      <c r="L95" s="1292"/>
      <c r="M95" s="1292"/>
      <c r="N95" s="1288"/>
      <c r="O95" s="1308"/>
      <c r="P95" s="1309"/>
      <c r="Q95" s="1309"/>
      <c r="R95" s="1309"/>
      <c r="S95" s="1310"/>
      <c r="T95" s="276" t="s">
        <v>486</v>
      </c>
      <c r="V95" s="275"/>
      <c r="W95" s="260"/>
      <c r="X95" s="259"/>
      <c r="Y95" s="259"/>
      <c r="Z95" s="259"/>
      <c r="AA95" s="259"/>
      <c r="AB95" s="259"/>
      <c r="AC95" s="261"/>
      <c r="AD95" s="260"/>
      <c r="AE95" s="259"/>
      <c r="AF95" s="259"/>
      <c r="AG95" s="259"/>
      <c r="AH95" s="259"/>
      <c r="AI95" s="259"/>
      <c r="AJ95" s="261"/>
      <c r="AK95" s="260"/>
      <c r="AL95" s="259"/>
      <c r="AM95" s="259"/>
      <c r="AN95" s="259"/>
      <c r="AO95" s="259"/>
      <c r="AP95" s="259"/>
      <c r="AQ95" s="261"/>
      <c r="AR95" s="260"/>
      <c r="AS95" s="259"/>
      <c r="AT95" s="259"/>
      <c r="AU95" s="259"/>
      <c r="AV95" s="259"/>
      <c r="AW95" s="259"/>
      <c r="AX95" s="261"/>
      <c r="AY95" s="260"/>
      <c r="AZ95" s="259"/>
      <c r="BA95" s="258"/>
      <c r="BB95" s="1311"/>
      <c r="BC95" s="1312"/>
      <c r="BD95" s="1282"/>
      <c r="BE95" s="1283"/>
      <c r="BF95" s="1284"/>
      <c r="BG95" s="1285"/>
      <c r="BH95" s="1285"/>
      <c r="BI95" s="1285"/>
      <c r="BJ95" s="1286"/>
    </row>
    <row r="96" spans="2:62" ht="20.25" customHeight="1" x14ac:dyDescent="0.15">
      <c r="B96" s="1269"/>
      <c r="C96" s="1326"/>
      <c r="D96" s="1327"/>
      <c r="E96" s="274"/>
      <c r="F96" s="273">
        <f>C95</f>
        <v>0</v>
      </c>
      <c r="G96" s="274"/>
      <c r="H96" s="273">
        <f>I95</f>
        <v>0</v>
      </c>
      <c r="I96" s="1328"/>
      <c r="J96" s="1329"/>
      <c r="K96" s="1330"/>
      <c r="L96" s="1331"/>
      <c r="M96" s="1331"/>
      <c r="N96" s="1327"/>
      <c r="O96" s="1308"/>
      <c r="P96" s="1309"/>
      <c r="Q96" s="1309"/>
      <c r="R96" s="1309"/>
      <c r="S96" s="1310"/>
      <c r="T96" s="272" t="s">
        <v>485</v>
      </c>
      <c r="U96" s="271"/>
      <c r="V96" s="270"/>
      <c r="W96" s="268" t="str">
        <f>IF(W95="","",VLOOKUP(W95,標準様式１シフト記号表!$C$6:$L$47,10,FALSE))</f>
        <v/>
      </c>
      <c r="X96" s="267" t="str">
        <f>IF(X95="","",VLOOKUP(X95,標準様式１シフト記号表!$C$6:$L$47,10,FALSE))</f>
        <v/>
      </c>
      <c r="Y96" s="267" t="str">
        <f>IF(Y95="","",VLOOKUP(Y95,標準様式１シフト記号表!$C$6:$L$47,10,FALSE))</f>
        <v/>
      </c>
      <c r="Z96" s="267" t="str">
        <f>IF(Z95="","",VLOOKUP(Z95,標準様式１シフト記号表!$C$6:$L$47,10,FALSE))</f>
        <v/>
      </c>
      <c r="AA96" s="267" t="str">
        <f>IF(AA95="","",VLOOKUP(AA95,標準様式１シフト記号表!$C$6:$L$47,10,FALSE))</f>
        <v/>
      </c>
      <c r="AB96" s="267" t="str">
        <f>IF(AB95="","",VLOOKUP(AB95,標準様式１シフト記号表!$C$6:$L$47,10,FALSE))</f>
        <v/>
      </c>
      <c r="AC96" s="269" t="str">
        <f>IF(AC95="","",VLOOKUP(AC95,標準様式１シフト記号表!$C$6:$L$47,10,FALSE))</f>
        <v/>
      </c>
      <c r="AD96" s="268" t="str">
        <f>IF(AD95="","",VLOOKUP(AD95,標準様式１シフト記号表!$C$6:$L$47,10,FALSE))</f>
        <v/>
      </c>
      <c r="AE96" s="267" t="str">
        <f>IF(AE95="","",VLOOKUP(AE95,標準様式１シフト記号表!$C$6:$L$47,10,FALSE))</f>
        <v/>
      </c>
      <c r="AF96" s="267" t="str">
        <f>IF(AF95="","",VLOOKUP(AF95,標準様式１シフト記号表!$C$6:$L$47,10,FALSE))</f>
        <v/>
      </c>
      <c r="AG96" s="267" t="str">
        <f>IF(AG95="","",VLOOKUP(AG95,標準様式１シフト記号表!$C$6:$L$47,10,FALSE))</f>
        <v/>
      </c>
      <c r="AH96" s="267" t="str">
        <f>IF(AH95="","",VLOOKUP(AH95,標準様式１シフト記号表!$C$6:$L$47,10,FALSE))</f>
        <v/>
      </c>
      <c r="AI96" s="267" t="str">
        <f>IF(AI95="","",VLOOKUP(AI95,標準様式１シフト記号表!$C$6:$L$47,10,FALSE))</f>
        <v/>
      </c>
      <c r="AJ96" s="269" t="str">
        <f>IF(AJ95="","",VLOOKUP(AJ95,標準様式１シフト記号表!$C$6:$L$47,10,FALSE))</f>
        <v/>
      </c>
      <c r="AK96" s="268" t="str">
        <f>IF(AK95="","",VLOOKUP(AK95,標準様式１シフト記号表!$C$6:$L$47,10,FALSE))</f>
        <v/>
      </c>
      <c r="AL96" s="267" t="str">
        <f>IF(AL95="","",VLOOKUP(AL95,標準様式１シフト記号表!$C$6:$L$47,10,FALSE))</f>
        <v/>
      </c>
      <c r="AM96" s="267" t="str">
        <f>IF(AM95="","",VLOOKUP(AM95,標準様式１シフト記号表!$C$6:$L$47,10,FALSE))</f>
        <v/>
      </c>
      <c r="AN96" s="267" t="str">
        <f>IF(AN95="","",VLOOKUP(AN95,標準様式１シフト記号表!$C$6:$L$47,10,FALSE))</f>
        <v/>
      </c>
      <c r="AO96" s="267" t="str">
        <f>IF(AO95="","",VLOOKUP(AO95,標準様式１シフト記号表!$C$6:$L$47,10,FALSE))</f>
        <v/>
      </c>
      <c r="AP96" s="267" t="str">
        <f>IF(AP95="","",VLOOKUP(AP95,標準様式１シフト記号表!$C$6:$L$47,10,FALSE))</f>
        <v/>
      </c>
      <c r="AQ96" s="269" t="str">
        <f>IF(AQ95="","",VLOOKUP(AQ95,標準様式１シフト記号表!$C$6:$L$47,10,FALSE))</f>
        <v/>
      </c>
      <c r="AR96" s="268" t="str">
        <f>IF(AR95="","",VLOOKUP(AR95,標準様式１シフト記号表!$C$6:$L$47,10,FALSE))</f>
        <v/>
      </c>
      <c r="AS96" s="267" t="str">
        <f>IF(AS95="","",VLOOKUP(AS95,標準様式１シフト記号表!$C$6:$L$47,10,FALSE))</f>
        <v/>
      </c>
      <c r="AT96" s="267" t="str">
        <f>IF(AT95="","",VLOOKUP(AT95,標準様式１シフト記号表!$C$6:$L$47,10,FALSE))</f>
        <v/>
      </c>
      <c r="AU96" s="267" t="str">
        <f>IF(AU95="","",VLOOKUP(AU95,標準様式１シフト記号表!$C$6:$L$47,10,FALSE))</f>
        <v/>
      </c>
      <c r="AV96" s="267" t="str">
        <f>IF(AV95="","",VLOOKUP(AV95,標準様式１シフト記号表!$C$6:$L$47,10,FALSE))</f>
        <v/>
      </c>
      <c r="AW96" s="267" t="str">
        <f>IF(AW95="","",VLOOKUP(AW95,標準様式１シフト記号表!$C$6:$L$47,10,FALSE))</f>
        <v/>
      </c>
      <c r="AX96" s="269" t="str">
        <f>IF(AX95="","",VLOOKUP(AX95,標準様式１シフト記号表!$C$6:$L$47,10,FALSE))</f>
        <v/>
      </c>
      <c r="AY96" s="268" t="str">
        <f>IF(AY95="","",VLOOKUP(AY95,標準様式１シフト記号表!$C$6:$L$47,10,FALSE))</f>
        <v/>
      </c>
      <c r="AZ96" s="267" t="str">
        <f>IF(AZ95="","",VLOOKUP(AZ95,標準様式１シフト記号表!$C$6:$L$47,10,FALSE))</f>
        <v/>
      </c>
      <c r="BA96" s="267" t="str">
        <f>IF(BA95="","",VLOOKUP(BA95,標準様式１シフト記号表!$C$6:$L$47,10,FALSE))</f>
        <v/>
      </c>
      <c r="BB96" s="1323">
        <f>IF($BE$3="４週",SUM(W96:AX96),IF($BE$3="暦月",SUM(W96:BA96),""))</f>
        <v>0</v>
      </c>
      <c r="BC96" s="1324"/>
      <c r="BD96" s="1325">
        <f>IF($BE$3="４週",BB96/4,IF($BE$3="暦月",(BB96/($BE$8/7)),""))</f>
        <v>0</v>
      </c>
      <c r="BE96" s="1324"/>
      <c r="BF96" s="1320"/>
      <c r="BG96" s="1321"/>
      <c r="BH96" s="1321"/>
      <c r="BI96" s="1321"/>
      <c r="BJ96" s="1322"/>
    </row>
    <row r="97" spans="2:62" ht="20.25" customHeight="1" x14ac:dyDescent="0.15">
      <c r="B97" s="1268">
        <f>B95+1</f>
        <v>42</v>
      </c>
      <c r="C97" s="1287"/>
      <c r="D97" s="1288"/>
      <c r="E97" s="278"/>
      <c r="F97" s="277"/>
      <c r="G97" s="278"/>
      <c r="H97" s="277"/>
      <c r="I97" s="1289"/>
      <c r="J97" s="1290"/>
      <c r="K97" s="1291"/>
      <c r="L97" s="1292"/>
      <c r="M97" s="1292"/>
      <c r="N97" s="1288"/>
      <c r="O97" s="1308"/>
      <c r="P97" s="1309"/>
      <c r="Q97" s="1309"/>
      <c r="R97" s="1309"/>
      <c r="S97" s="1310"/>
      <c r="T97" s="276" t="s">
        <v>486</v>
      </c>
      <c r="V97" s="275"/>
      <c r="W97" s="260"/>
      <c r="X97" s="259"/>
      <c r="Y97" s="259"/>
      <c r="Z97" s="259"/>
      <c r="AA97" s="259"/>
      <c r="AB97" s="259"/>
      <c r="AC97" s="261"/>
      <c r="AD97" s="260"/>
      <c r="AE97" s="259"/>
      <c r="AF97" s="259"/>
      <c r="AG97" s="259"/>
      <c r="AH97" s="259"/>
      <c r="AI97" s="259"/>
      <c r="AJ97" s="261"/>
      <c r="AK97" s="260"/>
      <c r="AL97" s="259"/>
      <c r="AM97" s="259"/>
      <c r="AN97" s="259"/>
      <c r="AO97" s="259"/>
      <c r="AP97" s="259"/>
      <c r="AQ97" s="261"/>
      <c r="AR97" s="260"/>
      <c r="AS97" s="259"/>
      <c r="AT97" s="259"/>
      <c r="AU97" s="259"/>
      <c r="AV97" s="259"/>
      <c r="AW97" s="259"/>
      <c r="AX97" s="261"/>
      <c r="AY97" s="260"/>
      <c r="AZ97" s="259"/>
      <c r="BA97" s="258"/>
      <c r="BB97" s="1311"/>
      <c r="BC97" s="1312"/>
      <c r="BD97" s="1282"/>
      <c r="BE97" s="1283"/>
      <c r="BF97" s="1284"/>
      <c r="BG97" s="1285"/>
      <c r="BH97" s="1285"/>
      <c r="BI97" s="1285"/>
      <c r="BJ97" s="1286"/>
    </row>
    <row r="98" spans="2:62" ht="20.25" customHeight="1" x14ac:dyDescent="0.15">
      <c r="B98" s="1269"/>
      <c r="C98" s="1326"/>
      <c r="D98" s="1327"/>
      <c r="E98" s="274"/>
      <c r="F98" s="273">
        <f>C97</f>
        <v>0</v>
      </c>
      <c r="G98" s="274"/>
      <c r="H98" s="273">
        <f>I97</f>
        <v>0</v>
      </c>
      <c r="I98" s="1328"/>
      <c r="J98" s="1329"/>
      <c r="K98" s="1330"/>
      <c r="L98" s="1331"/>
      <c r="M98" s="1331"/>
      <c r="N98" s="1327"/>
      <c r="O98" s="1308"/>
      <c r="P98" s="1309"/>
      <c r="Q98" s="1309"/>
      <c r="R98" s="1309"/>
      <c r="S98" s="1310"/>
      <c r="T98" s="272" t="s">
        <v>485</v>
      </c>
      <c r="U98" s="271"/>
      <c r="V98" s="270"/>
      <c r="W98" s="268" t="str">
        <f>IF(W97="","",VLOOKUP(W97,標準様式１シフト記号表!$C$6:$L$47,10,FALSE))</f>
        <v/>
      </c>
      <c r="X98" s="267" t="str">
        <f>IF(X97="","",VLOOKUP(X97,標準様式１シフト記号表!$C$6:$L$47,10,FALSE))</f>
        <v/>
      </c>
      <c r="Y98" s="267" t="str">
        <f>IF(Y97="","",VLOOKUP(Y97,標準様式１シフト記号表!$C$6:$L$47,10,FALSE))</f>
        <v/>
      </c>
      <c r="Z98" s="267" t="str">
        <f>IF(Z97="","",VLOOKUP(Z97,標準様式１シフト記号表!$C$6:$L$47,10,FALSE))</f>
        <v/>
      </c>
      <c r="AA98" s="267" t="str">
        <f>IF(AA97="","",VLOOKUP(AA97,標準様式１シフト記号表!$C$6:$L$47,10,FALSE))</f>
        <v/>
      </c>
      <c r="AB98" s="267" t="str">
        <f>IF(AB97="","",VLOOKUP(AB97,標準様式１シフト記号表!$C$6:$L$47,10,FALSE))</f>
        <v/>
      </c>
      <c r="AC98" s="269" t="str">
        <f>IF(AC97="","",VLOOKUP(AC97,標準様式１シフト記号表!$C$6:$L$47,10,FALSE))</f>
        <v/>
      </c>
      <c r="AD98" s="268" t="str">
        <f>IF(AD97="","",VLOOKUP(AD97,標準様式１シフト記号表!$C$6:$L$47,10,FALSE))</f>
        <v/>
      </c>
      <c r="AE98" s="267" t="str">
        <f>IF(AE97="","",VLOOKUP(AE97,標準様式１シフト記号表!$C$6:$L$47,10,FALSE))</f>
        <v/>
      </c>
      <c r="AF98" s="267" t="str">
        <f>IF(AF97="","",VLOOKUP(AF97,標準様式１シフト記号表!$C$6:$L$47,10,FALSE))</f>
        <v/>
      </c>
      <c r="AG98" s="267" t="str">
        <f>IF(AG97="","",VLOOKUP(AG97,標準様式１シフト記号表!$C$6:$L$47,10,FALSE))</f>
        <v/>
      </c>
      <c r="AH98" s="267" t="str">
        <f>IF(AH97="","",VLOOKUP(AH97,標準様式１シフト記号表!$C$6:$L$47,10,FALSE))</f>
        <v/>
      </c>
      <c r="AI98" s="267" t="str">
        <f>IF(AI97="","",VLOOKUP(AI97,標準様式１シフト記号表!$C$6:$L$47,10,FALSE))</f>
        <v/>
      </c>
      <c r="AJ98" s="269" t="str">
        <f>IF(AJ97="","",VLOOKUP(AJ97,標準様式１シフト記号表!$C$6:$L$47,10,FALSE))</f>
        <v/>
      </c>
      <c r="AK98" s="268" t="str">
        <f>IF(AK97="","",VLOOKUP(AK97,標準様式１シフト記号表!$C$6:$L$47,10,FALSE))</f>
        <v/>
      </c>
      <c r="AL98" s="267" t="str">
        <f>IF(AL97="","",VLOOKUP(AL97,標準様式１シフト記号表!$C$6:$L$47,10,FALSE))</f>
        <v/>
      </c>
      <c r="AM98" s="267" t="str">
        <f>IF(AM97="","",VLOOKUP(AM97,標準様式１シフト記号表!$C$6:$L$47,10,FALSE))</f>
        <v/>
      </c>
      <c r="AN98" s="267" t="str">
        <f>IF(AN97="","",VLOOKUP(AN97,標準様式１シフト記号表!$C$6:$L$47,10,FALSE))</f>
        <v/>
      </c>
      <c r="AO98" s="267" t="str">
        <f>IF(AO97="","",VLOOKUP(AO97,標準様式１シフト記号表!$C$6:$L$47,10,FALSE))</f>
        <v/>
      </c>
      <c r="AP98" s="267" t="str">
        <f>IF(AP97="","",VLOOKUP(AP97,標準様式１シフト記号表!$C$6:$L$47,10,FALSE))</f>
        <v/>
      </c>
      <c r="AQ98" s="269" t="str">
        <f>IF(AQ97="","",VLOOKUP(AQ97,標準様式１シフト記号表!$C$6:$L$47,10,FALSE))</f>
        <v/>
      </c>
      <c r="AR98" s="268" t="str">
        <f>IF(AR97="","",VLOOKUP(AR97,標準様式１シフト記号表!$C$6:$L$47,10,FALSE))</f>
        <v/>
      </c>
      <c r="AS98" s="267" t="str">
        <f>IF(AS97="","",VLOOKUP(AS97,標準様式１シフト記号表!$C$6:$L$47,10,FALSE))</f>
        <v/>
      </c>
      <c r="AT98" s="267" t="str">
        <f>IF(AT97="","",VLOOKUP(AT97,標準様式１シフト記号表!$C$6:$L$47,10,FALSE))</f>
        <v/>
      </c>
      <c r="AU98" s="267" t="str">
        <f>IF(AU97="","",VLOOKUP(AU97,標準様式１シフト記号表!$C$6:$L$47,10,FALSE))</f>
        <v/>
      </c>
      <c r="AV98" s="267" t="str">
        <f>IF(AV97="","",VLOOKUP(AV97,標準様式１シフト記号表!$C$6:$L$47,10,FALSE))</f>
        <v/>
      </c>
      <c r="AW98" s="267" t="str">
        <f>IF(AW97="","",VLOOKUP(AW97,標準様式１シフト記号表!$C$6:$L$47,10,FALSE))</f>
        <v/>
      </c>
      <c r="AX98" s="269" t="str">
        <f>IF(AX97="","",VLOOKUP(AX97,標準様式１シフト記号表!$C$6:$L$47,10,FALSE))</f>
        <v/>
      </c>
      <c r="AY98" s="268" t="str">
        <f>IF(AY97="","",VLOOKUP(AY97,標準様式１シフト記号表!$C$6:$L$47,10,FALSE))</f>
        <v/>
      </c>
      <c r="AZ98" s="267" t="str">
        <f>IF(AZ97="","",VLOOKUP(AZ97,標準様式１シフト記号表!$C$6:$L$47,10,FALSE))</f>
        <v/>
      </c>
      <c r="BA98" s="267" t="str">
        <f>IF(BA97="","",VLOOKUP(BA97,標準様式１シフト記号表!$C$6:$L$47,10,FALSE))</f>
        <v/>
      </c>
      <c r="BB98" s="1323">
        <f>IF($BE$3="４週",SUM(W98:AX98),IF($BE$3="暦月",SUM(W98:BA98),""))</f>
        <v>0</v>
      </c>
      <c r="BC98" s="1324"/>
      <c r="BD98" s="1325">
        <f>IF($BE$3="４週",BB98/4,IF($BE$3="暦月",(BB98/($BE$8/7)),""))</f>
        <v>0</v>
      </c>
      <c r="BE98" s="1324"/>
      <c r="BF98" s="1320"/>
      <c r="BG98" s="1321"/>
      <c r="BH98" s="1321"/>
      <c r="BI98" s="1321"/>
      <c r="BJ98" s="1322"/>
    </row>
    <row r="99" spans="2:62" ht="20.25" customHeight="1" x14ac:dyDescent="0.15">
      <c r="B99" s="1268">
        <f>B97+1</f>
        <v>43</v>
      </c>
      <c r="C99" s="1287"/>
      <c r="D99" s="1288"/>
      <c r="E99" s="278"/>
      <c r="F99" s="277"/>
      <c r="G99" s="278"/>
      <c r="H99" s="277"/>
      <c r="I99" s="1289"/>
      <c r="J99" s="1290"/>
      <c r="K99" s="1291"/>
      <c r="L99" s="1292"/>
      <c r="M99" s="1292"/>
      <c r="N99" s="1288"/>
      <c r="O99" s="1308"/>
      <c r="P99" s="1309"/>
      <c r="Q99" s="1309"/>
      <c r="R99" s="1309"/>
      <c r="S99" s="1310"/>
      <c r="T99" s="276" t="s">
        <v>486</v>
      </c>
      <c r="V99" s="275"/>
      <c r="W99" s="260"/>
      <c r="X99" s="259"/>
      <c r="Y99" s="259"/>
      <c r="Z99" s="259"/>
      <c r="AA99" s="259"/>
      <c r="AB99" s="259"/>
      <c r="AC99" s="261"/>
      <c r="AD99" s="260"/>
      <c r="AE99" s="259"/>
      <c r="AF99" s="259"/>
      <c r="AG99" s="259"/>
      <c r="AH99" s="259"/>
      <c r="AI99" s="259"/>
      <c r="AJ99" s="261"/>
      <c r="AK99" s="260"/>
      <c r="AL99" s="259"/>
      <c r="AM99" s="259"/>
      <c r="AN99" s="259"/>
      <c r="AO99" s="259"/>
      <c r="AP99" s="259"/>
      <c r="AQ99" s="261"/>
      <c r="AR99" s="260"/>
      <c r="AS99" s="259"/>
      <c r="AT99" s="259"/>
      <c r="AU99" s="259"/>
      <c r="AV99" s="259"/>
      <c r="AW99" s="259"/>
      <c r="AX99" s="261"/>
      <c r="AY99" s="260"/>
      <c r="AZ99" s="259"/>
      <c r="BA99" s="258"/>
      <c r="BB99" s="1311"/>
      <c r="BC99" s="1312"/>
      <c r="BD99" s="1282"/>
      <c r="BE99" s="1283"/>
      <c r="BF99" s="1284"/>
      <c r="BG99" s="1285"/>
      <c r="BH99" s="1285"/>
      <c r="BI99" s="1285"/>
      <c r="BJ99" s="1286"/>
    </row>
    <row r="100" spans="2:62" ht="20.25" customHeight="1" x14ac:dyDescent="0.15">
      <c r="B100" s="1269"/>
      <c r="C100" s="1326"/>
      <c r="D100" s="1327"/>
      <c r="E100" s="274"/>
      <c r="F100" s="273">
        <f>C99</f>
        <v>0</v>
      </c>
      <c r="G100" s="274"/>
      <c r="H100" s="273">
        <f>I99</f>
        <v>0</v>
      </c>
      <c r="I100" s="1328"/>
      <c r="J100" s="1329"/>
      <c r="K100" s="1330"/>
      <c r="L100" s="1331"/>
      <c r="M100" s="1331"/>
      <c r="N100" s="1327"/>
      <c r="O100" s="1308"/>
      <c r="P100" s="1309"/>
      <c r="Q100" s="1309"/>
      <c r="R100" s="1309"/>
      <c r="S100" s="1310"/>
      <c r="T100" s="272" t="s">
        <v>485</v>
      </c>
      <c r="U100" s="271"/>
      <c r="V100" s="270"/>
      <c r="W100" s="268" t="str">
        <f>IF(W99="","",VLOOKUP(W99,標準様式１シフト記号表!$C$6:$L$47,10,FALSE))</f>
        <v/>
      </c>
      <c r="X100" s="267" t="str">
        <f>IF(X99="","",VLOOKUP(X99,標準様式１シフト記号表!$C$6:$L$47,10,FALSE))</f>
        <v/>
      </c>
      <c r="Y100" s="267" t="str">
        <f>IF(Y99="","",VLOOKUP(Y99,標準様式１シフト記号表!$C$6:$L$47,10,FALSE))</f>
        <v/>
      </c>
      <c r="Z100" s="267" t="str">
        <f>IF(Z99="","",VLOOKUP(Z99,標準様式１シフト記号表!$C$6:$L$47,10,FALSE))</f>
        <v/>
      </c>
      <c r="AA100" s="267" t="str">
        <f>IF(AA99="","",VLOOKUP(AA99,標準様式１シフト記号表!$C$6:$L$47,10,FALSE))</f>
        <v/>
      </c>
      <c r="AB100" s="267" t="str">
        <f>IF(AB99="","",VLOOKUP(AB99,標準様式１シフト記号表!$C$6:$L$47,10,FALSE))</f>
        <v/>
      </c>
      <c r="AC100" s="269" t="str">
        <f>IF(AC99="","",VLOOKUP(AC99,標準様式１シフト記号表!$C$6:$L$47,10,FALSE))</f>
        <v/>
      </c>
      <c r="AD100" s="268" t="str">
        <f>IF(AD99="","",VLOOKUP(AD99,標準様式１シフト記号表!$C$6:$L$47,10,FALSE))</f>
        <v/>
      </c>
      <c r="AE100" s="267" t="str">
        <f>IF(AE99="","",VLOOKUP(AE99,標準様式１シフト記号表!$C$6:$L$47,10,FALSE))</f>
        <v/>
      </c>
      <c r="AF100" s="267" t="str">
        <f>IF(AF99="","",VLOOKUP(AF99,標準様式１シフト記号表!$C$6:$L$47,10,FALSE))</f>
        <v/>
      </c>
      <c r="AG100" s="267" t="str">
        <f>IF(AG99="","",VLOOKUP(AG99,標準様式１シフト記号表!$C$6:$L$47,10,FALSE))</f>
        <v/>
      </c>
      <c r="AH100" s="267" t="str">
        <f>IF(AH99="","",VLOOKUP(AH99,標準様式１シフト記号表!$C$6:$L$47,10,FALSE))</f>
        <v/>
      </c>
      <c r="AI100" s="267" t="str">
        <f>IF(AI99="","",VLOOKUP(AI99,標準様式１シフト記号表!$C$6:$L$47,10,FALSE))</f>
        <v/>
      </c>
      <c r="AJ100" s="269" t="str">
        <f>IF(AJ99="","",VLOOKUP(AJ99,標準様式１シフト記号表!$C$6:$L$47,10,FALSE))</f>
        <v/>
      </c>
      <c r="AK100" s="268" t="str">
        <f>IF(AK99="","",VLOOKUP(AK99,標準様式１シフト記号表!$C$6:$L$47,10,FALSE))</f>
        <v/>
      </c>
      <c r="AL100" s="267" t="str">
        <f>IF(AL99="","",VLOOKUP(AL99,標準様式１シフト記号表!$C$6:$L$47,10,FALSE))</f>
        <v/>
      </c>
      <c r="AM100" s="267" t="str">
        <f>IF(AM99="","",VLOOKUP(AM99,標準様式１シフト記号表!$C$6:$L$47,10,FALSE))</f>
        <v/>
      </c>
      <c r="AN100" s="267" t="str">
        <f>IF(AN99="","",VLOOKUP(AN99,標準様式１シフト記号表!$C$6:$L$47,10,FALSE))</f>
        <v/>
      </c>
      <c r="AO100" s="267" t="str">
        <f>IF(AO99="","",VLOOKUP(AO99,標準様式１シフト記号表!$C$6:$L$47,10,FALSE))</f>
        <v/>
      </c>
      <c r="AP100" s="267" t="str">
        <f>IF(AP99="","",VLOOKUP(AP99,標準様式１シフト記号表!$C$6:$L$47,10,FALSE))</f>
        <v/>
      </c>
      <c r="AQ100" s="269" t="str">
        <f>IF(AQ99="","",VLOOKUP(AQ99,標準様式１シフト記号表!$C$6:$L$47,10,FALSE))</f>
        <v/>
      </c>
      <c r="AR100" s="268" t="str">
        <f>IF(AR99="","",VLOOKUP(AR99,標準様式１シフト記号表!$C$6:$L$47,10,FALSE))</f>
        <v/>
      </c>
      <c r="AS100" s="267" t="str">
        <f>IF(AS99="","",VLOOKUP(AS99,標準様式１シフト記号表!$C$6:$L$47,10,FALSE))</f>
        <v/>
      </c>
      <c r="AT100" s="267" t="str">
        <f>IF(AT99="","",VLOOKUP(AT99,標準様式１シフト記号表!$C$6:$L$47,10,FALSE))</f>
        <v/>
      </c>
      <c r="AU100" s="267" t="str">
        <f>IF(AU99="","",VLOOKUP(AU99,標準様式１シフト記号表!$C$6:$L$47,10,FALSE))</f>
        <v/>
      </c>
      <c r="AV100" s="267" t="str">
        <f>IF(AV99="","",VLOOKUP(AV99,標準様式１シフト記号表!$C$6:$L$47,10,FALSE))</f>
        <v/>
      </c>
      <c r="AW100" s="267" t="str">
        <f>IF(AW99="","",VLOOKUP(AW99,標準様式１シフト記号表!$C$6:$L$47,10,FALSE))</f>
        <v/>
      </c>
      <c r="AX100" s="269" t="str">
        <f>IF(AX99="","",VLOOKUP(AX99,標準様式１シフト記号表!$C$6:$L$47,10,FALSE))</f>
        <v/>
      </c>
      <c r="AY100" s="268" t="str">
        <f>IF(AY99="","",VLOOKUP(AY99,標準様式１シフト記号表!$C$6:$L$47,10,FALSE))</f>
        <v/>
      </c>
      <c r="AZ100" s="267" t="str">
        <f>IF(AZ99="","",VLOOKUP(AZ99,標準様式１シフト記号表!$C$6:$L$47,10,FALSE))</f>
        <v/>
      </c>
      <c r="BA100" s="267" t="str">
        <f>IF(BA99="","",VLOOKUP(BA99,標準様式１シフト記号表!$C$6:$L$47,10,FALSE))</f>
        <v/>
      </c>
      <c r="BB100" s="1323">
        <f>IF($BE$3="４週",SUM(W100:AX100),IF($BE$3="暦月",SUM(W100:BA100),""))</f>
        <v>0</v>
      </c>
      <c r="BC100" s="1324"/>
      <c r="BD100" s="1325">
        <f>IF($BE$3="４週",BB100/4,IF($BE$3="暦月",(BB100/($BE$8/7)),""))</f>
        <v>0</v>
      </c>
      <c r="BE100" s="1324"/>
      <c r="BF100" s="1320"/>
      <c r="BG100" s="1321"/>
      <c r="BH100" s="1321"/>
      <c r="BI100" s="1321"/>
      <c r="BJ100" s="1322"/>
    </row>
    <row r="101" spans="2:62" ht="20.25" customHeight="1" x14ac:dyDescent="0.15">
      <c r="B101" s="1268">
        <f>B99+1</f>
        <v>44</v>
      </c>
      <c r="C101" s="1287"/>
      <c r="D101" s="1288"/>
      <c r="E101" s="278"/>
      <c r="F101" s="277"/>
      <c r="G101" s="278"/>
      <c r="H101" s="277"/>
      <c r="I101" s="1289"/>
      <c r="J101" s="1290"/>
      <c r="K101" s="1291"/>
      <c r="L101" s="1292"/>
      <c r="M101" s="1292"/>
      <c r="N101" s="1288"/>
      <c r="O101" s="1308"/>
      <c r="P101" s="1309"/>
      <c r="Q101" s="1309"/>
      <c r="R101" s="1309"/>
      <c r="S101" s="1310"/>
      <c r="T101" s="276" t="s">
        <v>486</v>
      </c>
      <c r="V101" s="275"/>
      <c r="W101" s="260"/>
      <c r="X101" s="259"/>
      <c r="Y101" s="259"/>
      <c r="Z101" s="259"/>
      <c r="AA101" s="259"/>
      <c r="AB101" s="259"/>
      <c r="AC101" s="261"/>
      <c r="AD101" s="260"/>
      <c r="AE101" s="259"/>
      <c r="AF101" s="259"/>
      <c r="AG101" s="259"/>
      <c r="AH101" s="259"/>
      <c r="AI101" s="259"/>
      <c r="AJ101" s="261"/>
      <c r="AK101" s="260"/>
      <c r="AL101" s="259"/>
      <c r="AM101" s="259"/>
      <c r="AN101" s="259"/>
      <c r="AO101" s="259"/>
      <c r="AP101" s="259"/>
      <c r="AQ101" s="261"/>
      <c r="AR101" s="260"/>
      <c r="AS101" s="259"/>
      <c r="AT101" s="259"/>
      <c r="AU101" s="259"/>
      <c r="AV101" s="259"/>
      <c r="AW101" s="259"/>
      <c r="AX101" s="261"/>
      <c r="AY101" s="260"/>
      <c r="AZ101" s="259"/>
      <c r="BA101" s="258"/>
      <c r="BB101" s="1311"/>
      <c r="BC101" s="1312"/>
      <c r="BD101" s="1282"/>
      <c r="BE101" s="1283"/>
      <c r="BF101" s="1284"/>
      <c r="BG101" s="1285"/>
      <c r="BH101" s="1285"/>
      <c r="BI101" s="1285"/>
      <c r="BJ101" s="1286"/>
    </row>
    <row r="102" spans="2:62" ht="20.25" customHeight="1" x14ac:dyDescent="0.15">
      <c r="B102" s="1269"/>
      <c r="C102" s="1326"/>
      <c r="D102" s="1327"/>
      <c r="E102" s="274"/>
      <c r="F102" s="273">
        <f>C101</f>
        <v>0</v>
      </c>
      <c r="G102" s="274"/>
      <c r="H102" s="273">
        <f>I101</f>
        <v>0</v>
      </c>
      <c r="I102" s="1328"/>
      <c r="J102" s="1329"/>
      <c r="K102" s="1330"/>
      <c r="L102" s="1331"/>
      <c r="M102" s="1331"/>
      <c r="N102" s="1327"/>
      <c r="O102" s="1308"/>
      <c r="P102" s="1309"/>
      <c r="Q102" s="1309"/>
      <c r="R102" s="1309"/>
      <c r="S102" s="1310"/>
      <c r="T102" s="272" t="s">
        <v>485</v>
      </c>
      <c r="U102" s="271"/>
      <c r="V102" s="270"/>
      <c r="W102" s="268" t="str">
        <f>IF(W101="","",VLOOKUP(W101,標準様式１シフト記号表!$C$6:$L$47,10,FALSE))</f>
        <v/>
      </c>
      <c r="X102" s="267" t="str">
        <f>IF(X101="","",VLOOKUP(X101,標準様式１シフト記号表!$C$6:$L$47,10,FALSE))</f>
        <v/>
      </c>
      <c r="Y102" s="267" t="str">
        <f>IF(Y101="","",VLOOKUP(Y101,標準様式１シフト記号表!$C$6:$L$47,10,FALSE))</f>
        <v/>
      </c>
      <c r="Z102" s="267" t="str">
        <f>IF(Z101="","",VLOOKUP(Z101,標準様式１シフト記号表!$C$6:$L$47,10,FALSE))</f>
        <v/>
      </c>
      <c r="AA102" s="267" t="str">
        <f>IF(AA101="","",VLOOKUP(AA101,標準様式１シフト記号表!$C$6:$L$47,10,FALSE))</f>
        <v/>
      </c>
      <c r="AB102" s="267" t="str">
        <f>IF(AB101="","",VLOOKUP(AB101,標準様式１シフト記号表!$C$6:$L$47,10,FALSE))</f>
        <v/>
      </c>
      <c r="AC102" s="269" t="str">
        <f>IF(AC101="","",VLOOKUP(AC101,標準様式１シフト記号表!$C$6:$L$47,10,FALSE))</f>
        <v/>
      </c>
      <c r="AD102" s="268" t="str">
        <f>IF(AD101="","",VLOOKUP(AD101,標準様式１シフト記号表!$C$6:$L$47,10,FALSE))</f>
        <v/>
      </c>
      <c r="AE102" s="267" t="str">
        <f>IF(AE101="","",VLOOKUP(AE101,標準様式１シフト記号表!$C$6:$L$47,10,FALSE))</f>
        <v/>
      </c>
      <c r="AF102" s="267" t="str">
        <f>IF(AF101="","",VLOOKUP(AF101,標準様式１シフト記号表!$C$6:$L$47,10,FALSE))</f>
        <v/>
      </c>
      <c r="AG102" s="267" t="str">
        <f>IF(AG101="","",VLOOKUP(AG101,標準様式１シフト記号表!$C$6:$L$47,10,FALSE))</f>
        <v/>
      </c>
      <c r="AH102" s="267" t="str">
        <f>IF(AH101="","",VLOOKUP(AH101,標準様式１シフト記号表!$C$6:$L$47,10,FALSE))</f>
        <v/>
      </c>
      <c r="AI102" s="267" t="str">
        <f>IF(AI101="","",VLOOKUP(AI101,標準様式１シフト記号表!$C$6:$L$47,10,FALSE))</f>
        <v/>
      </c>
      <c r="AJ102" s="269" t="str">
        <f>IF(AJ101="","",VLOOKUP(AJ101,標準様式１シフト記号表!$C$6:$L$47,10,FALSE))</f>
        <v/>
      </c>
      <c r="AK102" s="268" t="str">
        <f>IF(AK101="","",VLOOKUP(AK101,標準様式１シフト記号表!$C$6:$L$47,10,FALSE))</f>
        <v/>
      </c>
      <c r="AL102" s="267" t="str">
        <f>IF(AL101="","",VLOOKUP(AL101,標準様式１シフト記号表!$C$6:$L$47,10,FALSE))</f>
        <v/>
      </c>
      <c r="AM102" s="267" t="str">
        <f>IF(AM101="","",VLOOKUP(AM101,標準様式１シフト記号表!$C$6:$L$47,10,FALSE))</f>
        <v/>
      </c>
      <c r="AN102" s="267" t="str">
        <f>IF(AN101="","",VLOOKUP(AN101,標準様式１シフト記号表!$C$6:$L$47,10,FALSE))</f>
        <v/>
      </c>
      <c r="AO102" s="267" t="str">
        <f>IF(AO101="","",VLOOKUP(AO101,標準様式１シフト記号表!$C$6:$L$47,10,FALSE))</f>
        <v/>
      </c>
      <c r="AP102" s="267" t="str">
        <f>IF(AP101="","",VLOOKUP(AP101,標準様式１シフト記号表!$C$6:$L$47,10,FALSE))</f>
        <v/>
      </c>
      <c r="AQ102" s="269" t="str">
        <f>IF(AQ101="","",VLOOKUP(AQ101,標準様式１シフト記号表!$C$6:$L$47,10,FALSE))</f>
        <v/>
      </c>
      <c r="AR102" s="268" t="str">
        <f>IF(AR101="","",VLOOKUP(AR101,標準様式１シフト記号表!$C$6:$L$47,10,FALSE))</f>
        <v/>
      </c>
      <c r="AS102" s="267" t="str">
        <f>IF(AS101="","",VLOOKUP(AS101,標準様式１シフト記号表!$C$6:$L$47,10,FALSE))</f>
        <v/>
      </c>
      <c r="AT102" s="267" t="str">
        <f>IF(AT101="","",VLOOKUP(AT101,標準様式１シフト記号表!$C$6:$L$47,10,FALSE))</f>
        <v/>
      </c>
      <c r="AU102" s="267" t="str">
        <f>IF(AU101="","",VLOOKUP(AU101,標準様式１シフト記号表!$C$6:$L$47,10,FALSE))</f>
        <v/>
      </c>
      <c r="AV102" s="267" t="str">
        <f>IF(AV101="","",VLOOKUP(AV101,標準様式１シフト記号表!$C$6:$L$47,10,FALSE))</f>
        <v/>
      </c>
      <c r="AW102" s="267" t="str">
        <f>IF(AW101="","",VLOOKUP(AW101,標準様式１シフト記号表!$C$6:$L$47,10,FALSE))</f>
        <v/>
      </c>
      <c r="AX102" s="269" t="str">
        <f>IF(AX101="","",VLOOKUP(AX101,標準様式１シフト記号表!$C$6:$L$47,10,FALSE))</f>
        <v/>
      </c>
      <c r="AY102" s="268" t="str">
        <f>IF(AY101="","",VLOOKUP(AY101,標準様式１シフト記号表!$C$6:$L$47,10,FALSE))</f>
        <v/>
      </c>
      <c r="AZ102" s="267" t="str">
        <f>IF(AZ101="","",VLOOKUP(AZ101,標準様式１シフト記号表!$C$6:$L$47,10,FALSE))</f>
        <v/>
      </c>
      <c r="BA102" s="267" t="str">
        <f>IF(BA101="","",VLOOKUP(BA101,標準様式１シフト記号表!$C$6:$L$47,10,FALSE))</f>
        <v/>
      </c>
      <c r="BB102" s="1323">
        <f>IF($BE$3="４週",SUM(W102:AX102),IF($BE$3="暦月",SUM(W102:BA102),""))</f>
        <v>0</v>
      </c>
      <c r="BC102" s="1324"/>
      <c r="BD102" s="1325">
        <f>IF($BE$3="４週",BB102/4,IF($BE$3="暦月",(BB102/($BE$8/7)),""))</f>
        <v>0</v>
      </c>
      <c r="BE102" s="1324"/>
      <c r="BF102" s="1320"/>
      <c r="BG102" s="1321"/>
      <c r="BH102" s="1321"/>
      <c r="BI102" s="1321"/>
      <c r="BJ102" s="1322"/>
    </row>
    <row r="103" spans="2:62" ht="20.25" customHeight="1" x14ac:dyDescent="0.15">
      <c r="B103" s="1268">
        <f>B101+1</f>
        <v>45</v>
      </c>
      <c r="C103" s="1287"/>
      <c r="D103" s="1288"/>
      <c r="E103" s="278"/>
      <c r="F103" s="277"/>
      <c r="G103" s="278"/>
      <c r="H103" s="277"/>
      <c r="I103" s="1289"/>
      <c r="J103" s="1290"/>
      <c r="K103" s="1291"/>
      <c r="L103" s="1292"/>
      <c r="M103" s="1292"/>
      <c r="N103" s="1288"/>
      <c r="O103" s="1308"/>
      <c r="P103" s="1309"/>
      <c r="Q103" s="1309"/>
      <c r="R103" s="1309"/>
      <c r="S103" s="1310"/>
      <c r="T103" s="276" t="s">
        <v>486</v>
      </c>
      <c r="V103" s="275"/>
      <c r="W103" s="260"/>
      <c r="X103" s="259"/>
      <c r="Y103" s="259"/>
      <c r="Z103" s="259"/>
      <c r="AA103" s="259"/>
      <c r="AB103" s="259"/>
      <c r="AC103" s="261"/>
      <c r="AD103" s="260"/>
      <c r="AE103" s="259"/>
      <c r="AF103" s="259"/>
      <c r="AG103" s="259"/>
      <c r="AH103" s="259"/>
      <c r="AI103" s="259"/>
      <c r="AJ103" s="261"/>
      <c r="AK103" s="260"/>
      <c r="AL103" s="259"/>
      <c r="AM103" s="259"/>
      <c r="AN103" s="259"/>
      <c r="AO103" s="259"/>
      <c r="AP103" s="259"/>
      <c r="AQ103" s="261"/>
      <c r="AR103" s="260"/>
      <c r="AS103" s="259"/>
      <c r="AT103" s="259"/>
      <c r="AU103" s="259"/>
      <c r="AV103" s="259"/>
      <c r="AW103" s="259"/>
      <c r="AX103" s="261"/>
      <c r="AY103" s="260"/>
      <c r="AZ103" s="259"/>
      <c r="BA103" s="258"/>
      <c r="BB103" s="1311"/>
      <c r="BC103" s="1312"/>
      <c r="BD103" s="1282"/>
      <c r="BE103" s="1283"/>
      <c r="BF103" s="1284"/>
      <c r="BG103" s="1285"/>
      <c r="BH103" s="1285"/>
      <c r="BI103" s="1285"/>
      <c r="BJ103" s="1286"/>
    </row>
    <row r="104" spans="2:62" ht="20.25" customHeight="1" x14ac:dyDescent="0.15">
      <c r="B104" s="1269"/>
      <c r="C104" s="1326"/>
      <c r="D104" s="1327"/>
      <c r="E104" s="274"/>
      <c r="F104" s="273">
        <f>C103</f>
        <v>0</v>
      </c>
      <c r="G104" s="274"/>
      <c r="H104" s="273">
        <f>I103</f>
        <v>0</v>
      </c>
      <c r="I104" s="1328"/>
      <c r="J104" s="1329"/>
      <c r="K104" s="1330"/>
      <c r="L104" s="1331"/>
      <c r="M104" s="1331"/>
      <c r="N104" s="1327"/>
      <c r="O104" s="1308"/>
      <c r="P104" s="1309"/>
      <c r="Q104" s="1309"/>
      <c r="R104" s="1309"/>
      <c r="S104" s="1310"/>
      <c r="T104" s="272" t="s">
        <v>485</v>
      </c>
      <c r="U104" s="271"/>
      <c r="V104" s="270"/>
      <c r="W104" s="268" t="str">
        <f>IF(W103="","",VLOOKUP(W103,標準様式１シフト記号表!$C$6:$L$47,10,FALSE))</f>
        <v/>
      </c>
      <c r="X104" s="267" t="str">
        <f>IF(X103="","",VLOOKUP(X103,標準様式１シフト記号表!$C$6:$L$47,10,FALSE))</f>
        <v/>
      </c>
      <c r="Y104" s="267" t="str">
        <f>IF(Y103="","",VLOOKUP(Y103,標準様式１シフト記号表!$C$6:$L$47,10,FALSE))</f>
        <v/>
      </c>
      <c r="Z104" s="267" t="str">
        <f>IF(Z103="","",VLOOKUP(Z103,標準様式１シフト記号表!$C$6:$L$47,10,FALSE))</f>
        <v/>
      </c>
      <c r="AA104" s="267" t="str">
        <f>IF(AA103="","",VLOOKUP(AA103,標準様式１シフト記号表!$C$6:$L$47,10,FALSE))</f>
        <v/>
      </c>
      <c r="AB104" s="267" t="str">
        <f>IF(AB103="","",VLOOKUP(AB103,標準様式１シフト記号表!$C$6:$L$47,10,FALSE))</f>
        <v/>
      </c>
      <c r="AC104" s="269" t="str">
        <f>IF(AC103="","",VLOOKUP(AC103,標準様式１シフト記号表!$C$6:$L$47,10,FALSE))</f>
        <v/>
      </c>
      <c r="AD104" s="268" t="str">
        <f>IF(AD103="","",VLOOKUP(AD103,標準様式１シフト記号表!$C$6:$L$47,10,FALSE))</f>
        <v/>
      </c>
      <c r="AE104" s="267" t="str">
        <f>IF(AE103="","",VLOOKUP(AE103,標準様式１シフト記号表!$C$6:$L$47,10,FALSE))</f>
        <v/>
      </c>
      <c r="AF104" s="267" t="str">
        <f>IF(AF103="","",VLOOKUP(AF103,標準様式１シフト記号表!$C$6:$L$47,10,FALSE))</f>
        <v/>
      </c>
      <c r="AG104" s="267" t="str">
        <f>IF(AG103="","",VLOOKUP(AG103,標準様式１シフト記号表!$C$6:$L$47,10,FALSE))</f>
        <v/>
      </c>
      <c r="AH104" s="267" t="str">
        <f>IF(AH103="","",VLOOKUP(AH103,標準様式１シフト記号表!$C$6:$L$47,10,FALSE))</f>
        <v/>
      </c>
      <c r="AI104" s="267" t="str">
        <f>IF(AI103="","",VLOOKUP(AI103,標準様式１シフト記号表!$C$6:$L$47,10,FALSE))</f>
        <v/>
      </c>
      <c r="AJ104" s="269" t="str">
        <f>IF(AJ103="","",VLOOKUP(AJ103,標準様式１シフト記号表!$C$6:$L$47,10,FALSE))</f>
        <v/>
      </c>
      <c r="AK104" s="268" t="str">
        <f>IF(AK103="","",VLOOKUP(AK103,標準様式１シフト記号表!$C$6:$L$47,10,FALSE))</f>
        <v/>
      </c>
      <c r="AL104" s="267" t="str">
        <f>IF(AL103="","",VLOOKUP(AL103,標準様式１シフト記号表!$C$6:$L$47,10,FALSE))</f>
        <v/>
      </c>
      <c r="AM104" s="267" t="str">
        <f>IF(AM103="","",VLOOKUP(AM103,標準様式１シフト記号表!$C$6:$L$47,10,FALSE))</f>
        <v/>
      </c>
      <c r="AN104" s="267" t="str">
        <f>IF(AN103="","",VLOOKUP(AN103,標準様式１シフト記号表!$C$6:$L$47,10,FALSE))</f>
        <v/>
      </c>
      <c r="AO104" s="267" t="str">
        <f>IF(AO103="","",VLOOKUP(AO103,標準様式１シフト記号表!$C$6:$L$47,10,FALSE))</f>
        <v/>
      </c>
      <c r="AP104" s="267" t="str">
        <f>IF(AP103="","",VLOOKUP(AP103,標準様式１シフト記号表!$C$6:$L$47,10,FALSE))</f>
        <v/>
      </c>
      <c r="AQ104" s="269" t="str">
        <f>IF(AQ103="","",VLOOKUP(AQ103,標準様式１シフト記号表!$C$6:$L$47,10,FALSE))</f>
        <v/>
      </c>
      <c r="AR104" s="268" t="str">
        <f>IF(AR103="","",VLOOKUP(AR103,標準様式１シフト記号表!$C$6:$L$47,10,FALSE))</f>
        <v/>
      </c>
      <c r="AS104" s="267" t="str">
        <f>IF(AS103="","",VLOOKUP(AS103,標準様式１シフト記号表!$C$6:$L$47,10,FALSE))</f>
        <v/>
      </c>
      <c r="AT104" s="267" t="str">
        <f>IF(AT103="","",VLOOKUP(AT103,標準様式１シフト記号表!$C$6:$L$47,10,FALSE))</f>
        <v/>
      </c>
      <c r="AU104" s="267" t="str">
        <f>IF(AU103="","",VLOOKUP(AU103,標準様式１シフト記号表!$C$6:$L$47,10,FALSE))</f>
        <v/>
      </c>
      <c r="AV104" s="267" t="str">
        <f>IF(AV103="","",VLOOKUP(AV103,標準様式１シフト記号表!$C$6:$L$47,10,FALSE))</f>
        <v/>
      </c>
      <c r="AW104" s="267" t="str">
        <f>IF(AW103="","",VLOOKUP(AW103,標準様式１シフト記号表!$C$6:$L$47,10,FALSE))</f>
        <v/>
      </c>
      <c r="AX104" s="269" t="str">
        <f>IF(AX103="","",VLOOKUP(AX103,標準様式１シフト記号表!$C$6:$L$47,10,FALSE))</f>
        <v/>
      </c>
      <c r="AY104" s="268" t="str">
        <f>IF(AY103="","",VLOOKUP(AY103,標準様式１シフト記号表!$C$6:$L$47,10,FALSE))</f>
        <v/>
      </c>
      <c r="AZ104" s="267" t="str">
        <f>IF(AZ103="","",VLOOKUP(AZ103,標準様式１シフト記号表!$C$6:$L$47,10,FALSE))</f>
        <v/>
      </c>
      <c r="BA104" s="267" t="str">
        <f>IF(BA103="","",VLOOKUP(BA103,標準様式１シフト記号表!$C$6:$L$47,10,FALSE))</f>
        <v/>
      </c>
      <c r="BB104" s="1323">
        <f>IF($BE$3="４週",SUM(W104:AX104),IF($BE$3="暦月",SUM(W104:BA104),""))</f>
        <v>0</v>
      </c>
      <c r="BC104" s="1324"/>
      <c r="BD104" s="1325">
        <f>IF($BE$3="４週",BB104/4,IF($BE$3="暦月",(BB104/($BE$8/7)),""))</f>
        <v>0</v>
      </c>
      <c r="BE104" s="1324"/>
      <c r="BF104" s="1320"/>
      <c r="BG104" s="1321"/>
      <c r="BH104" s="1321"/>
      <c r="BI104" s="1321"/>
      <c r="BJ104" s="1322"/>
    </row>
    <row r="105" spans="2:62" ht="20.25" customHeight="1" x14ac:dyDescent="0.15">
      <c r="B105" s="1268">
        <f>B103+1</f>
        <v>46</v>
      </c>
      <c r="C105" s="1287"/>
      <c r="D105" s="1288"/>
      <c r="E105" s="278"/>
      <c r="F105" s="277"/>
      <c r="G105" s="278"/>
      <c r="H105" s="277"/>
      <c r="I105" s="1289"/>
      <c r="J105" s="1290"/>
      <c r="K105" s="1291"/>
      <c r="L105" s="1292"/>
      <c r="M105" s="1292"/>
      <c r="N105" s="1288"/>
      <c r="O105" s="1308"/>
      <c r="P105" s="1309"/>
      <c r="Q105" s="1309"/>
      <c r="R105" s="1309"/>
      <c r="S105" s="1310"/>
      <c r="T105" s="276" t="s">
        <v>486</v>
      </c>
      <c r="V105" s="275"/>
      <c r="W105" s="260"/>
      <c r="X105" s="259"/>
      <c r="Y105" s="259"/>
      <c r="Z105" s="259"/>
      <c r="AA105" s="259"/>
      <c r="AB105" s="259"/>
      <c r="AC105" s="261"/>
      <c r="AD105" s="260"/>
      <c r="AE105" s="259"/>
      <c r="AF105" s="259"/>
      <c r="AG105" s="259"/>
      <c r="AH105" s="259"/>
      <c r="AI105" s="259"/>
      <c r="AJ105" s="261"/>
      <c r="AK105" s="260"/>
      <c r="AL105" s="259"/>
      <c r="AM105" s="259"/>
      <c r="AN105" s="259"/>
      <c r="AO105" s="259"/>
      <c r="AP105" s="259"/>
      <c r="AQ105" s="261"/>
      <c r="AR105" s="260"/>
      <c r="AS105" s="259"/>
      <c r="AT105" s="259"/>
      <c r="AU105" s="259"/>
      <c r="AV105" s="259"/>
      <c r="AW105" s="259"/>
      <c r="AX105" s="261"/>
      <c r="AY105" s="260"/>
      <c r="AZ105" s="259"/>
      <c r="BA105" s="258"/>
      <c r="BB105" s="1311"/>
      <c r="BC105" s="1312"/>
      <c r="BD105" s="1282"/>
      <c r="BE105" s="1283"/>
      <c r="BF105" s="1284"/>
      <c r="BG105" s="1285"/>
      <c r="BH105" s="1285"/>
      <c r="BI105" s="1285"/>
      <c r="BJ105" s="1286"/>
    </row>
    <row r="106" spans="2:62" ht="20.25" customHeight="1" x14ac:dyDescent="0.15">
      <c r="B106" s="1269"/>
      <c r="C106" s="1326"/>
      <c r="D106" s="1327"/>
      <c r="E106" s="274"/>
      <c r="F106" s="273">
        <f>C105</f>
        <v>0</v>
      </c>
      <c r="G106" s="274"/>
      <c r="H106" s="273">
        <f>I105</f>
        <v>0</v>
      </c>
      <c r="I106" s="1328"/>
      <c r="J106" s="1329"/>
      <c r="K106" s="1330"/>
      <c r="L106" s="1331"/>
      <c r="M106" s="1331"/>
      <c r="N106" s="1327"/>
      <c r="O106" s="1308"/>
      <c r="P106" s="1309"/>
      <c r="Q106" s="1309"/>
      <c r="R106" s="1309"/>
      <c r="S106" s="1310"/>
      <c r="T106" s="272" t="s">
        <v>485</v>
      </c>
      <c r="U106" s="271"/>
      <c r="V106" s="270"/>
      <c r="W106" s="268" t="str">
        <f>IF(W105="","",VLOOKUP(W105,標準様式１シフト記号表!$C$6:$L$47,10,FALSE))</f>
        <v/>
      </c>
      <c r="X106" s="267" t="str">
        <f>IF(X105="","",VLOOKUP(X105,標準様式１シフト記号表!$C$6:$L$47,10,FALSE))</f>
        <v/>
      </c>
      <c r="Y106" s="267" t="str">
        <f>IF(Y105="","",VLOOKUP(Y105,標準様式１シフト記号表!$C$6:$L$47,10,FALSE))</f>
        <v/>
      </c>
      <c r="Z106" s="267" t="str">
        <f>IF(Z105="","",VLOOKUP(Z105,標準様式１シフト記号表!$C$6:$L$47,10,FALSE))</f>
        <v/>
      </c>
      <c r="AA106" s="267" t="str">
        <f>IF(AA105="","",VLOOKUP(AA105,標準様式１シフト記号表!$C$6:$L$47,10,FALSE))</f>
        <v/>
      </c>
      <c r="AB106" s="267" t="str">
        <f>IF(AB105="","",VLOOKUP(AB105,標準様式１シフト記号表!$C$6:$L$47,10,FALSE))</f>
        <v/>
      </c>
      <c r="AC106" s="269" t="str">
        <f>IF(AC105="","",VLOOKUP(AC105,標準様式１シフト記号表!$C$6:$L$47,10,FALSE))</f>
        <v/>
      </c>
      <c r="AD106" s="268" t="str">
        <f>IF(AD105="","",VLOOKUP(AD105,標準様式１シフト記号表!$C$6:$L$47,10,FALSE))</f>
        <v/>
      </c>
      <c r="AE106" s="267" t="str">
        <f>IF(AE105="","",VLOOKUP(AE105,標準様式１シフト記号表!$C$6:$L$47,10,FALSE))</f>
        <v/>
      </c>
      <c r="AF106" s="267" t="str">
        <f>IF(AF105="","",VLOOKUP(AF105,標準様式１シフト記号表!$C$6:$L$47,10,FALSE))</f>
        <v/>
      </c>
      <c r="AG106" s="267" t="str">
        <f>IF(AG105="","",VLOOKUP(AG105,標準様式１シフト記号表!$C$6:$L$47,10,FALSE))</f>
        <v/>
      </c>
      <c r="AH106" s="267" t="str">
        <f>IF(AH105="","",VLOOKUP(AH105,標準様式１シフト記号表!$C$6:$L$47,10,FALSE))</f>
        <v/>
      </c>
      <c r="AI106" s="267" t="str">
        <f>IF(AI105="","",VLOOKUP(AI105,標準様式１シフト記号表!$C$6:$L$47,10,FALSE))</f>
        <v/>
      </c>
      <c r="AJ106" s="269" t="str">
        <f>IF(AJ105="","",VLOOKUP(AJ105,標準様式１シフト記号表!$C$6:$L$47,10,FALSE))</f>
        <v/>
      </c>
      <c r="AK106" s="268" t="str">
        <f>IF(AK105="","",VLOOKUP(AK105,標準様式１シフト記号表!$C$6:$L$47,10,FALSE))</f>
        <v/>
      </c>
      <c r="AL106" s="267" t="str">
        <f>IF(AL105="","",VLOOKUP(AL105,標準様式１シフト記号表!$C$6:$L$47,10,FALSE))</f>
        <v/>
      </c>
      <c r="AM106" s="267" t="str">
        <f>IF(AM105="","",VLOOKUP(AM105,標準様式１シフト記号表!$C$6:$L$47,10,FALSE))</f>
        <v/>
      </c>
      <c r="AN106" s="267" t="str">
        <f>IF(AN105="","",VLOOKUP(AN105,標準様式１シフト記号表!$C$6:$L$47,10,FALSE))</f>
        <v/>
      </c>
      <c r="AO106" s="267" t="str">
        <f>IF(AO105="","",VLOOKUP(AO105,標準様式１シフト記号表!$C$6:$L$47,10,FALSE))</f>
        <v/>
      </c>
      <c r="AP106" s="267" t="str">
        <f>IF(AP105="","",VLOOKUP(AP105,標準様式１シフト記号表!$C$6:$L$47,10,FALSE))</f>
        <v/>
      </c>
      <c r="AQ106" s="269" t="str">
        <f>IF(AQ105="","",VLOOKUP(AQ105,標準様式１シフト記号表!$C$6:$L$47,10,FALSE))</f>
        <v/>
      </c>
      <c r="AR106" s="268" t="str">
        <f>IF(AR105="","",VLOOKUP(AR105,標準様式１シフト記号表!$C$6:$L$47,10,FALSE))</f>
        <v/>
      </c>
      <c r="AS106" s="267" t="str">
        <f>IF(AS105="","",VLOOKUP(AS105,標準様式１シフト記号表!$C$6:$L$47,10,FALSE))</f>
        <v/>
      </c>
      <c r="AT106" s="267" t="str">
        <f>IF(AT105="","",VLOOKUP(AT105,標準様式１シフト記号表!$C$6:$L$47,10,FALSE))</f>
        <v/>
      </c>
      <c r="AU106" s="267" t="str">
        <f>IF(AU105="","",VLOOKUP(AU105,標準様式１シフト記号表!$C$6:$L$47,10,FALSE))</f>
        <v/>
      </c>
      <c r="AV106" s="267" t="str">
        <f>IF(AV105="","",VLOOKUP(AV105,標準様式１シフト記号表!$C$6:$L$47,10,FALSE))</f>
        <v/>
      </c>
      <c r="AW106" s="267" t="str">
        <f>IF(AW105="","",VLOOKUP(AW105,標準様式１シフト記号表!$C$6:$L$47,10,FALSE))</f>
        <v/>
      </c>
      <c r="AX106" s="269" t="str">
        <f>IF(AX105="","",VLOOKUP(AX105,標準様式１シフト記号表!$C$6:$L$47,10,FALSE))</f>
        <v/>
      </c>
      <c r="AY106" s="268" t="str">
        <f>IF(AY105="","",VLOOKUP(AY105,標準様式１シフト記号表!$C$6:$L$47,10,FALSE))</f>
        <v/>
      </c>
      <c r="AZ106" s="267" t="str">
        <f>IF(AZ105="","",VLOOKUP(AZ105,標準様式１シフト記号表!$C$6:$L$47,10,FALSE))</f>
        <v/>
      </c>
      <c r="BA106" s="267" t="str">
        <f>IF(BA105="","",VLOOKUP(BA105,標準様式１シフト記号表!$C$6:$L$47,10,FALSE))</f>
        <v/>
      </c>
      <c r="BB106" s="1323">
        <f>IF($BE$3="４週",SUM(W106:AX106),IF($BE$3="暦月",SUM(W106:BA106),""))</f>
        <v>0</v>
      </c>
      <c r="BC106" s="1324"/>
      <c r="BD106" s="1325">
        <f>IF($BE$3="４週",BB106/4,IF($BE$3="暦月",(BB106/($BE$8/7)),""))</f>
        <v>0</v>
      </c>
      <c r="BE106" s="1324"/>
      <c r="BF106" s="1320"/>
      <c r="BG106" s="1321"/>
      <c r="BH106" s="1321"/>
      <c r="BI106" s="1321"/>
      <c r="BJ106" s="1322"/>
    </row>
    <row r="107" spans="2:62" ht="20.25" customHeight="1" x14ac:dyDescent="0.15">
      <c r="B107" s="1268">
        <f>B105+1</f>
        <v>47</v>
      </c>
      <c r="C107" s="1287"/>
      <c r="D107" s="1288"/>
      <c r="E107" s="278"/>
      <c r="F107" s="277"/>
      <c r="G107" s="278"/>
      <c r="H107" s="277"/>
      <c r="I107" s="1289"/>
      <c r="J107" s="1290"/>
      <c r="K107" s="1291"/>
      <c r="L107" s="1292"/>
      <c r="M107" s="1292"/>
      <c r="N107" s="1288"/>
      <c r="O107" s="1308"/>
      <c r="P107" s="1309"/>
      <c r="Q107" s="1309"/>
      <c r="R107" s="1309"/>
      <c r="S107" s="1310"/>
      <c r="T107" s="276" t="s">
        <v>486</v>
      </c>
      <c r="V107" s="275"/>
      <c r="W107" s="260"/>
      <c r="X107" s="259"/>
      <c r="Y107" s="259"/>
      <c r="Z107" s="259"/>
      <c r="AA107" s="259"/>
      <c r="AB107" s="259"/>
      <c r="AC107" s="261"/>
      <c r="AD107" s="260"/>
      <c r="AE107" s="259"/>
      <c r="AF107" s="259"/>
      <c r="AG107" s="259"/>
      <c r="AH107" s="259"/>
      <c r="AI107" s="259"/>
      <c r="AJ107" s="261"/>
      <c r="AK107" s="260"/>
      <c r="AL107" s="259"/>
      <c r="AM107" s="259"/>
      <c r="AN107" s="259"/>
      <c r="AO107" s="259"/>
      <c r="AP107" s="259"/>
      <c r="AQ107" s="261"/>
      <c r="AR107" s="260"/>
      <c r="AS107" s="259"/>
      <c r="AT107" s="259"/>
      <c r="AU107" s="259"/>
      <c r="AV107" s="259"/>
      <c r="AW107" s="259"/>
      <c r="AX107" s="261"/>
      <c r="AY107" s="260"/>
      <c r="AZ107" s="259"/>
      <c r="BA107" s="258"/>
      <c r="BB107" s="1311"/>
      <c r="BC107" s="1312"/>
      <c r="BD107" s="1282"/>
      <c r="BE107" s="1283"/>
      <c r="BF107" s="1284"/>
      <c r="BG107" s="1285"/>
      <c r="BH107" s="1285"/>
      <c r="BI107" s="1285"/>
      <c r="BJ107" s="1286"/>
    </row>
    <row r="108" spans="2:62" ht="20.25" customHeight="1" x14ac:dyDescent="0.15">
      <c r="B108" s="1269"/>
      <c r="C108" s="1326"/>
      <c r="D108" s="1327"/>
      <c r="E108" s="274"/>
      <c r="F108" s="273">
        <f>C107</f>
        <v>0</v>
      </c>
      <c r="G108" s="274"/>
      <c r="H108" s="273">
        <f>I107</f>
        <v>0</v>
      </c>
      <c r="I108" s="1328"/>
      <c r="J108" s="1329"/>
      <c r="K108" s="1330"/>
      <c r="L108" s="1331"/>
      <c r="M108" s="1331"/>
      <c r="N108" s="1327"/>
      <c r="O108" s="1308"/>
      <c r="P108" s="1309"/>
      <c r="Q108" s="1309"/>
      <c r="R108" s="1309"/>
      <c r="S108" s="1310"/>
      <c r="T108" s="272" t="s">
        <v>485</v>
      </c>
      <c r="U108" s="271"/>
      <c r="V108" s="270"/>
      <c r="W108" s="268" t="str">
        <f>IF(W107="","",VLOOKUP(W107,標準様式１シフト記号表!$C$6:$L$47,10,FALSE))</f>
        <v/>
      </c>
      <c r="X108" s="267" t="str">
        <f>IF(X107="","",VLOOKUP(X107,標準様式１シフト記号表!$C$6:$L$47,10,FALSE))</f>
        <v/>
      </c>
      <c r="Y108" s="267" t="str">
        <f>IF(Y107="","",VLOOKUP(Y107,標準様式１シフト記号表!$C$6:$L$47,10,FALSE))</f>
        <v/>
      </c>
      <c r="Z108" s="267" t="str">
        <f>IF(Z107="","",VLOOKUP(Z107,標準様式１シフト記号表!$C$6:$L$47,10,FALSE))</f>
        <v/>
      </c>
      <c r="AA108" s="267" t="str">
        <f>IF(AA107="","",VLOOKUP(AA107,標準様式１シフト記号表!$C$6:$L$47,10,FALSE))</f>
        <v/>
      </c>
      <c r="AB108" s="267" t="str">
        <f>IF(AB107="","",VLOOKUP(AB107,標準様式１シフト記号表!$C$6:$L$47,10,FALSE))</f>
        <v/>
      </c>
      <c r="AC108" s="269" t="str">
        <f>IF(AC107="","",VLOOKUP(AC107,標準様式１シフト記号表!$C$6:$L$47,10,FALSE))</f>
        <v/>
      </c>
      <c r="AD108" s="268" t="str">
        <f>IF(AD107="","",VLOOKUP(AD107,標準様式１シフト記号表!$C$6:$L$47,10,FALSE))</f>
        <v/>
      </c>
      <c r="AE108" s="267" t="str">
        <f>IF(AE107="","",VLOOKUP(AE107,標準様式１シフト記号表!$C$6:$L$47,10,FALSE))</f>
        <v/>
      </c>
      <c r="AF108" s="267" t="str">
        <f>IF(AF107="","",VLOOKUP(AF107,標準様式１シフト記号表!$C$6:$L$47,10,FALSE))</f>
        <v/>
      </c>
      <c r="AG108" s="267" t="str">
        <f>IF(AG107="","",VLOOKUP(AG107,標準様式１シフト記号表!$C$6:$L$47,10,FALSE))</f>
        <v/>
      </c>
      <c r="AH108" s="267" t="str">
        <f>IF(AH107="","",VLOOKUP(AH107,標準様式１シフト記号表!$C$6:$L$47,10,FALSE))</f>
        <v/>
      </c>
      <c r="AI108" s="267" t="str">
        <f>IF(AI107="","",VLOOKUP(AI107,標準様式１シフト記号表!$C$6:$L$47,10,FALSE))</f>
        <v/>
      </c>
      <c r="AJ108" s="269" t="str">
        <f>IF(AJ107="","",VLOOKUP(AJ107,標準様式１シフト記号表!$C$6:$L$47,10,FALSE))</f>
        <v/>
      </c>
      <c r="AK108" s="268" t="str">
        <f>IF(AK107="","",VLOOKUP(AK107,標準様式１シフト記号表!$C$6:$L$47,10,FALSE))</f>
        <v/>
      </c>
      <c r="AL108" s="267" t="str">
        <f>IF(AL107="","",VLOOKUP(AL107,標準様式１シフト記号表!$C$6:$L$47,10,FALSE))</f>
        <v/>
      </c>
      <c r="AM108" s="267" t="str">
        <f>IF(AM107="","",VLOOKUP(AM107,標準様式１シフト記号表!$C$6:$L$47,10,FALSE))</f>
        <v/>
      </c>
      <c r="AN108" s="267" t="str">
        <f>IF(AN107="","",VLOOKUP(AN107,標準様式１シフト記号表!$C$6:$L$47,10,FALSE))</f>
        <v/>
      </c>
      <c r="AO108" s="267" t="str">
        <f>IF(AO107="","",VLOOKUP(AO107,標準様式１シフト記号表!$C$6:$L$47,10,FALSE))</f>
        <v/>
      </c>
      <c r="AP108" s="267" t="str">
        <f>IF(AP107="","",VLOOKUP(AP107,標準様式１シフト記号表!$C$6:$L$47,10,FALSE))</f>
        <v/>
      </c>
      <c r="AQ108" s="269" t="str">
        <f>IF(AQ107="","",VLOOKUP(AQ107,標準様式１シフト記号表!$C$6:$L$47,10,FALSE))</f>
        <v/>
      </c>
      <c r="AR108" s="268" t="str">
        <f>IF(AR107="","",VLOOKUP(AR107,標準様式１シフト記号表!$C$6:$L$47,10,FALSE))</f>
        <v/>
      </c>
      <c r="AS108" s="267" t="str">
        <f>IF(AS107="","",VLOOKUP(AS107,標準様式１シフト記号表!$C$6:$L$47,10,FALSE))</f>
        <v/>
      </c>
      <c r="AT108" s="267" t="str">
        <f>IF(AT107="","",VLOOKUP(AT107,標準様式１シフト記号表!$C$6:$L$47,10,FALSE))</f>
        <v/>
      </c>
      <c r="AU108" s="267" t="str">
        <f>IF(AU107="","",VLOOKUP(AU107,標準様式１シフト記号表!$C$6:$L$47,10,FALSE))</f>
        <v/>
      </c>
      <c r="AV108" s="267" t="str">
        <f>IF(AV107="","",VLOOKUP(AV107,標準様式１シフト記号表!$C$6:$L$47,10,FALSE))</f>
        <v/>
      </c>
      <c r="AW108" s="267" t="str">
        <f>IF(AW107="","",VLOOKUP(AW107,標準様式１シフト記号表!$C$6:$L$47,10,FALSE))</f>
        <v/>
      </c>
      <c r="AX108" s="269" t="str">
        <f>IF(AX107="","",VLOOKUP(AX107,標準様式１シフト記号表!$C$6:$L$47,10,FALSE))</f>
        <v/>
      </c>
      <c r="AY108" s="268" t="str">
        <f>IF(AY107="","",VLOOKUP(AY107,標準様式１シフト記号表!$C$6:$L$47,10,FALSE))</f>
        <v/>
      </c>
      <c r="AZ108" s="267" t="str">
        <f>IF(AZ107="","",VLOOKUP(AZ107,標準様式１シフト記号表!$C$6:$L$47,10,FALSE))</f>
        <v/>
      </c>
      <c r="BA108" s="267" t="str">
        <f>IF(BA107="","",VLOOKUP(BA107,標準様式１シフト記号表!$C$6:$L$47,10,FALSE))</f>
        <v/>
      </c>
      <c r="BB108" s="1323">
        <f>IF($BE$3="４週",SUM(W108:AX108),IF($BE$3="暦月",SUM(W108:BA108),""))</f>
        <v>0</v>
      </c>
      <c r="BC108" s="1324"/>
      <c r="BD108" s="1325">
        <f>IF($BE$3="４週",BB108/4,IF($BE$3="暦月",(BB108/($BE$8/7)),""))</f>
        <v>0</v>
      </c>
      <c r="BE108" s="1324"/>
      <c r="BF108" s="1320"/>
      <c r="BG108" s="1321"/>
      <c r="BH108" s="1321"/>
      <c r="BI108" s="1321"/>
      <c r="BJ108" s="1322"/>
    </row>
    <row r="109" spans="2:62" ht="20.25" customHeight="1" x14ac:dyDescent="0.15">
      <c r="B109" s="1268">
        <f>B107+1</f>
        <v>48</v>
      </c>
      <c r="C109" s="1287"/>
      <c r="D109" s="1288"/>
      <c r="E109" s="278"/>
      <c r="F109" s="277"/>
      <c r="G109" s="278"/>
      <c r="H109" s="277"/>
      <c r="I109" s="1289"/>
      <c r="J109" s="1290"/>
      <c r="K109" s="1291"/>
      <c r="L109" s="1292"/>
      <c r="M109" s="1292"/>
      <c r="N109" s="1288"/>
      <c r="O109" s="1308"/>
      <c r="P109" s="1309"/>
      <c r="Q109" s="1309"/>
      <c r="R109" s="1309"/>
      <c r="S109" s="1310"/>
      <c r="T109" s="276" t="s">
        <v>486</v>
      </c>
      <c r="V109" s="275"/>
      <c r="W109" s="260"/>
      <c r="X109" s="259"/>
      <c r="Y109" s="259"/>
      <c r="Z109" s="259"/>
      <c r="AA109" s="259"/>
      <c r="AB109" s="259"/>
      <c r="AC109" s="261"/>
      <c r="AD109" s="260"/>
      <c r="AE109" s="259"/>
      <c r="AF109" s="259"/>
      <c r="AG109" s="259"/>
      <c r="AH109" s="259"/>
      <c r="AI109" s="259"/>
      <c r="AJ109" s="261"/>
      <c r="AK109" s="260"/>
      <c r="AL109" s="259"/>
      <c r="AM109" s="259"/>
      <c r="AN109" s="259"/>
      <c r="AO109" s="259"/>
      <c r="AP109" s="259"/>
      <c r="AQ109" s="261"/>
      <c r="AR109" s="260"/>
      <c r="AS109" s="259"/>
      <c r="AT109" s="259"/>
      <c r="AU109" s="259"/>
      <c r="AV109" s="259"/>
      <c r="AW109" s="259"/>
      <c r="AX109" s="261"/>
      <c r="AY109" s="260"/>
      <c r="AZ109" s="259"/>
      <c r="BA109" s="258"/>
      <c r="BB109" s="1311"/>
      <c r="BC109" s="1312"/>
      <c r="BD109" s="1282"/>
      <c r="BE109" s="1283"/>
      <c r="BF109" s="1284"/>
      <c r="BG109" s="1285"/>
      <c r="BH109" s="1285"/>
      <c r="BI109" s="1285"/>
      <c r="BJ109" s="1286"/>
    </row>
    <row r="110" spans="2:62" ht="20.25" customHeight="1" x14ac:dyDescent="0.15">
      <c r="B110" s="1269"/>
      <c r="C110" s="1326"/>
      <c r="D110" s="1327"/>
      <c r="E110" s="274"/>
      <c r="F110" s="273">
        <f>C109</f>
        <v>0</v>
      </c>
      <c r="G110" s="274"/>
      <c r="H110" s="273">
        <f>I109</f>
        <v>0</v>
      </c>
      <c r="I110" s="1328"/>
      <c r="J110" s="1329"/>
      <c r="K110" s="1330"/>
      <c r="L110" s="1331"/>
      <c r="M110" s="1331"/>
      <c r="N110" s="1327"/>
      <c r="O110" s="1308"/>
      <c r="P110" s="1309"/>
      <c r="Q110" s="1309"/>
      <c r="R110" s="1309"/>
      <c r="S110" s="1310"/>
      <c r="T110" s="272" t="s">
        <v>485</v>
      </c>
      <c r="U110" s="271"/>
      <c r="V110" s="270"/>
      <c r="W110" s="268" t="str">
        <f>IF(W109="","",VLOOKUP(W109,標準様式１シフト記号表!$C$6:$L$47,10,FALSE))</f>
        <v/>
      </c>
      <c r="X110" s="267" t="str">
        <f>IF(X109="","",VLOOKUP(X109,標準様式１シフト記号表!$C$6:$L$47,10,FALSE))</f>
        <v/>
      </c>
      <c r="Y110" s="267" t="str">
        <f>IF(Y109="","",VLOOKUP(Y109,標準様式１シフト記号表!$C$6:$L$47,10,FALSE))</f>
        <v/>
      </c>
      <c r="Z110" s="267" t="str">
        <f>IF(Z109="","",VLOOKUP(Z109,標準様式１シフト記号表!$C$6:$L$47,10,FALSE))</f>
        <v/>
      </c>
      <c r="AA110" s="267" t="str">
        <f>IF(AA109="","",VLOOKUP(AA109,標準様式１シフト記号表!$C$6:$L$47,10,FALSE))</f>
        <v/>
      </c>
      <c r="AB110" s="267" t="str">
        <f>IF(AB109="","",VLOOKUP(AB109,標準様式１シフト記号表!$C$6:$L$47,10,FALSE))</f>
        <v/>
      </c>
      <c r="AC110" s="269" t="str">
        <f>IF(AC109="","",VLOOKUP(AC109,標準様式１シフト記号表!$C$6:$L$47,10,FALSE))</f>
        <v/>
      </c>
      <c r="AD110" s="268" t="str">
        <f>IF(AD109="","",VLOOKUP(AD109,標準様式１シフト記号表!$C$6:$L$47,10,FALSE))</f>
        <v/>
      </c>
      <c r="AE110" s="267" t="str">
        <f>IF(AE109="","",VLOOKUP(AE109,標準様式１シフト記号表!$C$6:$L$47,10,FALSE))</f>
        <v/>
      </c>
      <c r="AF110" s="267" t="str">
        <f>IF(AF109="","",VLOOKUP(AF109,標準様式１シフト記号表!$C$6:$L$47,10,FALSE))</f>
        <v/>
      </c>
      <c r="AG110" s="267" t="str">
        <f>IF(AG109="","",VLOOKUP(AG109,標準様式１シフト記号表!$C$6:$L$47,10,FALSE))</f>
        <v/>
      </c>
      <c r="AH110" s="267" t="str">
        <f>IF(AH109="","",VLOOKUP(AH109,標準様式１シフト記号表!$C$6:$L$47,10,FALSE))</f>
        <v/>
      </c>
      <c r="AI110" s="267" t="str">
        <f>IF(AI109="","",VLOOKUP(AI109,標準様式１シフト記号表!$C$6:$L$47,10,FALSE))</f>
        <v/>
      </c>
      <c r="AJ110" s="269" t="str">
        <f>IF(AJ109="","",VLOOKUP(AJ109,標準様式１シフト記号表!$C$6:$L$47,10,FALSE))</f>
        <v/>
      </c>
      <c r="AK110" s="268" t="str">
        <f>IF(AK109="","",VLOOKUP(AK109,標準様式１シフト記号表!$C$6:$L$47,10,FALSE))</f>
        <v/>
      </c>
      <c r="AL110" s="267" t="str">
        <f>IF(AL109="","",VLOOKUP(AL109,標準様式１シフト記号表!$C$6:$L$47,10,FALSE))</f>
        <v/>
      </c>
      <c r="AM110" s="267" t="str">
        <f>IF(AM109="","",VLOOKUP(AM109,標準様式１シフト記号表!$C$6:$L$47,10,FALSE))</f>
        <v/>
      </c>
      <c r="AN110" s="267" t="str">
        <f>IF(AN109="","",VLOOKUP(AN109,標準様式１シフト記号表!$C$6:$L$47,10,FALSE))</f>
        <v/>
      </c>
      <c r="AO110" s="267" t="str">
        <f>IF(AO109="","",VLOOKUP(AO109,標準様式１シフト記号表!$C$6:$L$47,10,FALSE))</f>
        <v/>
      </c>
      <c r="AP110" s="267" t="str">
        <f>IF(AP109="","",VLOOKUP(AP109,標準様式１シフト記号表!$C$6:$L$47,10,FALSE))</f>
        <v/>
      </c>
      <c r="AQ110" s="269" t="str">
        <f>IF(AQ109="","",VLOOKUP(AQ109,標準様式１シフト記号表!$C$6:$L$47,10,FALSE))</f>
        <v/>
      </c>
      <c r="AR110" s="268" t="str">
        <f>IF(AR109="","",VLOOKUP(AR109,標準様式１シフト記号表!$C$6:$L$47,10,FALSE))</f>
        <v/>
      </c>
      <c r="AS110" s="267" t="str">
        <f>IF(AS109="","",VLOOKUP(AS109,標準様式１シフト記号表!$C$6:$L$47,10,FALSE))</f>
        <v/>
      </c>
      <c r="AT110" s="267" t="str">
        <f>IF(AT109="","",VLOOKUP(AT109,標準様式１シフト記号表!$C$6:$L$47,10,FALSE))</f>
        <v/>
      </c>
      <c r="AU110" s="267" t="str">
        <f>IF(AU109="","",VLOOKUP(AU109,標準様式１シフト記号表!$C$6:$L$47,10,FALSE))</f>
        <v/>
      </c>
      <c r="AV110" s="267" t="str">
        <f>IF(AV109="","",VLOOKUP(AV109,標準様式１シフト記号表!$C$6:$L$47,10,FALSE))</f>
        <v/>
      </c>
      <c r="AW110" s="267" t="str">
        <f>IF(AW109="","",VLOOKUP(AW109,標準様式１シフト記号表!$C$6:$L$47,10,FALSE))</f>
        <v/>
      </c>
      <c r="AX110" s="269" t="str">
        <f>IF(AX109="","",VLOOKUP(AX109,標準様式１シフト記号表!$C$6:$L$47,10,FALSE))</f>
        <v/>
      </c>
      <c r="AY110" s="268" t="str">
        <f>IF(AY109="","",VLOOKUP(AY109,標準様式１シフト記号表!$C$6:$L$47,10,FALSE))</f>
        <v/>
      </c>
      <c r="AZ110" s="267" t="str">
        <f>IF(AZ109="","",VLOOKUP(AZ109,標準様式１シフト記号表!$C$6:$L$47,10,FALSE))</f>
        <v/>
      </c>
      <c r="BA110" s="267" t="str">
        <f>IF(BA109="","",VLOOKUP(BA109,標準様式１シフト記号表!$C$6:$L$47,10,FALSE))</f>
        <v/>
      </c>
      <c r="BB110" s="1323">
        <f>IF($BE$3="４週",SUM(W110:AX110),IF($BE$3="暦月",SUM(W110:BA110),""))</f>
        <v>0</v>
      </c>
      <c r="BC110" s="1324"/>
      <c r="BD110" s="1325">
        <f>IF($BE$3="４週",BB110/4,IF($BE$3="暦月",(BB110/($BE$8/7)),""))</f>
        <v>0</v>
      </c>
      <c r="BE110" s="1324"/>
      <c r="BF110" s="1320"/>
      <c r="BG110" s="1321"/>
      <c r="BH110" s="1321"/>
      <c r="BI110" s="1321"/>
      <c r="BJ110" s="1322"/>
    </row>
    <row r="111" spans="2:62" ht="20.25" customHeight="1" x14ac:dyDescent="0.15">
      <c r="B111" s="1268">
        <f>B109+1</f>
        <v>49</v>
      </c>
      <c r="C111" s="1287"/>
      <c r="D111" s="1288"/>
      <c r="E111" s="278"/>
      <c r="F111" s="277"/>
      <c r="G111" s="278"/>
      <c r="H111" s="277"/>
      <c r="I111" s="1289"/>
      <c r="J111" s="1290"/>
      <c r="K111" s="1291"/>
      <c r="L111" s="1292"/>
      <c r="M111" s="1292"/>
      <c r="N111" s="1288"/>
      <c r="O111" s="1308"/>
      <c r="P111" s="1309"/>
      <c r="Q111" s="1309"/>
      <c r="R111" s="1309"/>
      <c r="S111" s="1310"/>
      <c r="T111" s="276" t="s">
        <v>486</v>
      </c>
      <c r="V111" s="275"/>
      <c r="W111" s="260"/>
      <c r="X111" s="259"/>
      <c r="Y111" s="259"/>
      <c r="Z111" s="259"/>
      <c r="AA111" s="259"/>
      <c r="AB111" s="259"/>
      <c r="AC111" s="261"/>
      <c r="AD111" s="260"/>
      <c r="AE111" s="259"/>
      <c r="AF111" s="259"/>
      <c r="AG111" s="259"/>
      <c r="AH111" s="259"/>
      <c r="AI111" s="259"/>
      <c r="AJ111" s="261"/>
      <c r="AK111" s="260"/>
      <c r="AL111" s="259"/>
      <c r="AM111" s="259"/>
      <c r="AN111" s="259"/>
      <c r="AO111" s="259"/>
      <c r="AP111" s="259"/>
      <c r="AQ111" s="261"/>
      <c r="AR111" s="260"/>
      <c r="AS111" s="259"/>
      <c r="AT111" s="259"/>
      <c r="AU111" s="259"/>
      <c r="AV111" s="259"/>
      <c r="AW111" s="259"/>
      <c r="AX111" s="261"/>
      <c r="AY111" s="260"/>
      <c r="AZ111" s="259"/>
      <c r="BA111" s="258"/>
      <c r="BB111" s="1311"/>
      <c r="BC111" s="1312"/>
      <c r="BD111" s="1282"/>
      <c r="BE111" s="1283"/>
      <c r="BF111" s="1284"/>
      <c r="BG111" s="1285"/>
      <c r="BH111" s="1285"/>
      <c r="BI111" s="1285"/>
      <c r="BJ111" s="1286"/>
    </row>
    <row r="112" spans="2:62" ht="20.25" customHeight="1" x14ac:dyDescent="0.15">
      <c r="B112" s="1269"/>
      <c r="C112" s="1326"/>
      <c r="D112" s="1327"/>
      <c r="E112" s="274"/>
      <c r="F112" s="273">
        <f>C111</f>
        <v>0</v>
      </c>
      <c r="G112" s="274"/>
      <c r="H112" s="273">
        <f>I111</f>
        <v>0</v>
      </c>
      <c r="I112" s="1328"/>
      <c r="J112" s="1329"/>
      <c r="K112" s="1330"/>
      <c r="L112" s="1331"/>
      <c r="M112" s="1331"/>
      <c r="N112" s="1327"/>
      <c r="O112" s="1308"/>
      <c r="P112" s="1309"/>
      <c r="Q112" s="1309"/>
      <c r="R112" s="1309"/>
      <c r="S112" s="1310"/>
      <c r="T112" s="272" t="s">
        <v>485</v>
      </c>
      <c r="U112" s="271"/>
      <c r="V112" s="270"/>
      <c r="W112" s="268" t="str">
        <f>IF(W111="","",VLOOKUP(W111,標準様式１シフト記号表!$C$6:$L$47,10,FALSE))</f>
        <v/>
      </c>
      <c r="X112" s="267" t="str">
        <f>IF(X111="","",VLOOKUP(X111,標準様式１シフト記号表!$C$6:$L$47,10,FALSE))</f>
        <v/>
      </c>
      <c r="Y112" s="267" t="str">
        <f>IF(Y111="","",VLOOKUP(Y111,標準様式１シフト記号表!$C$6:$L$47,10,FALSE))</f>
        <v/>
      </c>
      <c r="Z112" s="267" t="str">
        <f>IF(Z111="","",VLOOKUP(Z111,標準様式１シフト記号表!$C$6:$L$47,10,FALSE))</f>
        <v/>
      </c>
      <c r="AA112" s="267" t="str">
        <f>IF(AA111="","",VLOOKUP(AA111,標準様式１シフト記号表!$C$6:$L$47,10,FALSE))</f>
        <v/>
      </c>
      <c r="AB112" s="267" t="str">
        <f>IF(AB111="","",VLOOKUP(AB111,標準様式１シフト記号表!$C$6:$L$47,10,FALSE))</f>
        <v/>
      </c>
      <c r="AC112" s="269" t="str">
        <f>IF(AC111="","",VLOOKUP(AC111,標準様式１シフト記号表!$C$6:$L$47,10,FALSE))</f>
        <v/>
      </c>
      <c r="AD112" s="268" t="str">
        <f>IF(AD111="","",VLOOKUP(AD111,標準様式１シフト記号表!$C$6:$L$47,10,FALSE))</f>
        <v/>
      </c>
      <c r="AE112" s="267" t="str">
        <f>IF(AE111="","",VLOOKUP(AE111,標準様式１シフト記号表!$C$6:$L$47,10,FALSE))</f>
        <v/>
      </c>
      <c r="AF112" s="267" t="str">
        <f>IF(AF111="","",VLOOKUP(AF111,標準様式１シフト記号表!$C$6:$L$47,10,FALSE))</f>
        <v/>
      </c>
      <c r="AG112" s="267" t="str">
        <f>IF(AG111="","",VLOOKUP(AG111,標準様式１シフト記号表!$C$6:$L$47,10,FALSE))</f>
        <v/>
      </c>
      <c r="AH112" s="267" t="str">
        <f>IF(AH111="","",VLOOKUP(AH111,標準様式１シフト記号表!$C$6:$L$47,10,FALSE))</f>
        <v/>
      </c>
      <c r="AI112" s="267" t="str">
        <f>IF(AI111="","",VLOOKUP(AI111,標準様式１シフト記号表!$C$6:$L$47,10,FALSE))</f>
        <v/>
      </c>
      <c r="AJ112" s="269" t="str">
        <f>IF(AJ111="","",VLOOKUP(AJ111,標準様式１シフト記号表!$C$6:$L$47,10,FALSE))</f>
        <v/>
      </c>
      <c r="AK112" s="268" t="str">
        <f>IF(AK111="","",VLOOKUP(AK111,標準様式１シフト記号表!$C$6:$L$47,10,FALSE))</f>
        <v/>
      </c>
      <c r="AL112" s="267" t="str">
        <f>IF(AL111="","",VLOOKUP(AL111,標準様式１シフト記号表!$C$6:$L$47,10,FALSE))</f>
        <v/>
      </c>
      <c r="AM112" s="267" t="str">
        <f>IF(AM111="","",VLOOKUP(AM111,標準様式１シフト記号表!$C$6:$L$47,10,FALSE))</f>
        <v/>
      </c>
      <c r="AN112" s="267" t="str">
        <f>IF(AN111="","",VLOOKUP(AN111,標準様式１シフト記号表!$C$6:$L$47,10,FALSE))</f>
        <v/>
      </c>
      <c r="AO112" s="267" t="str">
        <f>IF(AO111="","",VLOOKUP(AO111,標準様式１シフト記号表!$C$6:$L$47,10,FALSE))</f>
        <v/>
      </c>
      <c r="AP112" s="267" t="str">
        <f>IF(AP111="","",VLOOKUP(AP111,標準様式１シフト記号表!$C$6:$L$47,10,FALSE))</f>
        <v/>
      </c>
      <c r="AQ112" s="269" t="str">
        <f>IF(AQ111="","",VLOOKUP(AQ111,標準様式１シフト記号表!$C$6:$L$47,10,FALSE))</f>
        <v/>
      </c>
      <c r="AR112" s="268" t="str">
        <f>IF(AR111="","",VLOOKUP(AR111,標準様式１シフト記号表!$C$6:$L$47,10,FALSE))</f>
        <v/>
      </c>
      <c r="AS112" s="267" t="str">
        <f>IF(AS111="","",VLOOKUP(AS111,標準様式１シフト記号表!$C$6:$L$47,10,FALSE))</f>
        <v/>
      </c>
      <c r="AT112" s="267" t="str">
        <f>IF(AT111="","",VLOOKUP(AT111,標準様式１シフト記号表!$C$6:$L$47,10,FALSE))</f>
        <v/>
      </c>
      <c r="AU112" s="267" t="str">
        <f>IF(AU111="","",VLOOKUP(AU111,標準様式１シフト記号表!$C$6:$L$47,10,FALSE))</f>
        <v/>
      </c>
      <c r="AV112" s="267" t="str">
        <f>IF(AV111="","",VLOOKUP(AV111,標準様式１シフト記号表!$C$6:$L$47,10,FALSE))</f>
        <v/>
      </c>
      <c r="AW112" s="267" t="str">
        <f>IF(AW111="","",VLOOKUP(AW111,標準様式１シフト記号表!$C$6:$L$47,10,FALSE))</f>
        <v/>
      </c>
      <c r="AX112" s="269" t="str">
        <f>IF(AX111="","",VLOOKUP(AX111,標準様式１シフト記号表!$C$6:$L$47,10,FALSE))</f>
        <v/>
      </c>
      <c r="AY112" s="268" t="str">
        <f>IF(AY111="","",VLOOKUP(AY111,標準様式１シフト記号表!$C$6:$L$47,10,FALSE))</f>
        <v/>
      </c>
      <c r="AZ112" s="267" t="str">
        <f>IF(AZ111="","",VLOOKUP(AZ111,標準様式１シフト記号表!$C$6:$L$47,10,FALSE))</f>
        <v/>
      </c>
      <c r="BA112" s="267" t="str">
        <f>IF(BA111="","",VLOOKUP(BA111,標準様式１シフト記号表!$C$6:$L$47,10,FALSE))</f>
        <v/>
      </c>
      <c r="BB112" s="1323">
        <f>IF($BE$3="４週",SUM(W112:AX112),IF($BE$3="暦月",SUM(W112:BA112),""))</f>
        <v>0</v>
      </c>
      <c r="BC112" s="1324"/>
      <c r="BD112" s="1325">
        <f>IF($BE$3="４週",BB112/4,IF($BE$3="暦月",(BB112/($BE$8/7)),""))</f>
        <v>0</v>
      </c>
      <c r="BE112" s="1324"/>
      <c r="BF112" s="1320"/>
      <c r="BG112" s="1321"/>
      <c r="BH112" s="1321"/>
      <c r="BI112" s="1321"/>
      <c r="BJ112" s="1322"/>
    </row>
    <row r="113" spans="2:62" ht="20.25" customHeight="1" x14ac:dyDescent="0.15">
      <c r="B113" s="1268">
        <f>B111+1</f>
        <v>50</v>
      </c>
      <c r="C113" s="1287"/>
      <c r="D113" s="1288"/>
      <c r="E113" s="278"/>
      <c r="F113" s="277"/>
      <c r="G113" s="278"/>
      <c r="H113" s="277"/>
      <c r="I113" s="1289"/>
      <c r="J113" s="1290"/>
      <c r="K113" s="1291"/>
      <c r="L113" s="1292"/>
      <c r="M113" s="1292"/>
      <c r="N113" s="1288"/>
      <c r="O113" s="1308"/>
      <c r="P113" s="1309"/>
      <c r="Q113" s="1309"/>
      <c r="R113" s="1309"/>
      <c r="S113" s="1310"/>
      <c r="T113" s="276" t="s">
        <v>486</v>
      </c>
      <c r="V113" s="275"/>
      <c r="W113" s="260"/>
      <c r="X113" s="259"/>
      <c r="Y113" s="259"/>
      <c r="Z113" s="259"/>
      <c r="AA113" s="259"/>
      <c r="AB113" s="259"/>
      <c r="AC113" s="261"/>
      <c r="AD113" s="260"/>
      <c r="AE113" s="259"/>
      <c r="AF113" s="259"/>
      <c r="AG113" s="259"/>
      <c r="AH113" s="259"/>
      <c r="AI113" s="259"/>
      <c r="AJ113" s="261"/>
      <c r="AK113" s="260"/>
      <c r="AL113" s="259"/>
      <c r="AM113" s="259"/>
      <c r="AN113" s="259"/>
      <c r="AO113" s="259"/>
      <c r="AP113" s="259"/>
      <c r="AQ113" s="261"/>
      <c r="AR113" s="260"/>
      <c r="AS113" s="259"/>
      <c r="AT113" s="259"/>
      <c r="AU113" s="259"/>
      <c r="AV113" s="259"/>
      <c r="AW113" s="259"/>
      <c r="AX113" s="261"/>
      <c r="AY113" s="260"/>
      <c r="AZ113" s="259"/>
      <c r="BA113" s="258"/>
      <c r="BB113" s="1311"/>
      <c r="BC113" s="1312"/>
      <c r="BD113" s="1282"/>
      <c r="BE113" s="1283"/>
      <c r="BF113" s="1284"/>
      <c r="BG113" s="1285"/>
      <c r="BH113" s="1285"/>
      <c r="BI113" s="1285"/>
      <c r="BJ113" s="1286"/>
    </row>
    <row r="114" spans="2:62" ht="20.25" customHeight="1" x14ac:dyDescent="0.15">
      <c r="B114" s="1269"/>
      <c r="C114" s="1326"/>
      <c r="D114" s="1327"/>
      <c r="E114" s="274"/>
      <c r="F114" s="273">
        <f>C113</f>
        <v>0</v>
      </c>
      <c r="G114" s="274"/>
      <c r="H114" s="273">
        <f>I113</f>
        <v>0</v>
      </c>
      <c r="I114" s="1328"/>
      <c r="J114" s="1329"/>
      <c r="K114" s="1330"/>
      <c r="L114" s="1331"/>
      <c r="M114" s="1331"/>
      <c r="N114" s="1327"/>
      <c r="O114" s="1308"/>
      <c r="P114" s="1309"/>
      <c r="Q114" s="1309"/>
      <c r="R114" s="1309"/>
      <c r="S114" s="1310"/>
      <c r="T114" s="272" t="s">
        <v>485</v>
      </c>
      <c r="U114" s="271"/>
      <c r="V114" s="270"/>
      <c r="W114" s="268" t="str">
        <f>IF(W113="","",VLOOKUP(W113,標準様式１シフト記号表!$C$6:$L$47,10,FALSE))</f>
        <v/>
      </c>
      <c r="X114" s="267" t="str">
        <f>IF(X113="","",VLOOKUP(X113,標準様式１シフト記号表!$C$6:$L$47,10,FALSE))</f>
        <v/>
      </c>
      <c r="Y114" s="267" t="str">
        <f>IF(Y113="","",VLOOKUP(Y113,標準様式１シフト記号表!$C$6:$L$47,10,FALSE))</f>
        <v/>
      </c>
      <c r="Z114" s="267" t="str">
        <f>IF(Z113="","",VLOOKUP(Z113,標準様式１シフト記号表!$C$6:$L$47,10,FALSE))</f>
        <v/>
      </c>
      <c r="AA114" s="267" t="str">
        <f>IF(AA113="","",VLOOKUP(AA113,標準様式１シフト記号表!$C$6:$L$47,10,FALSE))</f>
        <v/>
      </c>
      <c r="AB114" s="267" t="str">
        <f>IF(AB113="","",VLOOKUP(AB113,標準様式１シフト記号表!$C$6:$L$47,10,FALSE))</f>
        <v/>
      </c>
      <c r="AC114" s="269" t="str">
        <f>IF(AC113="","",VLOOKUP(AC113,標準様式１シフト記号表!$C$6:$L$47,10,FALSE))</f>
        <v/>
      </c>
      <c r="AD114" s="268" t="str">
        <f>IF(AD113="","",VLOOKUP(AD113,標準様式１シフト記号表!$C$6:$L$47,10,FALSE))</f>
        <v/>
      </c>
      <c r="AE114" s="267" t="str">
        <f>IF(AE113="","",VLOOKUP(AE113,標準様式１シフト記号表!$C$6:$L$47,10,FALSE))</f>
        <v/>
      </c>
      <c r="AF114" s="267" t="str">
        <f>IF(AF113="","",VLOOKUP(AF113,標準様式１シフト記号表!$C$6:$L$47,10,FALSE))</f>
        <v/>
      </c>
      <c r="AG114" s="267" t="str">
        <f>IF(AG113="","",VLOOKUP(AG113,標準様式１シフト記号表!$C$6:$L$47,10,FALSE))</f>
        <v/>
      </c>
      <c r="AH114" s="267" t="str">
        <f>IF(AH113="","",VLOOKUP(AH113,標準様式１シフト記号表!$C$6:$L$47,10,FALSE))</f>
        <v/>
      </c>
      <c r="AI114" s="267" t="str">
        <f>IF(AI113="","",VLOOKUP(AI113,標準様式１シフト記号表!$C$6:$L$47,10,FALSE))</f>
        <v/>
      </c>
      <c r="AJ114" s="269" t="str">
        <f>IF(AJ113="","",VLOOKUP(AJ113,標準様式１シフト記号表!$C$6:$L$47,10,FALSE))</f>
        <v/>
      </c>
      <c r="AK114" s="268" t="str">
        <f>IF(AK113="","",VLOOKUP(AK113,標準様式１シフト記号表!$C$6:$L$47,10,FALSE))</f>
        <v/>
      </c>
      <c r="AL114" s="267" t="str">
        <f>IF(AL113="","",VLOOKUP(AL113,標準様式１シフト記号表!$C$6:$L$47,10,FALSE))</f>
        <v/>
      </c>
      <c r="AM114" s="267" t="str">
        <f>IF(AM113="","",VLOOKUP(AM113,標準様式１シフト記号表!$C$6:$L$47,10,FALSE))</f>
        <v/>
      </c>
      <c r="AN114" s="267" t="str">
        <f>IF(AN113="","",VLOOKUP(AN113,標準様式１シフト記号表!$C$6:$L$47,10,FALSE))</f>
        <v/>
      </c>
      <c r="AO114" s="267" t="str">
        <f>IF(AO113="","",VLOOKUP(AO113,標準様式１シフト記号表!$C$6:$L$47,10,FALSE))</f>
        <v/>
      </c>
      <c r="AP114" s="267" t="str">
        <f>IF(AP113="","",VLOOKUP(AP113,標準様式１シフト記号表!$C$6:$L$47,10,FALSE))</f>
        <v/>
      </c>
      <c r="AQ114" s="269" t="str">
        <f>IF(AQ113="","",VLOOKUP(AQ113,標準様式１シフト記号表!$C$6:$L$47,10,FALSE))</f>
        <v/>
      </c>
      <c r="AR114" s="268" t="str">
        <f>IF(AR113="","",VLOOKUP(AR113,標準様式１シフト記号表!$C$6:$L$47,10,FALSE))</f>
        <v/>
      </c>
      <c r="AS114" s="267" t="str">
        <f>IF(AS113="","",VLOOKUP(AS113,標準様式１シフト記号表!$C$6:$L$47,10,FALSE))</f>
        <v/>
      </c>
      <c r="AT114" s="267" t="str">
        <f>IF(AT113="","",VLOOKUP(AT113,標準様式１シフト記号表!$C$6:$L$47,10,FALSE))</f>
        <v/>
      </c>
      <c r="AU114" s="267" t="str">
        <f>IF(AU113="","",VLOOKUP(AU113,標準様式１シフト記号表!$C$6:$L$47,10,FALSE))</f>
        <v/>
      </c>
      <c r="AV114" s="267" t="str">
        <f>IF(AV113="","",VLOOKUP(AV113,標準様式１シフト記号表!$C$6:$L$47,10,FALSE))</f>
        <v/>
      </c>
      <c r="AW114" s="267" t="str">
        <f>IF(AW113="","",VLOOKUP(AW113,標準様式１シフト記号表!$C$6:$L$47,10,FALSE))</f>
        <v/>
      </c>
      <c r="AX114" s="269" t="str">
        <f>IF(AX113="","",VLOOKUP(AX113,標準様式１シフト記号表!$C$6:$L$47,10,FALSE))</f>
        <v/>
      </c>
      <c r="AY114" s="268" t="str">
        <f>IF(AY113="","",VLOOKUP(AY113,標準様式１シフト記号表!$C$6:$L$47,10,FALSE))</f>
        <v/>
      </c>
      <c r="AZ114" s="267" t="str">
        <f>IF(AZ113="","",VLOOKUP(AZ113,標準様式１シフト記号表!$C$6:$L$47,10,FALSE))</f>
        <v/>
      </c>
      <c r="BA114" s="267" t="str">
        <f>IF(BA113="","",VLOOKUP(BA113,標準様式１シフト記号表!$C$6:$L$47,10,FALSE))</f>
        <v/>
      </c>
      <c r="BB114" s="1323">
        <f>IF($BE$3="４週",SUM(W114:AX114),IF($BE$3="暦月",SUM(W114:BA114),""))</f>
        <v>0</v>
      </c>
      <c r="BC114" s="1324"/>
      <c r="BD114" s="1325">
        <f>IF($BE$3="４週",BB114/4,IF($BE$3="暦月",(BB114/($BE$8/7)),""))</f>
        <v>0</v>
      </c>
      <c r="BE114" s="1324"/>
      <c r="BF114" s="1320"/>
      <c r="BG114" s="1321"/>
      <c r="BH114" s="1321"/>
      <c r="BI114" s="1321"/>
      <c r="BJ114" s="1322"/>
    </row>
    <row r="115" spans="2:62" ht="20.25" customHeight="1" x14ac:dyDescent="0.15">
      <c r="B115" s="1268">
        <f>B113+1</f>
        <v>51</v>
      </c>
      <c r="C115" s="1287"/>
      <c r="D115" s="1288"/>
      <c r="E115" s="278"/>
      <c r="F115" s="277"/>
      <c r="G115" s="278"/>
      <c r="H115" s="277"/>
      <c r="I115" s="1289"/>
      <c r="J115" s="1290"/>
      <c r="K115" s="1291"/>
      <c r="L115" s="1292"/>
      <c r="M115" s="1292"/>
      <c r="N115" s="1288"/>
      <c r="O115" s="1308"/>
      <c r="P115" s="1309"/>
      <c r="Q115" s="1309"/>
      <c r="R115" s="1309"/>
      <c r="S115" s="1310"/>
      <c r="T115" s="276" t="s">
        <v>486</v>
      </c>
      <c r="V115" s="275"/>
      <c r="W115" s="260"/>
      <c r="X115" s="259"/>
      <c r="Y115" s="259"/>
      <c r="Z115" s="259"/>
      <c r="AA115" s="259"/>
      <c r="AB115" s="259"/>
      <c r="AC115" s="261"/>
      <c r="AD115" s="260"/>
      <c r="AE115" s="259"/>
      <c r="AF115" s="259"/>
      <c r="AG115" s="259"/>
      <c r="AH115" s="259"/>
      <c r="AI115" s="259"/>
      <c r="AJ115" s="261"/>
      <c r="AK115" s="260"/>
      <c r="AL115" s="259"/>
      <c r="AM115" s="259"/>
      <c r="AN115" s="259"/>
      <c r="AO115" s="259"/>
      <c r="AP115" s="259"/>
      <c r="AQ115" s="261"/>
      <c r="AR115" s="260"/>
      <c r="AS115" s="259"/>
      <c r="AT115" s="259"/>
      <c r="AU115" s="259"/>
      <c r="AV115" s="259"/>
      <c r="AW115" s="259"/>
      <c r="AX115" s="261"/>
      <c r="AY115" s="260"/>
      <c r="AZ115" s="259"/>
      <c r="BA115" s="258"/>
      <c r="BB115" s="1311"/>
      <c r="BC115" s="1312"/>
      <c r="BD115" s="1282"/>
      <c r="BE115" s="1283"/>
      <c r="BF115" s="1284"/>
      <c r="BG115" s="1285"/>
      <c r="BH115" s="1285"/>
      <c r="BI115" s="1285"/>
      <c r="BJ115" s="1286"/>
    </row>
    <row r="116" spans="2:62" ht="20.25" customHeight="1" x14ac:dyDescent="0.15">
      <c r="B116" s="1269"/>
      <c r="C116" s="1326"/>
      <c r="D116" s="1327"/>
      <c r="E116" s="274"/>
      <c r="F116" s="273">
        <f>C115</f>
        <v>0</v>
      </c>
      <c r="G116" s="274"/>
      <c r="H116" s="273">
        <f>I115</f>
        <v>0</v>
      </c>
      <c r="I116" s="1328"/>
      <c r="J116" s="1329"/>
      <c r="K116" s="1330"/>
      <c r="L116" s="1331"/>
      <c r="M116" s="1331"/>
      <c r="N116" s="1327"/>
      <c r="O116" s="1308"/>
      <c r="P116" s="1309"/>
      <c r="Q116" s="1309"/>
      <c r="R116" s="1309"/>
      <c r="S116" s="1310"/>
      <c r="T116" s="272" t="s">
        <v>485</v>
      </c>
      <c r="U116" s="271"/>
      <c r="V116" s="270"/>
      <c r="W116" s="268" t="str">
        <f>IF(W115="","",VLOOKUP(W115,標準様式１シフト記号表!$C$6:$L$47,10,FALSE))</f>
        <v/>
      </c>
      <c r="X116" s="267" t="str">
        <f>IF(X115="","",VLOOKUP(X115,標準様式１シフト記号表!$C$6:$L$47,10,FALSE))</f>
        <v/>
      </c>
      <c r="Y116" s="267" t="str">
        <f>IF(Y115="","",VLOOKUP(Y115,標準様式１シフト記号表!$C$6:$L$47,10,FALSE))</f>
        <v/>
      </c>
      <c r="Z116" s="267" t="str">
        <f>IF(Z115="","",VLOOKUP(Z115,標準様式１シフト記号表!$C$6:$L$47,10,FALSE))</f>
        <v/>
      </c>
      <c r="AA116" s="267" t="str">
        <f>IF(AA115="","",VLOOKUP(AA115,標準様式１シフト記号表!$C$6:$L$47,10,FALSE))</f>
        <v/>
      </c>
      <c r="AB116" s="267" t="str">
        <f>IF(AB115="","",VLOOKUP(AB115,標準様式１シフト記号表!$C$6:$L$47,10,FALSE))</f>
        <v/>
      </c>
      <c r="AC116" s="269" t="str">
        <f>IF(AC115="","",VLOOKUP(AC115,標準様式１シフト記号表!$C$6:$L$47,10,FALSE))</f>
        <v/>
      </c>
      <c r="AD116" s="268" t="str">
        <f>IF(AD115="","",VLOOKUP(AD115,標準様式１シフト記号表!$C$6:$L$47,10,FALSE))</f>
        <v/>
      </c>
      <c r="AE116" s="267" t="str">
        <f>IF(AE115="","",VLOOKUP(AE115,標準様式１シフト記号表!$C$6:$L$47,10,FALSE))</f>
        <v/>
      </c>
      <c r="AF116" s="267" t="str">
        <f>IF(AF115="","",VLOOKUP(AF115,標準様式１シフト記号表!$C$6:$L$47,10,FALSE))</f>
        <v/>
      </c>
      <c r="AG116" s="267" t="str">
        <f>IF(AG115="","",VLOOKUP(AG115,標準様式１シフト記号表!$C$6:$L$47,10,FALSE))</f>
        <v/>
      </c>
      <c r="AH116" s="267" t="str">
        <f>IF(AH115="","",VLOOKUP(AH115,標準様式１シフト記号表!$C$6:$L$47,10,FALSE))</f>
        <v/>
      </c>
      <c r="AI116" s="267" t="str">
        <f>IF(AI115="","",VLOOKUP(AI115,標準様式１シフト記号表!$C$6:$L$47,10,FALSE))</f>
        <v/>
      </c>
      <c r="AJ116" s="269" t="str">
        <f>IF(AJ115="","",VLOOKUP(AJ115,標準様式１シフト記号表!$C$6:$L$47,10,FALSE))</f>
        <v/>
      </c>
      <c r="AK116" s="268" t="str">
        <f>IF(AK115="","",VLOOKUP(AK115,標準様式１シフト記号表!$C$6:$L$47,10,FALSE))</f>
        <v/>
      </c>
      <c r="AL116" s="267" t="str">
        <f>IF(AL115="","",VLOOKUP(AL115,標準様式１シフト記号表!$C$6:$L$47,10,FALSE))</f>
        <v/>
      </c>
      <c r="AM116" s="267" t="str">
        <f>IF(AM115="","",VLOOKUP(AM115,標準様式１シフト記号表!$C$6:$L$47,10,FALSE))</f>
        <v/>
      </c>
      <c r="AN116" s="267" t="str">
        <f>IF(AN115="","",VLOOKUP(AN115,標準様式１シフト記号表!$C$6:$L$47,10,FALSE))</f>
        <v/>
      </c>
      <c r="AO116" s="267" t="str">
        <f>IF(AO115="","",VLOOKUP(AO115,標準様式１シフト記号表!$C$6:$L$47,10,FALSE))</f>
        <v/>
      </c>
      <c r="AP116" s="267" t="str">
        <f>IF(AP115="","",VLOOKUP(AP115,標準様式１シフト記号表!$C$6:$L$47,10,FALSE))</f>
        <v/>
      </c>
      <c r="AQ116" s="269" t="str">
        <f>IF(AQ115="","",VLOOKUP(AQ115,標準様式１シフト記号表!$C$6:$L$47,10,FALSE))</f>
        <v/>
      </c>
      <c r="AR116" s="268" t="str">
        <f>IF(AR115="","",VLOOKUP(AR115,標準様式１シフト記号表!$C$6:$L$47,10,FALSE))</f>
        <v/>
      </c>
      <c r="AS116" s="267" t="str">
        <f>IF(AS115="","",VLOOKUP(AS115,標準様式１シフト記号表!$C$6:$L$47,10,FALSE))</f>
        <v/>
      </c>
      <c r="AT116" s="267" t="str">
        <f>IF(AT115="","",VLOOKUP(AT115,標準様式１シフト記号表!$C$6:$L$47,10,FALSE))</f>
        <v/>
      </c>
      <c r="AU116" s="267" t="str">
        <f>IF(AU115="","",VLOOKUP(AU115,標準様式１シフト記号表!$C$6:$L$47,10,FALSE))</f>
        <v/>
      </c>
      <c r="AV116" s="267" t="str">
        <f>IF(AV115="","",VLOOKUP(AV115,標準様式１シフト記号表!$C$6:$L$47,10,FALSE))</f>
        <v/>
      </c>
      <c r="AW116" s="267" t="str">
        <f>IF(AW115="","",VLOOKUP(AW115,標準様式１シフト記号表!$C$6:$L$47,10,FALSE))</f>
        <v/>
      </c>
      <c r="AX116" s="269" t="str">
        <f>IF(AX115="","",VLOOKUP(AX115,標準様式１シフト記号表!$C$6:$L$47,10,FALSE))</f>
        <v/>
      </c>
      <c r="AY116" s="268" t="str">
        <f>IF(AY115="","",VLOOKUP(AY115,標準様式１シフト記号表!$C$6:$L$47,10,FALSE))</f>
        <v/>
      </c>
      <c r="AZ116" s="267" t="str">
        <f>IF(AZ115="","",VLOOKUP(AZ115,標準様式１シフト記号表!$C$6:$L$47,10,FALSE))</f>
        <v/>
      </c>
      <c r="BA116" s="267" t="str">
        <f>IF(BA115="","",VLOOKUP(BA115,標準様式１シフト記号表!$C$6:$L$47,10,FALSE))</f>
        <v/>
      </c>
      <c r="BB116" s="1323">
        <f>IF($BE$3="４週",SUM(W116:AX116),IF($BE$3="暦月",SUM(W116:BA116),""))</f>
        <v>0</v>
      </c>
      <c r="BC116" s="1324"/>
      <c r="BD116" s="1325">
        <f>IF($BE$3="４週",BB116/4,IF($BE$3="暦月",(BB116/($BE$8/7)),""))</f>
        <v>0</v>
      </c>
      <c r="BE116" s="1324"/>
      <c r="BF116" s="1320"/>
      <c r="BG116" s="1321"/>
      <c r="BH116" s="1321"/>
      <c r="BI116" s="1321"/>
      <c r="BJ116" s="1322"/>
    </row>
    <row r="117" spans="2:62" ht="20.25" customHeight="1" x14ac:dyDescent="0.15">
      <c r="B117" s="1268">
        <f>B115+1</f>
        <v>52</v>
      </c>
      <c r="C117" s="1287"/>
      <c r="D117" s="1288"/>
      <c r="E117" s="278"/>
      <c r="F117" s="277"/>
      <c r="G117" s="278"/>
      <c r="H117" s="277"/>
      <c r="I117" s="1289"/>
      <c r="J117" s="1290"/>
      <c r="K117" s="1291"/>
      <c r="L117" s="1292"/>
      <c r="M117" s="1292"/>
      <c r="N117" s="1288"/>
      <c r="O117" s="1308"/>
      <c r="P117" s="1309"/>
      <c r="Q117" s="1309"/>
      <c r="R117" s="1309"/>
      <c r="S117" s="1310"/>
      <c r="T117" s="276" t="s">
        <v>486</v>
      </c>
      <c r="V117" s="275"/>
      <c r="W117" s="260"/>
      <c r="X117" s="259"/>
      <c r="Y117" s="259"/>
      <c r="Z117" s="259"/>
      <c r="AA117" s="259"/>
      <c r="AB117" s="259"/>
      <c r="AC117" s="261"/>
      <c r="AD117" s="260"/>
      <c r="AE117" s="259"/>
      <c r="AF117" s="259"/>
      <c r="AG117" s="259"/>
      <c r="AH117" s="259"/>
      <c r="AI117" s="259"/>
      <c r="AJ117" s="261"/>
      <c r="AK117" s="260"/>
      <c r="AL117" s="259"/>
      <c r="AM117" s="259"/>
      <c r="AN117" s="259"/>
      <c r="AO117" s="259"/>
      <c r="AP117" s="259"/>
      <c r="AQ117" s="261"/>
      <c r="AR117" s="260"/>
      <c r="AS117" s="259"/>
      <c r="AT117" s="259"/>
      <c r="AU117" s="259"/>
      <c r="AV117" s="259"/>
      <c r="AW117" s="259"/>
      <c r="AX117" s="261"/>
      <c r="AY117" s="260"/>
      <c r="AZ117" s="259"/>
      <c r="BA117" s="258"/>
      <c r="BB117" s="1311"/>
      <c r="BC117" s="1312"/>
      <c r="BD117" s="1282"/>
      <c r="BE117" s="1283"/>
      <c r="BF117" s="1284"/>
      <c r="BG117" s="1285"/>
      <c r="BH117" s="1285"/>
      <c r="BI117" s="1285"/>
      <c r="BJ117" s="1286"/>
    </row>
    <row r="118" spans="2:62" ht="20.25" customHeight="1" x14ac:dyDescent="0.15">
      <c r="B118" s="1269"/>
      <c r="C118" s="1326"/>
      <c r="D118" s="1327"/>
      <c r="E118" s="274"/>
      <c r="F118" s="273">
        <f>C117</f>
        <v>0</v>
      </c>
      <c r="G118" s="274"/>
      <c r="H118" s="273">
        <f>I117</f>
        <v>0</v>
      </c>
      <c r="I118" s="1328"/>
      <c r="J118" s="1329"/>
      <c r="K118" s="1330"/>
      <c r="L118" s="1331"/>
      <c r="M118" s="1331"/>
      <c r="N118" s="1327"/>
      <c r="O118" s="1308"/>
      <c r="P118" s="1309"/>
      <c r="Q118" s="1309"/>
      <c r="R118" s="1309"/>
      <c r="S118" s="1310"/>
      <c r="T118" s="272" t="s">
        <v>485</v>
      </c>
      <c r="U118" s="271"/>
      <c r="V118" s="270"/>
      <c r="W118" s="268" t="str">
        <f>IF(W117="","",VLOOKUP(W117,標準様式１シフト記号表!$C$6:$L$47,10,FALSE))</f>
        <v/>
      </c>
      <c r="X118" s="267" t="str">
        <f>IF(X117="","",VLOOKUP(X117,標準様式１シフト記号表!$C$6:$L$47,10,FALSE))</f>
        <v/>
      </c>
      <c r="Y118" s="267" t="str">
        <f>IF(Y117="","",VLOOKUP(Y117,標準様式１シフト記号表!$C$6:$L$47,10,FALSE))</f>
        <v/>
      </c>
      <c r="Z118" s="267" t="str">
        <f>IF(Z117="","",VLOOKUP(Z117,標準様式１シフト記号表!$C$6:$L$47,10,FALSE))</f>
        <v/>
      </c>
      <c r="AA118" s="267" t="str">
        <f>IF(AA117="","",VLOOKUP(AA117,標準様式１シフト記号表!$C$6:$L$47,10,FALSE))</f>
        <v/>
      </c>
      <c r="AB118" s="267" t="str">
        <f>IF(AB117="","",VLOOKUP(AB117,標準様式１シフト記号表!$C$6:$L$47,10,FALSE))</f>
        <v/>
      </c>
      <c r="AC118" s="269" t="str">
        <f>IF(AC117="","",VLOOKUP(AC117,標準様式１シフト記号表!$C$6:$L$47,10,FALSE))</f>
        <v/>
      </c>
      <c r="AD118" s="268" t="str">
        <f>IF(AD117="","",VLOOKUP(AD117,標準様式１シフト記号表!$C$6:$L$47,10,FALSE))</f>
        <v/>
      </c>
      <c r="AE118" s="267" t="str">
        <f>IF(AE117="","",VLOOKUP(AE117,標準様式１シフト記号表!$C$6:$L$47,10,FALSE))</f>
        <v/>
      </c>
      <c r="AF118" s="267" t="str">
        <f>IF(AF117="","",VLOOKUP(AF117,標準様式１シフト記号表!$C$6:$L$47,10,FALSE))</f>
        <v/>
      </c>
      <c r="AG118" s="267" t="str">
        <f>IF(AG117="","",VLOOKUP(AG117,標準様式１シフト記号表!$C$6:$L$47,10,FALSE))</f>
        <v/>
      </c>
      <c r="AH118" s="267" t="str">
        <f>IF(AH117="","",VLOOKUP(AH117,標準様式１シフト記号表!$C$6:$L$47,10,FALSE))</f>
        <v/>
      </c>
      <c r="AI118" s="267" t="str">
        <f>IF(AI117="","",VLOOKUP(AI117,標準様式１シフト記号表!$C$6:$L$47,10,FALSE))</f>
        <v/>
      </c>
      <c r="AJ118" s="269" t="str">
        <f>IF(AJ117="","",VLOOKUP(AJ117,標準様式１シフト記号表!$C$6:$L$47,10,FALSE))</f>
        <v/>
      </c>
      <c r="AK118" s="268" t="str">
        <f>IF(AK117="","",VLOOKUP(AK117,標準様式１シフト記号表!$C$6:$L$47,10,FALSE))</f>
        <v/>
      </c>
      <c r="AL118" s="267" t="str">
        <f>IF(AL117="","",VLOOKUP(AL117,標準様式１シフト記号表!$C$6:$L$47,10,FALSE))</f>
        <v/>
      </c>
      <c r="AM118" s="267" t="str">
        <f>IF(AM117="","",VLOOKUP(AM117,標準様式１シフト記号表!$C$6:$L$47,10,FALSE))</f>
        <v/>
      </c>
      <c r="AN118" s="267" t="str">
        <f>IF(AN117="","",VLOOKUP(AN117,標準様式１シフト記号表!$C$6:$L$47,10,FALSE))</f>
        <v/>
      </c>
      <c r="AO118" s="267" t="str">
        <f>IF(AO117="","",VLOOKUP(AO117,標準様式１シフト記号表!$C$6:$L$47,10,FALSE))</f>
        <v/>
      </c>
      <c r="AP118" s="267" t="str">
        <f>IF(AP117="","",VLOOKUP(AP117,標準様式１シフト記号表!$C$6:$L$47,10,FALSE))</f>
        <v/>
      </c>
      <c r="AQ118" s="269" t="str">
        <f>IF(AQ117="","",VLOOKUP(AQ117,標準様式１シフト記号表!$C$6:$L$47,10,FALSE))</f>
        <v/>
      </c>
      <c r="AR118" s="268" t="str">
        <f>IF(AR117="","",VLOOKUP(AR117,標準様式１シフト記号表!$C$6:$L$47,10,FALSE))</f>
        <v/>
      </c>
      <c r="AS118" s="267" t="str">
        <f>IF(AS117="","",VLOOKUP(AS117,標準様式１シフト記号表!$C$6:$L$47,10,FALSE))</f>
        <v/>
      </c>
      <c r="AT118" s="267" t="str">
        <f>IF(AT117="","",VLOOKUP(AT117,標準様式１シフト記号表!$C$6:$L$47,10,FALSE))</f>
        <v/>
      </c>
      <c r="AU118" s="267" t="str">
        <f>IF(AU117="","",VLOOKUP(AU117,標準様式１シフト記号表!$C$6:$L$47,10,FALSE))</f>
        <v/>
      </c>
      <c r="AV118" s="267" t="str">
        <f>IF(AV117="","",VLOOKUP(AV117,標準様式１シフト記号表!$C$6:$L$47,10,FALSE))</f>
        <v/>
      </c>
      <c r="AW118" s="267" t="str">
        <f>IF(AW117="","",VLOOKUP(AW117,標準様式１シフト記号表!$C$6:$L$47,10,FALSE))</f>
        <v/>
      </c>
      <c r="AX118" s="269" t="str">
        <f>IF(AX117="","",VLOOKUP(AX117,標準様式１シフト記号表!$C$6:$L$47,10,FALSE))</f>
        <v/>
      </c>
      <c r="AY118" s="268" t="str">
        <f>IF(AY117="","",VLOOKUP(AY117,標準様式１シフト記号表!$C$6:$L$47,10,FALSE))</f>
        <v/>
      </c>
      <c r="AZ118" s="267" t="str">
        <f>IF(AZ117="","",VLOOKUP(AZ117,標準様式１シフト記号表!$C$6:$L$47,10,FALSE))</f>
        <v/>
      </c>
      <c r="BA118" s="267" t="str">
        <f>IF(BA117="","",VLOOKUP(BA117,標準様式１シフト記号表!$C$6:$L$47,10,FALSE))</f>
        <v/>
      </c>
      <c r="BB118" s="1323">
        <f>IF($BE$3="４週",SUM(W118:AX118),IF($BE$3="暦月",SUM(W118:BA118),""))</f>
        <v>0</v>
      </c>
      <c r="BC118" s="1324"/>
      <c r="BD118" s="1325">
        <f>IF($BE$3="４週",BB118/4,IF($BE$3="暦月",(BB118/($BE$8/7)),""))</f>
        <v>0</v>
      </c>
      <c r="BE118" s="1324"/>
      <c r="BF118" s="1320"/>
      <c r="BG118" s="1321"/>
      <c r="BH118" s="1321"/>
      <c r="BI118" s="1321"/>
      <c r="BJ118" s="1322"/>
    </row>
    <row r="119" spans="2:62" ht="20.25" customHeight="1" x14ac:dyDescent="0.15">
      <c r="B119" s="1268">
        <f>B117+1</f>
        <v>53</v>
      </c>
      <c r="C119" s="1287"/>
      <c r="D119" s="1288"/>
      <c r="E119" s="278"/>
      <c r="F119" s="277"/>
      <c r="G119" s="278"/>
      <c r="H119" s="277"/>
      <c r="I119" s="1289"/>
      <c r="J119" s="1290"/>
      <c r="K119" s="1291"/>
      <c r="L119" s="1292"/>
      <c r="M119" s="1292"/>
      <c r="N119" s="1288"/>
      <c r="O119" s="1308"/>
      <c r="P119" s="1309"/>
      <c r="Q119" s="1309"/>
      <c r="R119" s="1309"/>
      <c r="S119" s="1310"/>
      <c r="T119" s="276" t="s">
        <v>486</v>
      </c>
      <c r="V119" s="275"/>
      <c r="W119" s="260"/>
      <c r="X119" s="259"/>
      <c r="Y119" s="259"/>
      <c r="Z119" s="259"/>
      <c r="AA119" s="259"/>
      <c r="AB119" s="259"/>
      <c r="AC119" s="261"/>
      <c r="AD119" s="260"/>
      <c r="AE119" s="259"/>
      <c r="AF119" s="259"/>
      <c r="AG119" s="259"/>
      <c r="AH119" s="259"/>
      <c r="AI119" s="259"/>
      <c r="AJ119" s="261"/>
      <c r="AK119" s="260"/>
      <c r="AL119" s="259"/>
      <c r="AM119" s="259"/>
      <c r="AN119" s="259"/>
      <c r="AO119" s="259"/>
      <c r="AP119" s="259"/>
      <c r="AQ119" s="261"/>
      <c r="AR119" s="260"/>
      <c r="AS119" s="259"/>
      <c r="AT119" s="259"/>
      <c r="AU119" s="259"/>
      <c r="AV119" s="259"/>
      <c r="AW119" s="259"/>
      <c r="AX119" s="261"/>
      <c r="AY119" s="260"/>
      <c r="AZ119" s="259"/>
      <c r="BA119" s="258"/>
      <c r="BB119" s="1311"/>
      <c r="BC119" s="1312"/>
      <c r="BD119" s="1282"/>
      <c r="BE119" s="1283"/>
      <c r="BF119" s="1284"/>
      <c r="BG119" s="1285"/>
      <c r="BH119" s="1285"/>
      <c r="BI119" s="1285"/>
      <c r="BJ119" s="1286"/>
    </row>
    <row r="120" spans="2:62" ht="20.25" customHeight="1" x14ac:dyDescent="0.15">
      <c r="B120" s="1269"/>
      <c r="C120" s="1326"/>
      <c r="D120" s="1327"/>
      <c r="E120" s="274"/>
      <c r="F120" s="273">
        <f>C119</f>
        <v>0</v>
      </c>
      <c r="G120" s="274"/>
      <c r="H120" s="273">
        <f>I119</f>
        <v>0</v>
      </c>
      <c r="I120" s="1328"/>
      <c r="J120" s="1329"/>
      <c r="K120" s="1330"/>
      <c r="L120" s="1331"/>
      <c r="M120" s="1331"/>
      <c r="N120" s="1327"/>
      <c r="O120" s="1308"/>
      <c r="P120" s="1309"/>
      <c r="Q120" s="1309"/>
      <c r="R120" s="1309"/>
      <c r="S120" s="1310"/>
      <c r="T120" s="272" t="s">
        <v>485</v>
      </c>
      <c r="U120" s="271"/>
      <c r="V120" s="270"/>
      <c r="W120" s="268" t="str">
        <f>IF(W119="","",VLOOKUP(W119,標準様式１シフト記号表!$C$6:$L$47,10,FALSE))</f>
        <v/>
      </c>
      <c r="X120" s="267" t="str">
        <f>IF(X119="","",VLOOKUP(X119,標準様式１シフト記号表!$C$6:$L$47,10,FALSE))</f>
        <v/>
      </c>
      <c r="Y120" s="267" t="str">
        <f>IF(Y119="","",VLOOKUP(Y119,標準様式１シフト記号表!$C$6:$L$47,10,FALSE))</f>
        <v/>
      </c>
      <c r="Z120" s="267" t="str">
        <f>IF(Z119="","",VLOOKUP(Z119,標準様式１シフト記号表!$C$6:$L$47,10,FALSE))</f>
        <v/>
      </c>
      <c r="AA120" s="267" t="str">
        <f>IF(AA119="","",VLOOKUP(AA119,標準様式１シフト記号表!$C$6:$L$47,10,FALSE))</f>
        <v/>
      </c>
      <c r="AB120" s="267" t="str">
        <f>IF(AB119="","",VLOOKUP(AB119,標準様式１シフト記号表!$C$6:$L$47,10,FALSE))</f>
        <v/>
      </c>
      <c r="AC120" s="269" t="str">
        <f>IF(AC119="","",VLOOKUP(AC119,標準様式１シフト記号表!$C$6:$L$47,10,FALSE))</f>
        <v/>
      </c>
      <c r="AD120" s="268" t="str">
        <f>IF(AD119="","",VLOOKUP(AD119,標準様式１シフト記号表!$C$6:$L$47,10,FALSE))</f>
        <v/>
      </c>
      <c r="AE120" s="267" t="str">
        <f>IF(AE119="","",VLOOKUP(AE119,標準様式１シフト記号表!$C$6:$L$47,10,FALSE))</f>
        <v/>
      </c>
      <c r="AF120" s="267" t="str">
        <f>IF(AF119="","",VLOOKUP(AF119,標準様式１シフト記号表!$C$6:$L$47,10,FALSE))</f>
        <v/>
      </c>
      <c r="AG120" s="267" t="str">
        <f>IF(AG119="","",VLOOKUP(AG119,標準様式１シフト記号表!$C$6:$L$47,10,FALSE))</f>
        <v/>
      </c>
      <c r="AH120" s="267" t="str">
        <f>IF(AH119="","",VLOOKUP(AH119,標準様式１シフト記号表!$C$6:$L$47,10,FALSE))</f>
        <v/>
      </c>
      <c r="AI120" s="267" t="str">
        <f>IF(AI119="","",VLOOKUP(AI119,標準様式１シフト記号表!$C$6:$L$47,10,FALSE))</f>
        <v/>
      </c>
      <c r="AJ120" s="269" t="str">
        <f>IF(AJ119="","",VLOOKUP(AJ119,標準様式１シフト記号表!$C$6:$L$47,10,FALSE))</f>
        <v/>
      </c>
      <c r="AK120" s="268" t="str">
        <f>IF(AK119="","",VLOOKUP(AK119,標準様式１シフト記号表!$C$6:$L$47,10,FALSE))</f>
        <v/>
      </c>
      <c r="AL120" s="267" t="str">
        <f>IF(AL119="","",VLOOKUP(AL119,標準様式１シフト記号表!$C$6:$L$47,10,FALSE))</f>
        <v/>
      </c>
      <c r="AM120" s="267" t="str">
        <f>IF(AM119="","",VLOOKUP(AM119,標準様式１シフト記号表!$C$6:$L$47,10,FALSE))</f>
        <v/>
      </c>
      <c r="AN120" s="267" t="str">
        <f>IF(AN119="","",VLOOKUP(AN119,標準様式１シフト記号表!$C$6:$L$47,10,FALSE))</f>
        <v/>
      </c>
      <c r="AO120" s="267" t="str">
        <f>IF(AO119="","",VLOOKUP(AO119,標準様式１シフト記号表!$C$6:$L$47,10,FALSE))</f>
        <v/>
      </c>
      <c r="AP120" s="267" t="str">
        <f>IF(AP119="","",VLOOKUP(AP119,標準様式１シフト記号表!$C$6:$L$47,10,FALSE))</f>
        <v/>
      </c>
      <c r="AQ120" s="269" t="str">
        <f>IF(AQ119="","",VLOOKUP(AQ119,標準様式１シフト記号表!$C$6:$L$47,10,FALSE))</f>
        <v/>
      </c>
      <c r="AR120" s="268" t="str">
        <f>IF(AR119="","",VLOOKUP(AR119,標準様式１シフト記号表!$C$6:$L$47,10,FALSE))</f>
        <v/>
      </c>
      <c r="AS120" s="267" t="str">
        <f>IF(AS119="","",VLOOKUP(AS119,標準様式１シフト記号表!$C$6:$L$47,10,FALSE))</f>
        <v/>
      </c>
      <c r="AT120" s="267" t="str">
        <f>IF(AT119="","",VLOOKUP(AT119,標準様式１シフト記号表!$C$6:$L$47,10,FALSE))</f>
        <v/>
      </c>
      <c r="AU120" s="267" t="str">
        <f>IF(AU119="","",VLOOKUP(AU119,標準様式１シフト記号表!$C$6:$L$47,10,FALSE))</f>
        <v/>
      </c>
      <c r="AV120" s="267" t="str">
        <f>IF(AV119="","",VLOOKUP(AV119,標準様式１シフト記号表!$C$6:$L$47,10,FALSE))</f>
        <v/>
      </c>
      <c r="AW120" s="267" t="str">
        <f>IF(AW119="","",VLOOKUP(AW119,標準様式１シフト記号表!$C$6:$L$47,10,FALSE))</f>
        <v/>
      </c>
      <c r="AX120" s="269" t="str">
        <f>IF(AX119="","",VLOOKUP(AX119,標準様式１シフト記号表!$C$6:$L$47,10,FALSE))</f>
        <v/>
      </c>
      <c r="AY120" s="268" t="str">
        <f>IF(AY119="","",VLOOKUP(AY119,標準様式１シフト記号表!$C$6:$L$47,10,FALSE))</f>
        <v/>
      </c>
      <c r="AZ120" s="267" t="str">
        <f>IF(AZ119="","",VLOOKUP(AZ119,標準様式１シフト記号表!$C$6:$L$47,10,FALSE))</f>
        <v/>
      </c>
      <c r="BA120" s="267" t="str">
        <f>IF(BA119="","",VLOOKUP(BA119,標準様式１シフト記号表!$C$6:$L$47,10,FALSE))</f>
        <v/>
      </c>
      <c r="BB120" s="1323">
        <f>IF($BE$3="４週",SUM(W120:AX120),IF($BE$3="暦月",SUM(W120:BA120),""))</f>
        <v>0</v>
      </c>
      <c r="BC120" s="1324"/>
      <c r="BD120" s="1325">
        <f>IF($BE$3="４週",BB120/4,IF($BE$3="暦月",(BB120/($BE$8/7)),""))</f>
        <v>0</v>
      </c>
      <c r="BE120" s="1324"/>
      <c r="BF120" s="1320"/>
      <c r="BG120" s="1321"/>
      <c r="BH120" s="1321"/>
      <c r="BI120" s="1321"/>
      <c r="BJ120" s="1322"/>
    </row>
    <row r="121" spans="2:62" ht="20.25" customHeight="1" x14ac:dyDescent="0.15">
      <c r="B121" s="1268">
        <f>B119+1</f>
        <v>54</v>
      </c>
      <c r="C121" s="1287"/>
      <c r="D121" s="1288"/>
      <c r="E121" s="278"/>
      <c r="F121" s="277"/>
      <c r="G121" s="278"/>
      <c r="H121" s="277"/>
      <c r="I121" s="1289"/>
      <c r="J121" s="1290"/>
      <c r="K121" s="1291"/>
      <c r="L121" s="1292"/>
      <c r="M121" s="1292"/>
      <c r="N121" s="1288"/>
      <c r="O121" s="1308"/>
      <c r="P121" s="1309"/>
      <c r="Q121" s="1309"/>
      <c r="R121" s="1309"/>
      <c r="S121" s="1310"/>
      <c r="T121" s="276" t="s">
        <v>486</v>
      </c>
      <c r="V121" s="275"/>
      <c r="W121" s="260"/>
      <c r="X121" s="259"/>
      <c r="Y121" s="259"/>
      <c r="Z121" s="259"/>
      <c r="AA121" s="259"/>
      <c r="AB121" s="259"/>
      <c r="AC121" s="261"/>
      <c r="AD121" s="260"/>
      <c r="AE121" s="259"/>
      <c r="AF121" s="259"/>
      <c r="AG121" s="259"/>
      <c r="AH121" s="259"/>
      <c r="AI121" s="259"/>
      <c r="AJ121" s="261"/>
      <c r="AK121" s="260"/>
      <c r="AL121" s="259"/>
      <c r="AM121" s="259"/>
      <c r="AN121" s="259"/>
      <c r="AO121" s="259"/>
      <c r="AP121" s="259"/>
      <c r="AQ121" s="261"/>
      <c r="AR121" s="260"/>
      <c r="AS121" s="259"/>
      <c r="AT121" s="259"/>
      <c r="AU121" s="259"/>
      <c r="AV121" s="259"/>
      <c r="AW121" s="259"/>
      <c r="AX121" s="261"/>
      <c r="AY121" s="260"/>
      <c r="AZ121" s="259"/>
      <c r="BA121" s="258"/>
      <c r="BB121" s="1311"/>
      <c r="BC121" s="1312"/>
      <c r="BD121" s="1282"/>
      <c r="BE121" s="1283"/>
      <c r="BF121" s="1284"/>
      <c r="BG121" s="1285"/>
      <c r="BH121" s="1285"/>
      <c r="BI121" s="1285"/>
      <c r="BJ121" s="1286"/>
    </row>
    <row r="122" spans="2:62" ht="20.25" customHeight="1" x14ac:dyDescent="0.15">
      <c r="B122" s="1269"/>
      <c r="C122" s="1326"/>
      <c r="D122" s="1327"/>
      <c r="E122" s="274"/>
      <c r="F122" s="273">
        <f>C121</f>
        <v>0</v>
      </c>
      <c r="G122" s="274"/>
      <c r="H122" s="273">
        <f>I121</f>
        <v>0</v>
      </c>
      <c r="I122" s="1328"/>
      <c r="J122" s="1329"/>
      <c r="K122" s="1330"/>
      <c r="L122" s="1331"/>
      <c r="M122" s="1331"/>
      <c r="N122" s="1327"/>
      <c r="O122" s="1308"/>
      <c r="P122" s="1309"/>
      <c r="Q122" s="1309"/>
      <c r="R122" s="1309"/>
      <c r="S122" s="1310"/>
      <c r="T122" s="272" t="s">
        <v>485</v>
      </c>
      <c r="U122" s="271"/>
      <c r="V122" s="270"/>
      <c r="W122" s="268" t="str">
        <f>IF(W121="","",VLOOKUP(W121,標準様式１シフト記号表!$C$6:$L$47,10,FALSE))</f>
        <v/>
      </c>
      <c r="X122" s="267" t="str">
        <f>IF(X121="","",VLOOKUP(X121,標準様式１シフト記号表!$C$6:$L$47,10,FALSE))</f>
        <v/>
      </c>
      <c r="Y122" s="267" t="str">
        <f>IF(Y121="","",VLOOKUP(Y121,標準様式１シフト記号表!$C$6:$L$47,10,FALSE))</f>
        <v/>
      </c>
      <c r="Z122" s="267" t="str">
        <f>IF(Z121="","",VLOOKUP(Z121,標準様式１シフト記号表!$C$6:$L$47,10,FALSE))</f>
        <v/>
      </c>
      <c r="AA122" s="267" t="str">
        <f>IF(AA121="","",VLOOKUP(AA121,標準様式１シフト記号表!$C$6:$L$47,10,FALSE))</f>
        <v/>
      </c>
      <c r="AB122" s="267" t="str">
        <f>IF(AB121="","",VLOOKUP(AB121,標準様式１シフト記号表!$C$6:$L$47,10,FALSE))</f>
        <v/>
      </c>
      <c r="AC122" s="269" t="str">
        <f>IF(AC121="","",VLOOKUP(AC121,標準様式１シフト記号表!$C$6:$L$47,10,FALSE))</f>
        <v/>
      </c>
      <c r="AD122" s="268" t="str">
        <f>IF(AD121="","",VLOOKUP(AD121,標準様式１シフト記号表!$C$6:$L$47,10,FALSE))</f>
        <v/>
      </c>
      <c r="AE122" s="267" t="str">
        <f>IF(AE121="","",VLOOKUP(AE121,標準様式１シフト記号表!$C$6:$L$47,10,FALSE))</f>
        <v/>
      </c>
      <c r="AF122" s="267" t="str">
        <f>IF(AF121="","",VLOOKUP(AF121,標準様式１シフト記号表!$C$6:$L$47,10,FALSE))</f>
        <v/>
      </c>
      <c r="AG122" s="267" t="str">
        <f>IF(AG121="","",VLOOKUP(AG121,標準様式１シフト記号表!$C$6:$L$47,10,FALSE))</f>
        <v/>
      </c>
      <c r="AH122" s="267" t="str">
        <f>IF(AH121="","",VLOOKUP(AH121,標準様式１シフト記号表!$C$6:$L$47,10,FALSE))</f>
        <v/>
      </c>
      <c r="AI122" s="267" t="str">
        <f>IF(AI121="","",VLOOKUP(AI121,標準様式１シフト記号表!$C$6:$L$47,10,FALSE))</f>
        <v/>
      </c>
      <c r="AJ122" s="269" t="str">
        <f>IF(AJ121="","",VLOOKUP(AJ121,標準様式１シフト記号表!$C$6:$L$47,10,FALSE))</f>
        <v/>
      </c>
      <c r="AK122" s="268" t="str">
        <f>IF(AK121="","",VLOOKUP(AK121,標準様式１シフト記号表!$C$6:$L$47,10,FALSE))</f>
        <v/>
      </c>
      <c r="AL122" s="267" t="str">
        <f>IF(AL121="","",VLOOKUP(AL121,標準様式１シフト記号表!$C$6:$L$47,10,FALSE))</f>
        <v/>
      </c>
      <c r="AM122" s="267" t="str">
        <f>IF(AM121="","",VLOOKUP(AM121,標準様式１シフト記号表!$C$6:$L$47,10,FALSE))</f>
        <v/>
      </c>
      <c r="AN122" s="267" t="str">
        <f>IF(AN121="","",VLOOKUP(AN121,標準様式１シフト記号表!$C$6:$L$47,10,FALSE))</f>
        <v/>
      </c>
      <c r="AO122" s="267" t="str">
        <f>IF(AO121="","",VLOOKUP(AO121,標準様式１シフト記号表!$C$6:$L$47,10,FALSE))</f>
        <v/>
      </c>
      <c r="AP122" s="267" t="str">
        <f>IF(AP121="","",VLOOKUP(AP121,標準様式１シフト記号表!$C$6:$L$47,10,FALSE))</f>
        <v/>
      </c>
      <c r="AQ122" s="269" t="str">
        <f>IF(AQ121="","",VLOOKUP(AQ121,標準様式１シフト記号表!$C$6:$L$47,10,FALSE))</f>
        <v/>
      </c>
      <c r="AR122" s="268" t="str">
        <f>IF(AR121="","",VLOOKUP(AR121,標準様式１シフト記号表!$C$6:$L$47,10,FALSE))</f>
        <v/>
      </c>
      <c r="AS122" s="267" t="str">
        <f>IF(AS121="","",VLOOKUP(AS121,標準様式１シフト記号表!$C$6:$L$47,10,FALSE))</f>
        <v/>
      </c>
      <c r="AT122" s="267" t="str">
        <f>IF(AT121="","",VLOOKUP(AT121,標準様式１シフト記号表!$C$6:$L$47,10,FALSE))</f>
        <v/>
      </c>
      <c r="AU122" s="267" t="str">
        <f>IF(AU121="","",VLOOKUP(AU121,標準様式１シフト記号表!$C$6:$L$47,10,FALSE))</f>
        <v/>
      </c>
      <c r="AV122" s="267" t="str">
        <f>IF(AV121="","",VLOOKUP(AV121,標準様式１シフト記号表!$C$6:$L$47,10,FALSE))</f>
        <v/>
      </c>
      <c r="AW122" s="267" t="str">
        <f>IF(AW121="","",VLOOKUP(AW121,標準様式１シフト記号表!$C$6:$L$47,10,FALSE))</f>
        <v/>
      </c>
      <c r="AX122" s="269" t="str">
        <f>IF(AX121="","",VLOOKUP(AX121,標準様式１シフト記号表!$C$6:$L$47,10,FALSE))</f>
        <v/>
      </c>
      <c r="AY122" s="268" t="str">
        <f>IF(AY121="","",VLOOKUP(AY121,標準様式１シフト記号表!$C$6:$L$47,10,FALSE))</f>
        <v/>
      </c>
      <c r="AZ122" s="267" t="str">
        <f>IF(AZ121="","",VLOOKUP(AZ121,標準様式１シフト記号表!$C$6:$L$47,10,FALSE))</f>
        <v/>
      </c>
      <c r="BA122" s="267" t="str">
        <f>IF(BA121="","",VLOOKUP(BA121,標準様式１シフト記号表!$C$6:$L$47,10,FALSE))</f>
        <v/>
      </c>
      <c r="BB122" s="1323">
        <f>IF($BE$3="４週",SUM(W122:AX122),IF($BE$3="暦月",SUM(W122:BA122),""))</f>
        <v>0</v>
      </c>
      <c r="BC122" s="1324"/>
      <c r="BD122" s="1325">
        <f>IF($BE$3="４週",BB122/4,IF($BE$3="暦月",(BB122/($BE$8/7)),""))</f>
        <v>0</v>
      </c>
      <c r="BE122" s="1324"/>
      <c r="BF122" s="1320"/>
      <c r="BG122" s="1321"/>
      <c r="BH122" s="1321"/>
      <c r="BI122" s="1321"/>
      <c r="BJ122" s="1322"/>
    </row>
    <row r="123" spans="2:62" ht="20.25" customHeight="1" x14ac:dyDescent="0.15">
      <c r="B123" s="1268">
        <f>B121+1</f>
        <v>55</v>
      </c>
      <c r="C123" s="1287"/>
      <c r="D123" s="1288"/>
      <c r="E123" s="278"/>
      <c r="F123" s="277"/>
      <c r="G123" s="278"/>
      <c r="H123" s="277"/>
      <c r="I123" s="1289"/>
      <c r="J123" s="1290"/>
      <c r="K123" s="1291"/>
      <c r="L123" s="1292"/>
      <c r="M123" s="1292"/>
      <c r="N123" s="1288"/>
      <c r="O123" s="1308"/>
      <c r="P123" s="1309"/>
      <c r="Q123" s="1309"/>
      <c r="R123" s="1309"/>
      <c r="S123" s="1310"/>
      <c r="T123" s="276" t="s">
        <v>486</v>
      </c>
      <c r="V123" s="275"/>
      <c r="W123" s="260"/>
      <c r="X123" s="259"/>
      <c r="Y123" s="259"/>
      <c r="Z123" s="259"/>
      <c r="AA123" s="259"/>
      <c r="AB123" s="259"/>
      <c r="AC123" s="261"/>
      <c r="AD123" s="260"/>
      <c r="AE123" s="259"/>
      <c r="AF123" s="259"/>
      <c r="AG123" s="259"/>
      <c r="AH123" s="259"/>
      <c r="AI123" s="259"/>
      <c r="AJ123" s="261"/>
      <c r="AK123" s="260"/>
      <c r="AL123" s="259"/>
      <c r="AM123" s="259"/>
      <c r="AN123" s="259"/>
      <c r="AO123" s="259"/>
      <c r="AP123" s="259"/>
      <c r="AQ123" s="261"/>
      <c r="AR123" s="260"/>
      <c r="AS123" s="259"/>
      <c r="AT123" s="259"/>
      <c r="AU123" s="259"/>
      <c r="AV123" s="259"/>
      <c r="AW123" s="259"/>
      <c r="AX123" s="261"/>
      <c r="AY123" s="260"/>
      <c r="AZ123" s="259"/>
      <c r="BA123" s="258"/>
      <c r="BB123" s="1311"/>
      <c r="BC123" s="1312"/>
      <c r="BD123" s="1282"/>
      <c r="BE123" s="1283"/>
      <c r="BF123" s="1284"/>
      <c r="BG123" s="1285"/>
      <c r="BH123" s="1285"/>
      <c r="BI123" s="1285"/>
      <c r="BJ123" s="1286"/>
    </row>
    <row r="124" spans="2:62" ht="20.25" customHeight="1" x14ac:dyDescent="0.15">
      <c r="B124" s="1269"/>
      <c r="C124" s="1326"/>
      <c r="D124" s="1327"/>
      <c r="E124" s="274"/>
      <c r="F124" s="273">
        <f>C123</f>
        <v>0</v>
      </c>
      <c r="G124" s="274"/>
      <c r="H124" s="273">
        <f>I123</f>
        <v>0</v>
      </c>
      <c r="I124" s="1328"/>
      <c r="J124" s="1329"/>
      <c r="K124" s="1330"/>
      <c r="L124" s="1331"/>
      <c r="M124" s="1331"/>
      <c r="N124" s="1327"/>
      <c r="O124" s="1308"/>
      <c r="P124" s="1309"/>
      <c r="Q124" s="1309"/>
      <c r="R124" s="1309"/>
      <c r="S124" s="1310"/>
      <c r="T124" s="272" t="s">
        <v>485</v>
      </c>
      <c r="U124" s="271"/>
      <c r="V124" s="270"/>
      <c r="W124" s="268" t="str">
        <f>IF(W123="","",VLOOKUP(W123,標準様式１シフト記号表!$C$6:$L$47,10,FALSE))</f>
        <v/>
      </c>
      <c r="X124" s="267" t="str">
        <f>IF(X123="","",VLOOKUP(X123,標準様式１シフト記号表!$C$6:$L$47,10,FALSE))</f>
        <v/>
      </c>
      <c r="Y124" s="267" t="str">
        <f>IF(Y123="","",VLOOKUP(Y123,標準様式１シフト記号表!$C$6:$L$47,10,FALSE))</f>
        <v/>
      </c>
      <c r="Z124" s="267" t="str">
        <f>IF(Z123="","",VLOOKUP(Z123,標準様式１シフト記号表!$C$6:$L$47,10,FALSE))</f>
        <v/>
      </c>
      <c r="AA124" s="267" t="str">
        <f>IF(AA123="","",VLOOKUP(AA123,標準様式１シフト記号表!$C$6:$L$47,10,FALSE))</f>
        <v/>
      </c>
      <c r="AB124" s="267" t="str">
        <f>IF(AB123="","",VLOOKUP(AB123,標準様式１シフト記号表!$C$6:$L$47,10,FALSE))</f>
        <v/>
      </c>
      <c r="AC124" s="269" t="str">
        <f>IF(AC123="","",VLOOKUP(AC123,標準様式１シフト記号表!$C$6:$L$47,10,FALSE))</f>
        <v/>
      </c>
      <c r="AD124" s="268" t="str">
        <f>IF(AD123="","",VLOOKUP(AD123,標準様式１シフト記号表!$C$6:$L$47,10,FALSE))</f>
        <v/>
      </c>
      <c r="AE124" s="267" t="str">
        <f>IF(AE123="","",VLOOKUP(AE123,標準様式１シフト記号表!$C$6:$L$47,10,FALSE))</f>
        <v/>
      </c>
      <c r="AF124" s="267" t="str">
        <f>IF(AF123="","",VLOOKUP(AF123,標準様式１シフト記号表!$C$6:$L$47,10,FALSE))</f>
        <v/>
      </c>
      <c r="AG124" s="267" t="str">
        <f>IF(AG123="","",VLOOKUP(AG123,標準様式１シフト記号表!$C$6:$L$47,10,FALSE))</f>
        <v/>
      </c>
      <c r="AH124" s="267" t="str">
        <f>IF(AH123="","",VLOOKUP(AH123,標準様式１シフト記号表!$C$6:$L$47,10,FALSE))</f>
        <v/>
      </c>
      <c r="AI124" s="267" t="str">
        <f>IF(AI123="","",VLOOKUP(AI123,標準様式１シフト記号表!$C$6:$L$47,10,FALSE))</f>
        <v/>
      </c>
      <c r="AJ124" s="269" t="str">
        <f>IF(AJ123="","",VLOOKUP(AJ123,標準様式１シフト記号表!$C$6:$L$47,10,FALSE))</f>
        <v/>
      </c>
      <c r="AK124" s="268" t="str">
        <f>IF(AK123="","",VLOOKUP(AK123,標準様式１シフト記号表!$C$6:$L$47,10,FALSE))</f>
        <v/>
      </c>
      <c r="AL124" s="267" t="str">
        <f>IF(AL123="","",VLOOKUP(AL123,標準様式１シフト記号表!$C$6:$L$47,10,FALSE))</f>
        <v/>
      </c>
      <c r="AM124" s="267" t="str">
        <f>IF(AM123="","",VLOOKUP(AM123,標準様式１シフト記号表!$C$6:$L$47,10,FALSE))</f>
        <v/>
      </c>
      <c r="AN124" s="267" t="str">
        <f>IF(AN123="","",VLOOKUP(AN123,標準様式１シフト記号表!$C$6:$L$47,10,FALSE))</f>
        <v/>
      </c>
      <c r="AO124" s="267" t="str">
        <f>IF(AO123="","",VLOOKUP(AO123,標準様式１シフト記号表!$C$6:$L$47,10,FALSE))</f>
        <v/>
      </c>
      <c r="AP124" s="267" t="str">
        <f>IF(AP123="","",VLOOKUP(AP123,標準様式１シフト記号表!$C$6:$L$47,10,FALSE))</f>
        <v/>
      </c>
      <c r="AQ124" s="269" t="str">
        <f>IF(AQ123="","",VLOOKUP(AQ123,標準様式１シフト記号表!$C$6:$L$47,10,FALSE))</f>
        <v/>
      </c>
      <c r="AR124" s="268" t="str">
        <f>IF(AR123="","",VLOOKUP(AR123,標準様式１シフト記号表!$C$6:$L$47,10,FALSE))</f>
        <v/>
      </c>
      <c r="AS124" s="267" t="str">
        <f>IF(AS123="","",VLOOKUP(AS123,標準様式１シフト記号表!$C$6:$L$47,10,FALSE))</f>
        <v/>
      </c>
      <c r="AT124" s="267" t="str">
        <f>IF(AT123="","",VLOOKUP(AT123,標準様式１シフト記号表!$C$6:$L$47,10,FALSE))</f>
        <v/>
      </c>
      <c r="AU124" s="267" t="str">
        <f>IF(AU123="","",VLOOKUP(AU123,標準様式１シフト記号表!$C$6:$L$47,10,FALSE))</f>
        <v/>
      </c>
      <c r="AV124" s="267" t="str">
        <f>IF(AV123="","",VLOOKUP(AV123,標準様式１シフト記号表!$C$6:$L$47,10,FALSE))</f>
        <v/>
      </c>
      <c r="AW124" s="267" t="str">
        <f>IF(AW123="","",VLOOKUP(AW123,標準様式１シフト記号表!$C$6:$L$47,10,FALSE))</f>
        <v/>
      </c>
      <c r="AX124" s="269" t="str">
        <f>IF(AX123="","",VLOOKUP(AX123,標準様式１シフト記号表!$C$6:$L$47,10,FALSE))</f>
        <v/>
      </c>
      <c r="AY124" s="268" t="str">
        <f>IF(AY123="","",VLOOKUP(AY123,標準様式１シフト記号表!$C$6:$L$47,10,FALSE))</f>
        <v/>
      </c>
      <c r="AZ124" s="267" t="str">
        <f>IF(AZ123="","",VLOOKUP(AZ123,標準様式１シフト記号表!$C$6:$L$47,10,FALSE))</f>
        <v/>
      </c>
      <c r="BA124" s="267" t="str">
        <f>IF(BA123="","",VLOOKUP(BA123,標準様式１シフト記号表!$C$6:$L$47,10,FALSE))</f>
        <v/>
      </c>
      <c r="BB124" s="1323">
        <f>IF($BE$3="４週",SUM(W124:AX124),IF($BE$3="暦月",SUM(W124:BA124),""))</f>
        <v>0</v>
      </c>
      <c r="BC124" s="1324"/>
      <c r="BD124" s="1325">
        <f>IF($BE$3="４週",BB124/4,IF($BE$3="暦月",(BB124/($BE$8/7)),""))</f>
        <v>0</v>
      </c>
      <c r="BE124" s="1324"/>
      <c r="BF124" s="1320"/>
      <c r="BG124" s="1321"/>
      <c r="BH124" s="1321"/>
      <c r="BI124" s="1321"/>
      <c r="BJ124" s="1322"/>
    </row>
    <row r="125" spans="2:62" ht="20.25" customHeight="1" x14ac:dyDescent="0.15">
      <c r="B125" s="1268">
        <f>B123+1</f>
        <v>56</v>
      </c>
      <c r="C125" s="1287"/>
      <c r="D125" s="1288"/>
      <c r="E125" s="278"/>
      <c r="F125" s="277"/>
      <c r="G125" s="278"/>
      <c r="H125" s="277"/>
      <c r="I125" s="1289"/>
      <c r="J125" s="1290"/>
      <c r="K125" s="1291"/>
      <c r="L125" s="1292"/>
      <c r="M125" s="1292"/>
      <c r="N125" s="1288"/>
      <c r="O125" s="1308"/>
      <c r="P125" s="1309"/>
      <c r="Q125" s="1309"/>
      <c r="R125" s="1309"/>
      <c r="S125" s="1310"/>
      <c r="T125" s="276" t="s">
        <v>486</v>
      </c>
      <c r="V125" s="275"/>
      <c r="W125" s="260"/>
      <c r="X125" s="259"/>
      <c r="Y125" s="259"/>
      <c r="Z125" s="259"/>
      <c r="AA125" s="259"/>
      <c r="AB125" s="259"/>
      <c r="AC125" s="261"/>
      <c r="AD125" s="260"/>
      <c r="AE125" s="259"/>
      <c r="AF125" s="259"/>
      <c r="AG125" s="259"/>
      <c r="AH125" s="259"/>
      <c r="AI125" s="259"/>
      <c r="AJ125" s="261"/>
      <c r="AK125" s="260"/>
      <c r="AL125" s="259"/>
      <c r="AM125" s="259"/>
      <c r="AN125" s="259"/>
      <c r="AO125" s="259"/>
      <c r="AP125" s="259"/>
      <c r="AQ125" s="261"/>
      <c r="AR125" s="260"/>
      <c r="AS125" s="259"/>
      <c r="AT125" s="259"/>
      <c r="AU125" s="259"/>
      <c r="AV125" s="259"/>
      <c r="AW125" s="259"/>
      <c r="AX125" s="261"/>
      <c r="AY125" s="260"/>
      <c r="AZ125" s="259"/>
      <c r="BA125" s="258"/>
      <c r="BB125" s="1311"/>
      <c r="BC125" s="1312"/>
      <c r="BD125" s="1282"/>
      <c r="BE125" s="1283"/>
      <c r="BF125" s="1284"/>
      <c r="BG125" s="1285"/>
      <c r="BH125" s="1285"/>
      <c r="BI125" s="1285"/>
      <c r="BJ125" s="1286"/>
    </row>
    <row r="126" spans="2:62" ht="20.25" customHeight="1" x14ac:dyDescent="0.15">
      <c r="B126" s="1269"/>
      <c r="C126" s="1326"/>
      <c r="D126" s="1327"/>
      <c r="E126" s="274"/>
      <c r="F126" s="273">
        <f>C125</f>
        <v>0</v>
      </c>
      <c r="G126" s="274"/>
      <c r="H126" s="273">
        <f>I125</f>
        <v>0</v>
      </c>
      <c r="I126" s="1328"/>
      <c r="J126" s="1329"/>
      <c r="K126" s="1330"/>
      <c r="L126" s="1331"/>
      <c r="M126" s="1331"/>
      <c r="N126" s="1327"/>
      <c r="O126" s="1308"/>
      <c r="P126" s="1309"/>
      <c r="Q126" s="1309"/>
      <c r="R126" s="1309"/>
      <c r="S126" s="1310"/>
      <c r="T126" s="272" t="s">
        <v>485</v>
      </c>
      <c r="U126" s="271"/>
      <c r="V126" s="270"/>
      <c r="W126" s="268" t="str">
        <f>IF(W125="","",VLOOKUP(W125,標準様式１シフト記号表!$C$6:$L$47,10,FALSE))</f>
        <v/>
      </c>
      <c r="X126" s="267" t="str">
        <f>IF(X125="","",VLOOKUP(X125,標準様式１シフト記号表!$C$6:$L$47,10,FALSE))</f>
        <v/>
      </c>
      <c r="Y126" s="267" t="str">
        <f>IF(Y125="","",VLOOKUP(Y125,標準様式１シフト記号表!$C$6:$L$47,10,FALSE))</f>
        <v/>
      </c>
      <c r="Z126" s="267" t="str">
        <f>IF(Z125="","",VLOOKUP(Z125,標準様式１シフト記号表!$C$6:$L$47,10,FALSE))</f>
        <v/>
      </c>
      <c r="AA126" s="267" t="str">
        <f>IF(AA125="","",VLOOKUP(AA125,標準様式１シフト記号表!$C$6:$L$47,10,FALSE))</f>
        <v/>
      </c>
      <c r="AB126" s="267" t="str">
        <f>IF(AB125="","",VLOOKUP(AB125,標準様式１シフト記号表!$C$6:$L$47,10,FALSE))</f>
        <v/>
      </c>
      <c r="AC126" s="269" t="str">
        <f>IF(AC125="","",VLOOKUP(AC125,標準様式１シフト記号表!$C$6:$L$47,10,FALSE))</f>
        <v/>
      </c>
      <c r="AD126" s="268" t="str">
        <f>IF(AD125="","",VLOOKUP(AD125,標準様式１シフト記号表!$C$6:$L$47,10,FALSE))</f>
        <v/>
      </c>
      <c r="AE126" s="267" t="str">
        <f>IF(AE125="","",VLOOKUP(AE125,標準様式１シフト記号表!$C$6:$L$47,10,FALSE))</f>
        <v/>
      </c>
      <c r="AF126" s="267" t="str">
        <f>IF(AF125="","",VLOOKUP(AF125,標準様式１シフト記号表!$C$6:$L$47,10,FALSE))</f>
        <v/>
      </c>
      <c r="AG126" s="267" t="str">
        <f>IF(AG125="","",VLOOKUP(AG125,標準様式１シフト記号表!$C$6:$L$47,10,FALSE))</f>
        <v/>
      </c>
      <c r="AH126" s="267" t="str">
        <f>IF(AH125="","",VLOOKUP(AH125,標準様式１シフト記号表!$C$6:$L$47,10,FALSE))</f>
        <v/>
      </c>
      <c r="AI126" s="267" t="str">
        <f>IF(AI125="","",VLOOKUP(AI125,標準様式１シフト記号表!$C$6:$L$47,10,FALSE))</f>
        <v/>
      </c>
      <c r="AJ126" s="269" t="str">
        <f>IF(AJ125="","",VLOOKUP(AJ125,標準様式１シフト記号表!$C$6:$L$47,10,FALSE))</f>
        <v/>
      </c>
      <c r="AK126" s="268" t="str">
        <f>IF(AK125="","",VLOOKUP(AK125,標準様式１シフト記号表!$C$6:$L$47,10,FALSE))</f>
        <v/>
      </c>
      <c r="AL126" s="267" t="str">
        <f>IF(AL125="","",VLOOKUP(AL125,標準様式１シフト記号表!$C$6:$L$47,10,FALSE))</f>
        <v/>
      </c>
      <c r="AM126" s="267" t="str">
        <f>IF(AM125="","",VLOOKUP(AM125,標準様式１シフト記号表!$C$6:$L$47,10,FALSE))</f>
        <v/>
      </c>
      <c r="AN126" s="267" t="str">
        <f>IF(AN125="","",VLOOKUP(AN125,標準様式１シフト記号表!$C$6:$L$47,10,FALSE))</f>
        <v/>
      </c>
      <c r="AO126" s="267" t="str">
        <f>IF(AO125="","",VLOOKUP(AO125,標準様式１シフト記号表!$C$6:$L$47,10,FALSE))</f>
        <v/>
      </c>
      <c r="AP126" s="267" t="str">
        <f>IF(AP125="","",VLOOKUP(AP125,標準様式１シフト記号表!$C$6:$L$47,10,FALSE))</f>
        <v/>
      </c>
      <c r="AQ126" s="269" t="str">
        <f>IF(AQ125="","",VLOOKUP(AQ125,標準様式１シフト記号表!$C$6:$L$47,10,FALSE))</f>
        <v/>
      </c>
      <c r="AR126" s="268" t="str">
        <f>IF(AR125="","",VLOOKUP(AR125,標準様式１シフト記号表!$C$6:$L$47,10,FALSE))</f>
        <v/>
      </c>
      <c r="AS126" s="267" t="str">
        <f>IF(AS125="","",VLOOKUP(AS125,標準様式１シフト記号表!$C$6:$L$47,10,FALSE))</f>
        <v/>
      </c>
      <c r="AT126" s="267" t="str">
        <f>IF(AT125="","",VLOOKUP(AT125,標準様式１シフト記号表!$C$6:$L$47,10,FALSE))</f>
        <v/>
      </c>
      <c r="AU126" s="267" t="str">
        <f>IF(AU125="","",VLOOKUP(AU125,標準様式１シフト記号表!$C$6:$L$47,10,FALSE))</f>
        <v/>
      </c>
      <c r="AV126" s="267" t="str">
        <f>IF(AV125="","",VLOOKUP(AV125,標準様式１シフト記号表!$C$6:$L$47,10,FALSE))</f>
        <v/>
      </c>
      <c r="AW126" s="267" t="str">
        <f>IF(AW125="","",VLOOKUP(AW125,標準様式１シフト記号表!$C$6:$L$47,10,FALSE))</f>
        <v/>
      </c>
      <c r="AX126" s="269" t="str">
        <f>IF(AX125="","",VLOOKUP(AX125,標準様式１シフト記号表!$C$6:$L$47,10,FALSE))</f>
        <v/>
      </c>
      <c r="AY126" s="268" t="str">
        <f>IF(AY125="","",VLOOKUP(AY125,標準様式１シフト記号表!$C$6:$L$47,10,FALSE))</f>
        <v/>
      </c>
      <c r="AZ126" s="267" t="str">
        <f>IF(AZ125="","",VLOOKUP(AZ125,標準様式１シフト記号表!$C$6:$L$47,10,FALSE))</f>
        <v/>
      </c>
      <c r="BA126" s="267" t="str">
        <f>IF(BA125="","",VLOOKUP(BA125,標準様式１シフト記号表!$C$6:$L$47,10,FALSE))</f>
        <v/>
      </c>
      <c r="BB126" s="1323">
        <f>IF($BE$3="４週",SUM(W126:AX126),IF($BE$3="暦月",SUM(W126:BA126),""))</f>
        <v>0</v>
      </c>
      <c r="BC126" s="1324"/>
      <c r="BD126" s="1325">
        <f>IF($BE$3="４週",BB126/4,IF($BE$3="暦月",(BB126/($BE$8/7)),""))</f>
        <v>0</v>
      </c>
      <c r="BE126" s="1324"/>
      <c r="BF126" s="1320"/>
      <c r="BG126" s="1321"/>
      <c r="BH126" s="1321"/>
      <c r="BI126" s="1321"/>
      <c r="BJ126" s="1322"/>
    </row>
    <row r="127" spans="2:62" ht="20.25" customHeight="1" x14ac:dyDescent="0.15">
      <c r="B127" s="1268">
        <f>B125+1</f>
        <v>57</v>
      </c>
      <c r="C127" s="1287"/>
      <c r="D127" s="1288"/>
      <c r="E127" s="278"/>
      <c r="F127" s="277"/>
      <c r="G127" s="278"/>
      <c r="H127" s="277"/>
      <c r="I127" s="1289"/>
      <c r="J127" s="1290"/>
      <c r="K127" s="1291"/>
      <c r="L127" s="1292"/>
      <c r="M127" s="1292"/>
      <c r="N127" s="1288"/>
      <c r="O127" s="1308"/>
      <c r="P127" s="1309"/>
      <c r="Q127" s="1309"/>
      <c r="R127" s="1309"/>
      <c r="S127" s="1310"/>
      <c r="T127" s="276" t="s">
        <v>486</v>
      </c>
      <c r="V127" s="275"/>
      <c r="W127" s="260"/>
      <c r="X127" s="259"/>
      <c r="Y127" s="259"/>
      <c r="Z127" s="259"/>
      <c r="AA127" s="259"/>
      <c r="AB127" s="259"/>
      <c r="AC127" s="261"/>
      <c r="AD127" s="260"/>
      <c r="AE127" s="259"/>
      <c r="AF127" s="259"/>
      <c r="AG127" s="259"/>
      <c r="AH127" s="259"/>
      <c r="AI127" s="259"/>
      <c r="AJ127" s="261"/>
      <c r="AK127" s="260"/>
      <c r="AL127" s="259"/>
      <c r="AM127" s="259"/>
      <c r="AN127" s="259"/>
      <c r="AO127" s="259"/>
      <c r="AP127" s="259"/>
      <c r="AQ127" s="261"/>
      <c r="AR127" s="260"/>
      <c r="AS127" s="259"/>
      <c r="AT127" s="259"/>
      <c r="AU127" s="259"/>
      <c r="AV127" s="259"/>
      <c r="AW127" s="259"/>
      <c r="AX127" s="261"/>
      <c r="AY127" s="260"/>
      <c r="AZ127" s="259"/>
      <c r="BA127" s="258"/>
      <c r="BB127" s="1311"/>
      <c r="BC127" s="1312"/>
      <c r="BD127" s="1282"/>
      <c r="BE127" s="1283"/>
      <c r="BF127" s="1284"/>
      <c r="BG127" s="1285"/>
      <c r="BH127" s="1285"/>
      <c r="BI127" s="1285"/>
      <c r="BJ127" s="1286"/>
    </row>
    <row r="128" spans="2:62" ht="20.25" customHeight="1" x14ac:dyDescent="0.15">
      <c r="B128" s="1269"/>
      <c r="C128" s="1326"/>
      <c r="D128" s="1327"/>
      <c r="E128" s="274"/>
      <c r="F128" s="273">
        <f>C127</f>
        <v>0</v>
      </c>
      <c r="G128" s="274"/>
      <c r="H128" s="273">
        <f>I127</f>
        <v>0</v>
      </c>
      <c r="I128" s="1328"/>
      <c r="J128" s="1329"/>
      <c r="K128" s="1330"/>
      <c r="L128" s="1331"/>
      <c r="M128" s="1331"/>
      <c r="N128" s="1327"/>
      <c r="O128" s="1308"/>
      <c r="P128" s="1309"/>
      <c r="Q128" s="1309"/>
      <c r="R128" s="1309"/>
      <c r="S128" s="1310"/>
      <c r="T128" s="272" t="s">
        <v>485</v>
      </c>
      <c r="U128" s="271"/>
      <c r="V128" s="270"/>
      <c r="W128" s="268" t="str">
        <f>IF(W127="","",VLOOKUP(W127,標準様式１シフト記号表!$C$6:$L$47,10,FALSE))</f>
        <v/>
      </c>
      <c r="X128" s="267" t="str">
        <f>IF(X127="","",VLOOKUP(X127,標準様式１シフト記号表!$C$6:$L$47,10,FALSE))</f>
        <v/>
      </c>
      <c r="Y128" s="267" t="str">
        <f>IF(Y127="","",VLOOKUP(Y127,標準様式１シフト記号表!$C$6:$L$47,10,FALSE))</f>
        <v/>
      </c>
      <c r="Z128" s="267" t="str">
        <f>IF(Z127="","",VLOOKUP(Z127,標準様式１シフト記号表!$C$6:$L$47,10,FALSE))</f>
        <v/>
      </c>
      <c r="AA128" s="267" t="str">
        <f>IF(AA127="","",VLOOKUP(AA127,標準様式１シフト記号表!$C$6:$L$47,10,FALSE))</f>
        <v/>
      </c>
      <c r="AB128" s="267" t="str">
        <f>IF(AB127="","",VLOOKUP(AB127,標準様式１シフト記号表!$C$6:$L$47,10,FALSE))</f>
        <v/>
      </c>
      <c r="AC128" s="269" t="str">
        <f>IF(AC127="","",VLOOKUP(AC127,標準様式１シフト記号表!$C$6:$L$47,10,FALSE))</f>
        <v/>
      </c>
      <c r="AD128" s="268" t="str">
        <f>IF(AD127="","",VLOOKUP(AD127,標準様式１シフト記号表!$C$6:$L$47,10,FALSE))</f>
        <v/>
      </c>
      <c r="AE128" s="267" t="str">
        <f>IF(AE127="","",VLOOKUP(AE127,標準様式１シフト記号表!$C$6:$L$47,10,FALSE))</f>
        <v/>
      </c>
      <c r="AF128" s="267" t="str">
        <f>IF(AF127="","",VLOOKUP(AF127,標準様式１シフト記号表!$C$6:$L$47,10,FALSE))</f>
        <v/>
      </c>
      <c r="AG128" s="267" t="str">
        <f>IF(AG127="","",VLOOKUP(AG127,標準様式１シフト記号表!$C$6:$L$47,10,FALSE))</f>
        <v/>
      </c>
      <c r="AH128" s="267" t="str">
        <f>IF(AH127="","",VLOOKUP(AH127,標準様式１シフト記号表!$C$6:$L$47,10,FALSE))</f>
        <v/>
      </c>
      <c r="AI128" s="267" t="str">
        <f>IF(AI127="","",VLOOKUP(AI127,標準様式１シフト記号表!$C$6:$L$47,10,FALSE))</f>
        <v/>
      </c>
      <c r="AJ128" s="269" t="str">
        <f>IF(AJ127="","",VLOOKUP(AJ127,標準様式１シフト記号表!$C$6:$L$47,10,FALSE))</f>
        <v/>
      </c>
      <c r="AK128" s="268" t="str">
        <f>IF(AK127="","",VLOOKUP(AK127,標準様式１シフト記号表!$C$6:$L$47,10,FALSE))</f>
        <v/>
      </c>
      <c r="AL128" s="267" t="str">
        <f>IF(AL127="","",VLOOKUP(AL127,標準様式１シフト記号表!$C$6:$L$47,10,FALSE))</f>
        <v/>
      </c>
      <c r="AM128" s="267" t="str">
        <f>IF(AM127="","",VLOOKUP(AM127,標準様式１シフト記号表!$C$6:$L$47,10,FALSE))</f>
        <v/>
      </c>
      <c r="AN128" s="267" t="str">
        <f>IF(AN127="","",VLOOKUP(AN127,標準様式１シフト記号表!$C$6:$L$47,10,FALSE))</f>
        <v/>
      </c>
      <c r="AO128" s="267" t="str">
        <f>IF(AO127="","",VLOOKUP(AO127,標準様式１シフト記号表!$C$6:$L$47,10,FALSE))</f>
        <v/>
      </c>
      <c r="AP128" s="267" t="str">
        <f>IF(AP127="","",VLOOKUP(AP127,標準様式１シフト記号表!$C$6:$L$47,10,FALSE))</f>
        <v/>
      </c>
      <c r="AQ128" s="269" t="str">
        <f>IF(AQ127="","",VLOOKUP(AQ127,標準様式１シフト記号表!$C$6:$L$47,10,FALSE))</f>
        <v/>
      </c>
      <c r="AR128" s="268" t="str">
        <f>IF(AR127="","",VLOOKUP(AR127,標準様式１シフト記号表!$C$6:$L$47,10,FALSE))</f>
        <v/>
      </c>
      <c r="AS128" s="267" t="str">
        <f>IF(AS127="","",VLOOKUP(AS127,標準様式１シフト記号表!$C$6:$L$47,10,FALSE))</f>
        <v/>
      </c>
      <c r="AT128" s="267" t="str">
        <f>IF(AT127="","",VLOOKUP(AT127,標準様式１シフト記号表!$C$6:$L$47,10,FALSE))</f>
        <v/>
      </c>
      <c r="AU128" s="267" t="str">
        <f>IF(AU127="","",VLOOKUP(AU127,標準様式１シフト記号表!$C$6:$L$47,10,FALSE))</f>
        <v/>
      </c>
      <c r="AV128" s="267" t="str">
        <f>IF(AV127="","",VLOOKUP(AV127,標準様式１シフト記号表!$C$6:$L$47,10,FALSE))</f>
        <v/>
      </c>
      <c r="AW128" s="267" t="str">
        <f>IF(AW127="","",VLOOKUP(AW127,標準様式１シフト記号表!$C$6:$L$47,10,FALSE))</f>
        <v/>
      </c>
      <c r="AX128" s="269" t="str">
        <f>IF(AX127="","",VLOOKUP(AX127,標準様式１シフト記号表!$C$6:$L$47,10,FALSE))</f>
        <v/>
      </c>
      <c r="AY128" s="268" t="str">
        <f>IF(AY127="","",VLOOKUP(AY127,標準様式１シフト記号表!$C$6:$L$47,10,FALSE))</f>
        <v/>
      </c>
      <c r="AZ128" s="267" t="str">
        <f>IF(AZ127="","",VLOOKUP(AZ127,標準様式１シフト記号表!$C$6:$L$47,10,FALSE))</f>
        <v/>
      </c>
      <c r="BA128" s="267" t="str">
        <f>IF(BA127="","",VLOOKUP(BA127,標準様式１シフト記号表!$C$6:$L$47,10,FALSE))</f>
        <v/>
      </c>
      <c r="BB128" s="1323">
        <f>IF($BE$3="４週",SUM(W128:AX128),IF($BE$3="暦月",SUM(W128:BA128),""))</f>
        <v>0</v>
      </c>
      <c r="BC128" s="1324"/>
      <c r="BD128" s="1325">
        <f>IF($BE$3="４週",BB128/4,IF($BE$3="暦月",(BB128/($BE$8/7)),""))</f>
        <v>0</v>
      </c>
      <c r="BE128" s="1324"/>
      <c r="BF128" s="1320"/>
      <c r="BG128" s="1321"/>
      <c r="BH128" s="1321"/>
      <c r="BI128" s="1321"/>
      <c r="BJ128" s="1322"/>
    </row>
    <row r="129" spans="2:62" ht="20.25" customHeight="1" x14ac:dyDescent="0.15">
      <c r="B129" s="1268">
        <f>B127+1</f>
        <v>58</v>
      </c>
      <c r="C129" s="1287"/>
      <c r="D129" s="1288"/>
      <c r="E129" s="278"/>
      <c r="F129" s="277"/>
      <c r="G129" s="278"/>
      <c r="H129" s="277"/>
      <c r="I129" s="1289"/>
      <c r="J129" s="1290"/>
      <c r="K129" s="1291"/>
      <c r="L129" s="1292"/>
      <c r="M129" s="1292"/>
      <c r="N129" s="1288"/>
      <c r="O129" s="1308"/>
      <c r="P129" s="1309"/>
      <c r="Q129" s="1309"/>
      <c r="R129" s="1309"/>
      <c r="S129" s="1310"/>
      <c r="T129" s="276" t="s">
        <v>486</v>
      </c>
      <c r="V129" s="275"/>
      <c r="W129" s="260"/>
      <c r="X129" s="259"/>
      <c r="Y129" s="259"/>
      <c r="Z129" s="259"/>
      <c r="AA129" s="259"/>
      <c r="AB129" s="259"/>
      <c r="AC129" s="261"/>
      <c r="AD129" s="260"/>
      <c r="AE129" s="259"/>
      <c r="AF129" s="259"/>
      <c r="AG129" s="259"/>
      <c r="AH129" s="259"/>
      <c r="AI129" s="259"/>
      <c r="AJ129" s="261"/>
      <c r="AK129" s="260"/>
      <c r="AL129" s="259"/>
      <c r="AM129" s="259"/>
      <c r="AN129" s="259"/>
      <c r="AO129" s="259"/>
      <c r="AP129" s="259"/>
      <c r="AQ129" s="261"/>
      <c r="AR129" s="260"/>
      <c r="AS129" s="259"/>
      <c r="AT129" s="259"/>
      <c r="AU129" s="259"/>
      <c r="AV129" s="259"/>
      <c r="AW129" s="259"/>
      <c r="AX129" s="261"/>
      <c r="AY129" s="260"/>
      <c r="AZ129" s="259"/>
      <c r="BA129" s="258"/>
      <c r="BB129" s="1311"/>
      <c r="BC129" s="1312"/>
      <c r="BD129" s="1282"/>
      <c r="BE129" s="1283"/>
      <c r="BF129" s="1284"/>
      <c r="BG129" s="1285"/>
      <c r="BH129" s="1285"/>
      <c r="BI129" s="1285"/>
      <c r="BJ129" s="1286"/>
    </row>
    <row r="130" spans="2:62" ht="20.25" customHeight="1" x14ac:dyDescent="0.15">
      <c r="B130" s="1269"/>
      <c r="C130" s="1326"/>
      <c r="D130" s="1327"/>
      <c r="E130" s="274"/>
      <c r="F130" s="273">
        <f>C129</f>
        <v>0</v>
      </c>
      <c r="G130" s="274"/>
      <c r="H130" s="273">
        <f>I129</f>
        <v>0</v>
      </c>
      <c r="I130" s="1328"/>
      <c r="J130" s="1329"/>
      <c r="K130" s="1330"/>
      <c r="L130" s="1331"/>
      <c r="M130" s="1331"/>
      <c r="N130" s="1327"/>
      <c r="O130" s="1308"/>
      <c r="P130" s="1309"/>
      <c r="Q130" s="1309"/>
      <c r="R130" s="1309"/>
      <c r="S130" s="1310"/>
      <c r="T130" s="272" t="s">
        <v>485</v>
      </c>
      <c r="U130" s="271"/>
      <c r="V130" s="270"/>
      <c r="W130" s="268" t="str">
        <f>IF(W129="","",VLOOKUP(W129,標準様式１シフト記号表!$C$6:$L$47,10,FALSE))</f>
        <v/>
      </c>
      <c r="X130" s="267" t="str">
        <f>IF(X129="","",VLOOKUP(X129,標準様式１シフト記号表!$C$6:$L$47,10,FALSE))</f>
        <v/>
      </c>
      <c r="Y130" s="267" t="str">
        <f>IF(Y129="","",VLOOKUP(Y129,標準様式１シフト記号表!$C$6:$L$47,10,FALSE))</f>
        <v/>
      </c>
      <c r="Z130" s="267" t="str">
        <f>IF(Z129="","",VLOOKUP(Z129,標準様式１シフト記号表!$C$6:$L$47,10,FALSE))</f>
        <v/>
      </c>
      <c r="AA130" s="267" t="str">
        <f>IF(AA129="","",VLOOKUP(AA129,標準様式１シフト記号表!$C$6:$L$47,10,FALSE))</f>
        <v/>
      </c>
      <c r="AB130" s="267" t="str">
        <f>IF(AB129="","",VLOOKUP(AB129,標準様式１シフト記号表!$C$6:$L$47,10,FALSE))</f>
        <v/>
      </c>
      <c r="AC130" s="269" t="str">
        <f>IF(AC129="","",VLOOKUP(AC129,標準様式１シフト記号表!$C$6:$L$47,10,FALSE))</f>
        <v/>
      </c>
      <c r="AD130" s="268" t="str">
        <f>IF(AD129="","",VLOOKUP(AD129,標準様式１シフト記号表!$C$6:$L$47,10,FALSE))</f>
        <v/>
      </c>
      <c r="AE130" s="267" t="str">
        <f>IF(AE129="","",VLOOKUP(AE129,標準様式１シフト記号表!$C$6:$L$47,10,FALSE))</f>
        <v/>
      </c>
      <c r="AF130" s="267" t="str">
        <f>IF(AF129="","",VLOOKUP(AF129,標準様式１シフト記号表!$C$6:$L$47,10,FALSE))</f>
        <v/>
      </c>
      <c r="AG130" s="267" t="str">
        <f>IF(AG129="","",VLOOKUP(AG129,標準様式１シフト記号表!$C$6:$L$47,10,FALSE))</f>
        <v/>
      </c>
      <c r="AH130" s="267" t="str">
        <f>IF(AH129="","",VLOOKUP(AH129,標準様式１シフト記号表!$C$6:$L$47,10,FALSE))</f>
        <v/>
      </c>
      <c r="AI130" s="267" t="str">
        <f>IF(AI129="","",VLOOKUP(AI129,標準様式１シフト記号表!$C$6:$L$47,10,FALSE))</f>
        <v/>
      </c>
      <c r="AJ130" s="269" t="str">
        <f>IF(AJ129="","",VLOOKUP(AJ129,標準様式１シフト記号表!$C$6:$L$47,10,FALSE))</f>
        <v/>
      </c>
      <c r="AK130" s="268" t="str">
        <f>IF(AK129="","",VLOOKUP(AK129,標準様式１シフト記号表!$C$6:$L$47,10,FALSE))</f>
        <v/>
      </c>
      <c r="AL130" s="267" t="str">
        <f>IF(AL129="","",VLOOKUP(AL129,標準様式１シフト記号表!$C$6:$L$47,10,FALSE))</f>
        <v/>
      </c>
      <c r="AM130" s="267" t="str">
        <f>IF(AM129="","",VLOOKUP(AM129,標準様式１シフト記号表!$C$6:$L$47,10,FALSE))</f>
        <v/>
      </c>
      <c r="AN130" s="267" t="str">
        <f>IF(AN129="","",VLOOKUP(AN129,標準様式１シフト記号表!$C$6:$L$47,10,FALSE))</f>
        <v/>
      </c>
      <c r="AO130" s="267" t="str">
        <f>IF(AO129="","",VLOOKUP(AO129,標準様式１シフト記号表!$C$6:$L$47,10,FALSE))</f>
        <v/>
      </c>
      <c r="AP130" s="267" t="str">
        <f>IF(AP129="","",VLOOKUP(AP129,標準様式１シフト記号表!$C$6:$L$47,10,FALSE))</f>
        <v/>
      </c>
      <c r="AQ130" s="269" t="str">
        <f>IF(AQ129="","",VLOOKUP(AQ129,標準様式１シフト記号表!$C$6:$L$47,10,FALSE))</f>
        <v/>
      </c>
      <c r="AR130" s="268" t="str">
        <f>IF(AR129="","",VLOOKUP(AR129,標準様式１シフト記号表!$C$6:$L$47,10,FALSE))</f>
        <v/>
      </c>
      <c r="AS130" s="267" t="str">
        <f>IF(AS129="","",VLOOKUP(AS129,標準様式１シフト記号表!$C$6:$L$47,10,FALSE))</f>
        <v/>
      </c>
      <c r="AT130" s="267" t="str">
        <f>IF(AT129="","",VLOOKUP(AT129,標準様式１シフト記号表!$C$6:$L$47,10,FALSE))</f>
        <v/>
      </c>
      <c r="AU130" s="267" t="str">
        <f>IF(AU129="","",VLOOKUP(AU129,標準様式１シフト記号表!$C$6:$L$47,10,FALSE))</f>
        <v/>
      </c>
      <c r="AV130" s="267" t="str">
        <f>IF(AV129="","",VLOOKUP(AV129,標準様式１シフト記号表!$C$6:$L$47,10,FALSE))</f>
        <v/>
      </c>
      <c r="AW130" s="267" t="str">
        <f>IF(AW129="","",VLOOKUP(AW129,標準様式１シフト記号表!$C$6:$L$47,10,FALSE))</f>
        <v/>
      </c>
      <c r="AX130" s="269" t="str">
        <f>IF(AX129="","",VLOOKUP(AX129,標準様式１シフト記号表!$C$6:$L$47,10,FALSE))</f>
        <v/>
      </c>
      <c r="AY130" s="268" t="str">
        <f>IF(AY129="","",VLOOKUP(AY129,標準様式１シフト記号表!$C$6:$L$47,10,FALSE))</f>
        <v/>
      </c>
      <c r="AZ130" s="267" t="str">
        <f>IF(AZ129="","",VLOOKUP(AZ129,標準様式１シフト記号表!$C$6:$L$47,10,FALSE))</f>
        <v/>
      </c>
      <c r="BA130" s="267" t="str">
        <f>IF(BA129="","",VLOOKUP(BA129,標準様式１シフト記号表!$C$6:$L$47,10,FALSE))</f>
        <v/>
      </c>
      <c r="BB130" s="1323">
        <f>IF($BE$3="４週",SUM(W130:AX130),IF($BE$3="暦月",SUM(W130:BA130),""))</f>
        <v>0</v>
      </c>
      <c r="BC130" s="1324"/>
      <c r="BD130" s="1325">
        <f>IF($BE$3="４週",BB130/4,IF($BE$3="暦月",(BB130/($BE$8/7)),""))</f>
        <v>0</v>
      </c>
      <c r="BE130" s="1324"/>
      <c r="BF130" s="1320"/>
      <c r="BG130" s="1321"/>
      <c r="BH130" s="1321"/>
      <c r="BI130" s="1321"/>
      <c r="BJ130" s="1322"/>
    </row>
    <row r="131" spans="2:62" ht="20.25" customHeight="1" x14ac:dyDescent="0.15">
      <c r="B131" s="1268">
        <f>B129+1</f>
        <v>59</v>
      </c>
      <c r="C131" s="1287"/>
      <c r="D131" s="1288"/>
      <c r="E131" s="278"/>
      <c r="F131" s="277"/>
      <c r="G131" s="278"/>
      <c r="H131" s="277"/>
      <c r="I131" s="1289"/>
      <c r="J131" s="1290"/>
      <c r="K131" s="1291"/>
      <c r="L131" s="1292"/>
      <c r="M131" s="1292"/>
      <c r="N131" s="1288"/>
      <c r="O131" s="1308"/>
      <c r="P131" s="1309"/>
      <c r="Q131" s="1309"/>
      <c r="R131" s="1309"/>
      <c r="S131" s="1310"/>
      <c r="T131" s="276" t="s">
        <v>486</v>
      </c>
      <c r="V131" s="275"/>
      <c r="W131" s="260"/>
      <c r="X131" s="259"/>
      <c r="Y131" s="259"/>
      <c r="Z131" s="259"/>
      <c r="AA131" s="259"/>
      <c r="AB131" s="259"/>
      <c r="AC131" s="261"/>
      <c r="AD131" s="260"/>
      <c r="AE131" s="259"/>
      <c r="AF131" s="259"/>
      <c r="AG131" s="259"/>
      <c r="AH131" s="259"/>
      <c r="AI131" s="259"/>
      <c r="AJ131" s="261"/>
      <c r="AK131" s="260"/>
      <c r="AL131" s="259"/>
      <c r="AM131" s="259"/>
      <c r="AN131" s="259"/>
      <c r="AO131" s="259"/>
      <c r="AP131" s="259"/>
      <c r="AQ131" s="261"/>
      <c r="AR131" s="260"/>
      <c r="AS131" s="259"/>
      <c r="AT131" s="259"/>
      <c r="AU131" s="259"/>
      <c r="AV131" s="259"/>
      <c r="AW131" s="259"/>
      <c r="AX131" s="261"/>
      <c r="AY131" s="260"/>
      <c r="AZ131" s="259"/>
      <c r="BA131" s="258"/>
      <c r="BB131" s="1311"/>
      <c r="BC131" s="1312"/>
      <c r="BD131" s="1282"/>
      <c r="BE131" s="1283"/>
      <c r="BF131" s="1284"/>
      <c r="BG131" s="1285"/>
      <c r="BH131" s="1285"/>
      <c r="BI131" s="1285"/>
      <c r="BJ131" s="1286"/>
    </row>
    <row r="132" spans="2:62" ht="20.25" customHeight="1" x14ac:dyDescent="0.15">
      <c r="B132" s="1269"/>
      <c r="C132" s="1326"/>
      <c r="D132" s="1327"/>
      <c r="E132" s="274"/>
      <c r="F132" s="273">
        <f>C131</f>
        <v>0</v>
      </c>
      <c r="G132" s="274"/>
      <c r="H132" s="273">
        <f>I131</f>
        <v>0</v>
      </c>
      <c r="I132" s="1328"/>
      <c r="J132" s="1329"/>
      <c r="K132" s="1330"/>
      <c r="L132" s="1331"/>
      <c r="M132" s="1331"/>
      <c r="N132" s="1327"/>
      <c r="O132" s="1308"/>
      <c r="P132" s="1309"/>
      <c r="Q132" s="1309"/>
      <c r="R132" s="1309"/>
      <c r="S132" s="1310"/>
      <c r="T132" s="272" t="s">
        <v>485</v>
      </c>
      <c r="U132" s="271"/>
      <c r="V132" s="270"/>
      <c r="W132" s="268" t="str">
        <f>IF(W131="","",VLOOKUP(W131,標準様式１シフト記号表!$C$6:$L$47,10,FALSE))</f>
        <v/>
      </c>
      <c r="X132" s="267" t="str">
        <f>IF(X131="","",VLOOKUP(X131,標準様式１シフト記号表!$C$6:$L$47,10,FALSE))</f>
        <v/>
      </c>
      <c r="Y132" s="267" t="str">
        <f>IF(Y131="","",VLOOKUP(Y131,標準様式１シフト記号表!$C$6:$L$47,10,FALSE))</f>
        <v/>
      </c>
      <c r="Z132" s="267" t="str">
        <f>IF(Z131="","",VLOOKUP(Z131,標準様式１シフト記号表!$C$6:$L$47,10,FALSE))</f>
        <v/>
      </c>
      <c r="AA132" s="267" t="str">
        <f>IF(AA131="","",VLOOKUP(AA131,標準様式１シフト記号表!$C$6:$L$47,10,FALSE))</f>
        <v/>
      </c>
      <c r="AB132" s="267" t="str">
        <f>IF(AB131="","",VLOOKUP(AB131,標準様式１シフト記号表!$C$6:$L$47,10,FALSE))</f>
        <v/>
      </c>
      <c r="AC132" s="269" t="str">
        <f>IF(AC131="","",VLOOKUP(AC131,標準様式１シフト記号表!$C$6:$L$47,10,FALSE))</f>
        <v/>
      </c>
      <c r="AD132" s="268" t="str">
        <f>IF(AD131="","",VLOOKUP(AD131,標準様式１シフト記号表!$C$6:$L$47,10,FALSE))</f>
        <v/>
      </c>
      <c r="AE132" s="267" t="str">
        <f>IF(AE131="","",VLOOKUP(AE131,標準様式１シフト記号表!$C$6:$L$47,10,FALSE))</f>
        <v/>
      </c>
      <c r="AF132" s="267" t="str">
        <f>IF(AF131="","",VLOOKUP(AF131,標準様式１シフト記号表!$C$6:$L$47,10,FALSE))</f>
        <v/>
      </c>
      <c r="AG132" s="267" t="str">
        <f>IF(AG131="","",VLOOKUP(AG131,標準様式１シフト記号表!$C$6:$L$47,10,FALSE))</f>
        <v/>
      </c>
      <c r="AH132" s="267" t="str">
        <f>IF(AH131="","",VLOOKUP(AH131,標準様式１シフト記号表!$C$6:$L$47,10,FALSE))</f>
        <v/>
      </c>
      <c r="AI132" s="267" t="str">
        <f>IF(AI131="","",VLOOKUP(AI131,標準様式１シフト記号表!$C$6:$L$47,10,FALSE))</f>
        <v/>
      </c>
      <c r="AJ132" s="269" t="str">
        <f>IF(AJ131="","",VLOOKUP(AJ131,標準様式１シフト記号表!$C$6:$L$47,10,FALSE))</f>
        <v/>
      </c>
      <c r="AK132" s="268" t="str">
        <f>IF(AK131="","",VLOOKUP(AK131,標準様式１シフト記号表!$C$6:$L$47,10,FALSE))</f>
        <v/>
      </c>
      <c r="AL132" s="267" t="str">
        <f>IF(AL131="","",VLOOKUP(AL131,標準様式１シフト記号表!$C$6:$L$47,10,FALSE))</f>
        <v/>
      </c>
      <c r="AM132" s="267" t="str">
        <f>IF(AM131="","",VLOOKUP(AM131,標準様式１シフト記号表!$C$6:$L$47,10,FALSE))</f>
        <v/>
      </c>
      <c r="AN132" s="267" t="str">
        <f>IF(AN131="","",VLOOKUP(AN131,標準様式１シフト記号表!$C$6:$L$47,10,FALSE))</f>
        <v/>
      </c>
      <c r="AO132" s="267" t="str">
        <f>IF(AO131="","",VLOOKUP(AO131,標準様式１シフト記号表!$C$6:$L$47,10,FALSE))</f>
        <v/>
      </c>
      <c r="AP132" s="267" t="str">
        <f>IF(AP131="","",VLOOKUP(AP131,標準様式１シフト記号表!$C$6:$L$47,10,FALSE))</f>
        <v/>
      </c>
      <c r="AQ132" s="269" t="str">
        <f>IF(AQ131="","",VLOOKUP(AQ131,標準様式１シフト記号表!$C$6:$L$47,10,FALSE))</f>
        <v/>
      </c>
      <c r="AR132" s="268" t="str">
        <f>IF(AR131="","",VLOOKUP(AR131,標準様式１シフト記号表!$C$6:$L$47,10,FALSE))</f>
        <v/>
      </c>
      <c r="AS132" s="267" t="str">
        <f>IF(AS131="","",VLOOKUP(AS131,標準様式１シフト記号表!$C$6:$L$47,10,FALSE))</f>
        <v/>
      </c>
      <c r="AT132" s="267" t="str">
        <f>IF(AT131="","",VLOOKUP(AT131,標準様式１シフト記号表!$C$6:$L$47,10,FALSE))</f>
        <v/>
      </c>
      <c r="AU132" s="267" t="str">
        <f>IF(AU131="","",VLOOKUP(AU131,標準様式１シフト記号表!$C$6:$L$47,10,FALSE))</f>
        <v/>
      </c>
      <c r="AV132" s="267" t="str">
        <f>IF(AV131="","",VLOOKUP(AV131,標準様式１シフト記号表!$C$6:$L$47,10,FALSE))</f>
        <v/>
      </c>
      <c r="AW132" s="267" t="str">
        <f>IF(AW131="","",VLOOKUP(AW131,標準様式１シフト記号表!$C$6:$L$47,10,FALSE))</f>
        <v/>
      </c>
      <c r="AX132" s="269" t="str">
        <f>IF(AX131="","",VLOOKUP(AX131,標準様式１シフト記号表!$C$6:$L$47,10,FALSE))</f>
        <v/>
      </c>
      <c r="AY132" s="268" t="str">
        <f>IF(AY131="","",VLOOKUP(AY131,標準様式１シフト記号表!$C$6:$L$47,10,FALSE))</f>
        <v/>
      </c>
      <c r="AZ132" s="267" t="str">
        <f>IF(AZ131="","",VLOOKUP(AZ131,標準様式１シフト記号表!$C$6:$L$47,10,FALSE))</f>
        <v/>
      </c>
      <c r="BA132" s="267" t="str">
        <f>IF(BA131="","",VLOOKUP(BA131,標準様式１シフト記号表!$C$6:$L$47,10,FALSE))</f>
        <v/>
      </c>
      <c r="BB132" s="1323">
        <f>IF($BE$3="４週",SUM(W132:AX132),IF($BE$3="暦月",SUM(W132:BA132),""))</f>
        <v>0</v>
      </c>
      <c r="BC132" s="1324"/>
      <c r="BD132" s="1325">
        <f>IF($BE$3="４週",BB132/4,IF($BE$3="暦月",(BB132/($BE$8/7)),""))</f>
        <v>0</v>
      </c>
      <c r="BE132" s="1324"/>
      <c r="BF132" s="1320"/>
      <c r="BG132" s="1321"/>
      <c r="BH132" s="1321"/>
      <c r="BI132" s="1321"/>
      <c r="BJ132" s="1322"/>
    </row>
    <row r="133" spans="2:62" ht="20.25" customHeight="1" x14ac:dyDescent="0.15">
      <c r="B133" s="1268">
        <f>B131+1</f>
        <v>60</v>
      </c>
      <c r="C133" s="1287"/>
      <c r="D133" s="1288"/>
      <c r="E133" s="278"/>
      <c r="F133" s="277"/>
      <c r="G133" s="278"/>
      <c r="H133" s="277"/>
      <c r="I133" s="1289"/>
      <c r="J133" s="1290"/>
      <c r="K133" s="1291"/>
      <c r="L133" s="1292"/>
      <c r="M133" s="1292"/>
      <c r="N133" s="1288"/>
      <c r="O133" s="1308"/>
      <c r="P133" s="1309"/>
      <c r="Q133" s="1309"/>
      <c r="R133" s="1309"/>
      <c r="S133" s="1310"/>
      <c r="T133" s="276" t="s">
        <v>486</v>
      </c>
      <c r="V133" s="275"/>
      <c r="W133" s="260"/>
      <c r="X133" s="259"/>
      <c r="Y133" s="259"/>
      <c r="Z133" s="259"/>
      <c r="AA133" s="259"/>
      <c r="AB133" s="259"/>
      <c r="AC133" s="261"/>
      <c r="AD133" s="260"/>
      <c r="AE133" s="259"/>
      <c r="AF133" s="259"/>
      <c r="AG133" s="259"/>
      <c r="AH133" s="259"/>
      <c r="AI133" s="259"/>
      <c r="AJ133" s="261"/>
      <c r="AK133" s="260"/>
      <c r="AL133" s="259"/>
      <c r="AM133" s="259"/>
      <c r="AN133" s="259"/>
      <c r="AO133" s="259"/>
      <c r="AP133" s="259"/>
      <c r="AQ133" s="261"/>
      <c r="AR133" s="260"/>
      <c r="AS133" s="259"/>
      <c r="AT133" s="259"/>
      <c r="AU133" s="259"/>
      <c r="AV133" s="259"/>
      <c r="AW133" s="259"/>
      <c r="AX133" s="261"/>
      <c r="AY133" s="260"/>
      <c r="AZ133" s="259"/>
      <c r="BA133" s="258"/>
      <c r="BB133" s="1311"/>
      <c r="BC133" s="1312"/>
      <c r="BD133" s="1282"/>
      <c r="BE133" s="1283"/>
      <c r="BF133" s="1284"/>
      <c r="BG133" s="1285"/>
      <c r="BH133" s="1285"/>
      <c r="BI133" s="1285"/>
      <c r="BJ133" s="1286"/>
    </row>
    <row r="134" spans="2:62" ht="20.25" customHeight="1" x14ac:dyDescent="0.15">
      <c r="B134" s="1269"/>
      <c r="C134" s="1326"/>
      <c r="D134" s="1327"/>
      <c r="E134" s="274"/>
      <c r="F134" s="273">
        <f>C133</f>
        <v>0</v>
      </c>
      <c r="G134" s="274"/>
      <c r="H134" s="273">
        <f>I133</f>
        <v>0</v>
      </c>
      <c r="I134" s="1328"/>
      <c r="J134" s="1329"/>
      <c r="K134" s="1330"/>
      <c r="L134" s="1331"/>
      <c r="M134" s="1331"/>
      <c r="N134" s="1327"/>
      <c r="O134" s="1308"/>
      <c r="P134" s="1309"/>
      <c r="Q134" s="1309"/>
      <c r="R134" s="1309"/>
      <c r="S134" s="1310"/>
      <c r="T134" s="272" t="s">
        <v>485</v>
      </c>
      <c r="U134" s="271"/>
      <c r="V134" s="270"/>
      <c r="W134" s="268" t="str">
        <f>IF(W133="","",VLOOKUP(W133,標準様式１シフト記号表!$C$6:$L$47,10,FALSE))</f>
        <v/>
      </c>
      <c r="X134" s="267" t="str">
        <f>IF(X133="","",VLOOKUP(X133,標準様式１シフト記号表!$C$6:$L$47,10,FALSE))</f>
        <v/>
      </c>
      <c r="Y134" s="267" t="str">
        <f>IF(Y133="","",VLOOKUP(Y133,標準様式１シフト記号表!$C$6:$L$47,10,FALSE))</f>
        <v/>
      </c>
      <c r="Z134" s="267" t="str">
        <f>IF(Z133="","",VLOOKUP(Z133,標準様式１シフト記号表!$C$6:$L$47,10,FALSE))</f>
        <v/>
      </c>
      <c r="AA134" s="267" t="str">
        <f>IF(AA133="","",VLOOKUP(AA133,標準様式１シフト記号表!$C$6:$L$47,10,FALSE))</f>
        <v/>
      </c>
      <c r="AB134" s="267" t="str">
        <f>IF(AB133="","",VLOOKUP(AB133,標準様式１シフト記号表!$C$6:$L$47,10,FALSE))</f>
        <v/>
      </c>
      <c r="AC134" s="269" t="str">
        <f>IF(AC133="","",VLOOKUP(AC133,標準様式１シフト記号表!$C$6:$L$47,10,FALSE))</f>
        <v/>
      </c>
      <c r="AD134" s="268" t="str">
        <f>IF(AD133="","",VLOOKUP(AD133,標準様式１シフト記号表!$C$6:$L$47,10,FALSE))</f>
        <v/>
      </c>
      <c r="AE134" s="267" t="str">
        <f>IF(AE133="","",VLOOKUP(AE133,標準様式１シフト記号表!$C$6:$L$47,10,FALSE))</f>
        <v/>
      </c>
      <c r="AF134" s="267" t="str">
        <f>IF(AF133="","",VLOOKUP(AF133,標準様式１シフト記号表!$C$6:$L$47,10,FALSE))</f>
        <v/>
      </c>
      <c r="AG134" s="267" t="str">
        <f>IF(AG133="","",VLOOKUP(AG133,標準様式１シフト記号表!$C$6:$L$47,10,FALSE))</f>
        <v/>
      </c>
      <c r="AH134" s="267" t="str">
        <f>IF(AH133="","",VLOOKUP(AH133,標準様式１シフト記号表!$C$6:$L$47,10,FALSE))</f>
        <v/>
      </c>
      <c r="AI134" s="267" t="str">
        <f>IF(AI133="","",VLOOKUP(AI133,標準様式１シフト記号表!$C$6:$L$47,10,FALSE))</f>
        <v/>
      </c>
      <c r="AJ134" s="269" t="str">
        <f>IF(AJ133="","",VLOOKUP(AJ133,標準様式１シフト記号表!$C$6:$L$47,10,FALSE))</f>
        <v/>
      </c>
      <c r="AK134" s="268" t="str">
        <f>IF(AK133="","",VLOOKUP(AK133,標準様式１シフト記号表!$C$6:$L$47,10,FALSE))</f>
        <v/>
      </c>
      <c r="AL134" s="267" t="str">
        <f>IF(AL133="","",VLOOKUP(AL133,標準様式１シフト記号表!$C$6:$L$47,10,FALSE))</f>
        <v/>
      </c>
      <c r="AM134" s="267" t="str">
        <f>IF(AM133="","",VLOOKUP(AM133,標準様式１シフト記号表!$C$6:$L$47,10,FALSE))</f>
        <v/>
      </c>
      <c r="AN134" s="267" t="str">
        <f>IF(AN133="","",VLOOKUP(AN133,標準様式１シフト記号表!$C$6:$L$47,10,FALSE))</f>
        <v/>
      </c>
      <c r="AO134" s="267" t="str">
        <f>IF(AO133="","",VLOOKUP(AO133,標準様式１シフト記号表!$C$6:$L$47,10,FALSE))</f>
        <v/>
      </c>
      <c r="AP134" s="267" t="str">
        <f>IF(AP133="","",VLOOKUP(AP133,標準様式１シフト記号表!$C$6:$L$47,10,FALSE))</f>
        <v/>
      </c>
      <c r="AQ134" s="269" t="str">
        <f>IF(AQ133="","",VLOOKUP(AQ133,標準様式１シフト記号表!$C$6:$L$47,10,FALSE))</f>
        <v/>
      </c>
      <c r="AR134" s="268" t="str">
        <f>IF(AR133="","",VLOOKUP(AR133,標準様式１シフト記号表!$C$6:$L$47,10,FALSE))</f>
        <v/>
      </c>
      <c r="AS134" s="267" t="str">
        <f>IF(AS133="","",VLOOKUP(AS133,標準様式１シフト記号表!$C$6:$L$47,10,FALSE))</f>
        <v/>
      </c>
      <c r="AT134" s="267" t="str">
        <f>IF(AT133="","",VLOOKUP(AT133,標準様式１シフト記号表!$C$6:$L$47,10,FALSE))</f>
        <v/>
      </c>
      <c r="AU134" s="267" t="str">
        <f>IF(AU133="","",VLOOKUP(AU133,標準様式１シフト記号表!$C$6:$L$47,10,FALSE))</f>
        <v/>
      </c>
      <c r="AV134" s="267" t="str">
        <f>IF(AV133="","",VLOOKUP(AV133,標準様式１シフト記号表!$C$6:$L$47,10,FALSE))</f>
        <v/>
      </c>
      <c r="AW134" s="267" t="str">
        <f>IF(AW133="","",VLOOKUP(AW133,標準様式１シフト記号表!$C$6:$L$47,10,FALSE))</f>
        <v/>
      </c>
      <c r="AX134" s="269" t="str">
        <f>IF(AX133="","",VLOOKUP(AX133,標準様式１シフト記号表!$C$6:$L$47,10,FALSE))</f>
        <v/>
      </c>
      <c r="AY134" s="268" t="str">
        <f>IF(AY133="","",VLOOKUP(AY133,標準様式１シフト記号表!$C$6:$L$47,10,FALSE))</f>
        <v/>
      </c>
      <c r="AZ134" s="267" t="str">
        <f>IF(AZ133="","",VLOOKUP(AZ133,標準様式１シフト記号表!$C$6:$L$47,10,FALSE))</f>
        <v/>
      </c>
      <c r="BA134" s="267" t="str">
        <f>IF(BA133="","",VLOOKUP(BA133,標準様式１シフト記号表!$C$6:$L$47,10,FALSE))</f>
        <v/>
      </c>
      <c r="BB134" s="1323">
        <f>IF($BE$3="４週",SUM(W134:AX134),IF($BE$3="暦月",SUM(W134:BA134),""))</f>
        <v>0</v>
      </c>
      <c r="BC134" s="1324"/>
      <c r="BD134" s="1325">
        <f>IF($BE$3="４週",BB134/4,IF($BE$3="暦月",(BB134/($BE$8/7)),""))</f>
        <v>0</v>
      </c>
      <c r="BE134" s="1324"/>
      <c r="BF134" s="1320"/>
      <c r="BG134" s="1321"/>
      <c r="BH134" s="1321"/>
      <c r="BI134" s="1321"/>
      <c r="BJ134" s="1322"/>
    </row>
    <row r="135" spans="2:62" ht="20.25" customHeight="1" x14ac:dyDescent="0.15">
      <c r="B135" s="1268">
        <f>B133+1</f>
        <v>61</v>
      </c>
      <c r="C135" s="1287"/>
      <c r="D135" s="1288"/>
      <c r="E135" s="278"/>
      <c r="F135" s="277"/>
      <c r="G135" s="278"/>
      <c r="H135" s="277"/>
      <c r="I135" s="1289"/>
      <c r="J135" s="1290"/>
      <c r="K135" s="1291"/>
      <c r="L135" s="1292"/>
      <c r="M135" s="1292"/>
      <c r="N135" s="1288"/>
      <c r="O135" s="1308"/>
      <c r="P135" s="1309"/>
      <c r="Q135" s="1309"/>
      <c r="R135" s="1309"/>
      <c r="S135" s="1310"/>
      <c r="T135" s="276" t="s">
        <v>486</v>
      </c>
      <c r="V135" s="275"/>
      <c r="W135" s="260"/>
      <c r="X135" s="259"/>
      <c r="Y135" s="259"/>
      <c r="Z135" s="259"/>
      <c r="AA135" s="259"/>
      <c r="AB135" s="259"/>
      <c r="AC135" s="261"/>
      <c r="AD135" s="260"/>
      <c r="AE135" s="259"/>
      <c r="AF135" s="259"/>
      <c r="AG135" s="259"/>
      <c r="AH135" s="259"/>
      <c r="AI135" s="259"/>
      <c r="AJ135" s="261"/>
      <c r="AK135" s="260"/>
      <c r="AL135" s="259"/>
      <c r="AM135" s="259"/>
      <c r="AN135" s="259"/>
      <c r="AO135" s="259"/>
      <c r="AP135" s="259"/>
      <c r="AQ135" s="261"/>
      <c r="AR135" s="260"/>
      <c r="AS135" s="259"/>
      <c r="AT135" s="259"/>
      <c r="AU135" s="259"/>
      <c r="AV135" s="259"/>
      <c r="AW135" s="259"/>
      <c r="AX135" s="261"/>
      <c r="AY135" s="260"/>
      <c r="AZ135" s="259"/>
      <c r="BA135" s="258"/>
      <c r="BB135" s="1311"/>
      <c r="BC135" s="1312"/>
      <c r="BD135" s="1282"/>
      <c r="BE135" s="1283"/>
      <c r="BF135" s="1284"/>
      <c r="BG135" s="1285"/>
      <c r="BH135" s="1285"/>
      <c r="BI135" s="1285"/>
      <c r="BJ135" s="1286"/>
    </row>
    <row r="136" spans="2:62" ht="20.25" customHeight="1" x14ac:dyDescent="0.15">
      <c r="B136" s="1269"/>
      <c r="C136" s="1326"/>
      <c r="D136" s="1327"/>
      <c r="E136" s="274"/>
      <c r="F136" s="273">
        <f>C135</f>
        <v>0</v>
      </c>
      <c r="G136" s="274"/>
      <c r="H136" s="273">
        <f>I135</f>
        <v>0</v>
      </c>
      <c r="I136" s="1328"/>
      <c r="J136" s="1329"/>
      <c r="K136" s="1330"/>
      <c r="L136" s="1331"/>
      <c r="M136" s="1331"/>
      <c r="N136" s="1327"/>
      <c r="O136" s="1308"/>
      <c r="P136" s="1309"/>
      <c r="Q136" s="1309"/>
      <c r="R136" s="1309"/>
      <c r="S136" s="1310"/>
      <c r="T136" s="272" t="s">
        <v>485</v>
      </c>
      <c r="U136" s="271"/>
      <c r="V136" s="270"/>
      <c r="W136" s="268" t="str">
        <f>IF(W135="","",VLOOKUP(W135,標準様式１シフト記号表!$C$6:$L$47,10,FALSE))</f>
        <v/>
      </c>
      <c r="X136" s="267" t="str">
        <f>IF(X135="","",VLOOKUP(X135,標準様式１シフト記号表!$C$6:$L$47,10,FALSE))</f>
        <v/>
      </c>
      <c r="Y136" s="267" t="str">
        <f>IF(Y135="","",VLOOKUP(Y135,標準様式１シフト記号表!$C$6:$L$47,10,FALSE))</f>
        <v/>
      </c>
      <c r="Z136" s="267" t="str">
        <f>IF(Z135="","",VLOOKUP(Z135,標準様式１シフト記号表!$C$6:$L$47,10,FALSE))</f>
        <v/>
      </c>
      <c r="AA136" s="267" t="str">
        <f>IF(AA135="","",VLOOKUP(AA135,標準様式１シフト記号表!$C$6:$L$47,10,FALSE))</f>
        <v/>
      </c>
      <c r="AB136" s="267" t="str">
        <f>IF(AB135="","",VLOOKUP(AB135,標準様式１シフト記号表!$C$6:$L$47,10,FALSE))</f>
        <v/>
      </c>
      <c r="AC136" s="269" t="str">
        <f>IF(AC135="","",VLOOKUP(AC135,標準様式１シフト記号表!$C$6:$L$47,10,FALSE))</f>
        <v/>
      </c>
      <c r="AD136" s="268" t="str">
        <f>IF(AD135="","",VLOOKUP(AD135,標準様式１シフト記号表!$C$6:$L$47,10,FALSE))</f>
        <v/>
      </c>
      <c r="AE136" s="267" t="str">
        <f>IF(AE135="","",VLOOKUP(AE135,標準様式１シフト記号表!$C$6:$L$47,10,FALSE))</f>
        <v/>
      </c>
      <c r="AF136" s="267" t="str">
        <f>IF(AF135="","",VLOOKUP(AF135,標準様式１シフト記号表!$C$6:$L$47,10,FALSE))</f>
        <v/>
      </c>
      <c r="AG136" s="267" t="str">
        <f>IF(AG135="","",VLOOKUP(AG135,標準様式１シフト記号表!$C$6:$L$47,10,FALSE))</f>
        <v/>
      </c>
      <c r="AH136" s="267" t="str">
        <f>IF(AH135="","",VLOOKUP(AH135,標準様式１シフト記号表!$C$6:$L$47,10,FALSE))</f>
        <v/>
      </c>
      <c r="AI136" s="267" t="str">
        <f>IF(AI135="","",VLOOKUP(AI135,標準様式１シフト記号表!$C$6:$L$47,10,FALSE))</f>
        <v/>
      </c>
      <c r="AJ136" s="269" t="str">
        <f>IF(AJ135="","",VLOOKUP(AJ135,標準様式１シフト記号表!$C$6:$L$47,10,FALSE))</f>
        <v/>
      </c>
      <c r="AK136" s="268" t="str">
        <f>IF(AK135="","",VLOOKUP(AK135,標準様式１シフト記号表!$C$6:$L$47,10,FALSE))</f>
        <v/>
      </c>
      <c r="AL136" s="267" t="str">
        <f>IF(AL135="","",VLOOKUP(AL135,標準様式１シフト記号表!$C$6:$L$47,10,FALSE))</f>
        <v/>
      </c>
      <c r="AM136" s="267" t="str">
        <f>IF(AM135="","",VLOOKUP(AM135,標準様式１シフト記号表!$C$6:$L$47,10,FALSE))</f>
        <v/>
      </c>
      <c r="AN136" s="267" t="str">
        <f>IF(AN135="","",VLOOKUP(AN135,標準様式１シフト記号表!$C$6:$L$47,10,FALSE))</f>
        <v/>
      </c>
      <c r="AO136" s="267" t="str">
        <f>IF(AO135="","",VLOOKUP(AO135,標準様式１シフト記号表!$C$6:$L$47,10,FALSE))</f>
        <v/>
      </c>
      <c r="AP136" s="267" t="str">
        <f>IF(AP135="","",VLOOKUP(AP135,標準様式１シフト記号表!$C$6:$L$47,10,FALSE))</f>
        <v/>
      </c>
      <c r="AQ136" s="269" t="str">
        <f>IF(AQ135="","",VLOOKUP(AQ135,標準様式１シフト記号表!$C$6:$L$47,10,FALSE))</f>
        <v/>
      </c>
      <c r="AR136" s="268" t="str">
        <f>IF(AR135="","",VLOOKUP(AR135,標準様式１シフト記号表!$C$6:$L$47,10,FALSE))</f>
        <v/>
      </c>
      <c r="AS136" s="267" t="str">
        <f>IF(AS135="","",VLOOKUP(AS135,標準様式１シフト記号表!$C$6:$L$47,10,FALSE))</f>
        <v/>
      </c>
      <c r="AT136" s="267" t="str">
        <f>IF(AT135="","",VLOOKUP(AT135,標準様式１シフト記号表!$C$6:$L$47,10,FALSE))</f>
        <v/>
      </c>
      <c r="AU136" s="267" t="str">
        <f>IF(AU135="","",VLOOKUP(AU135,標準様式１シフト記号表!$C$6:$L$47,10,FALSE))</f>
        <v/>
      </c>
      <c r="AV136" s="267" t="str">
        <f>IF(AV135="","",VLOOKUP(AV135,標準様式１シフト記号表!$C$6:$L$47,10,FALSE))</f>
        <v/>
      </c>
      <c r="AW136" s="267" t="str">
        <f>IF(AW135="","",VLOOKUP(AW135,標準様式１シフト記号表!$C$6:$L$47,10,FALSE))</f>
        <v/>
      </c>
      <c r="AX136" s="269" t="str">
        <f>IF(AX135="","",VLOOKUP(AX135,標準様式１シフト記号表!$C$6:$L$47,10,FALSE))</f>
        <v/>
      </c>
      <c r="AY136" s="268" t="str">
        <f>IF(AY135="","",VLOOKUP(AY135,標準様式１シフト記号表!$C$6:$L$47,10,FALSE))</f>
        <v/>
      </c>
      <c r="AZ136" s="267" t="str">
        <f>IF(AZ135="","",VLOOKUP(AZ135,標準様式１シフト記号表!$C$6:$L$47,10,FALSE))</f>
        <v/>
      </c>
      <c r="BA136" s="267" t="str">
        <f>IF(BA135="","",VLOOKUP(BA135,標準様式１シフト記号表!$C$6:$L$47,10,FALSE))</f>
        <v/>
      </c>
      <c r="BB136" s="1323">
        <f>IF($BE$3="４週",SUM(W136:AX136),IF($BE$3="暦月",SUM(W136:BA136),""))</f>
        <v>0</v>
      </c>
      <c r="BC136" s="1324"/>
      <c r="BD136" s="1325">
        <f>IF($BE$3="４週",BB136/4,IF($BE$3="暦月",(BB136/($BE$8/7)),""))</f>
        <v>0</v>
      </c>
      <c r="BE136" s="1324"/>
      <c r="BF136" s="1320"/>
      <c r="BG136" s="1321"/>
      <c r="BH136" s="1321"/>
      <c r="BI136" s="1321"/>
      <c r="BJ136" s="1322"/>
    </row>
    <row r="137" spans="2:62" ht="20.25" customHeight="1" x14ac:dyDescent="0.15">
      <c r="B137" s="1268">
        <f>B135+1</f>
        <v>62</v>
      </c>
      <c r="C137" s="1287"/>
      <c r="D137" s="1288"/>
      <c r="E137" s="278"/>
      <c r="F137" s="277"/>
      <c r="G137" s="278"/>
      <c r="H137" s="277"/>
      <c r="I137" s="1289"/>
      <c r="J137" s="1290"/>
      <c r="K137" s="1291"/>
      <c r="L137" s="1292"/>
      <c r="M137" s="1292"/>
      <c r="N137" s="1288"/>
      <c r="O137" s="1308"/>
      <c r="P137" s="1309"/>
      <c r="Q137" s="1309"/>
      <c r="R137" s="1309"/>
      <c r="S137" s="1310"/>
      <c r="T137" s="276" t="s">
        <v>486</v>
      </c>
      <c r="V137" s="275"/>
      <c r="W137" s="260"/>
      <c r="X137" s="259"/>
      <c r="Y137" s="259"/>
      <c r="Z137" s="259"/>
      <c r="AA137" s="259"/>
      <c r="AB137" s="259"/>
      <c r="AC137" s="261"/>
      <c r="AD137" s="260"/>
      <c r="AE137" s="259"/>
      <c r="AF137" s="259"/>
      <c r="AG137" s="259"/>
      <c r="AH137" s="259"/>
      <c r="AI137" s="259"/>
      <c r="AJ137" s="261"/>
      <c r="AK137" s="260"/>
      <c r="AL137" s="259"/>
      <c r="AM137" s="259"/>
      <c r="AN137" s="259"/>
      <c r="AO137" s="259"/>
      <c r="AP137" s="259"/>
      <c r="AQ137" s="261"/>
      <c r="AR137" s="260"/>
      <c r="AS137" s="259"/>
      <c r="AT137" s="259"/>
      <c r="AU137" s="259"/>
      <c r="AV137" s="259"/>
      <c r="AW137" s="259"/>
      <c r="AX137" s="261"/>
      <c r="AY137" s="260"/>
      <c r="AZ137" s="259"/>
      <c r="BA137" s="258"/>
      <c r="BB137" s="1311"/>
      <c r="BC137" s="1312"/>
      <c r="BD137" s="1282"/>
      <c r="BE137" s="1283"/>
      <c r="BF137" s="1284"/>
      <c r="BG137" s="1285"/>
      <c r="BH137" s="1285"/>
      <c r="BI137" s="1285"/>
      <c r="BJ137" s="1286"/>
    </row>
    <row r="138" spans="2:62" ht="20.25" customHeight="1" x14ac:dyDescent="0.15">
      <c r="B138" s="1269"/>
      <c r="C138" s="1326"/>
      <c r="D138" s="1327"/>
      <c r="E138" s="274"/>
      <c r="F138" s="273">
        <f>C137</f>
        <v>0</v>
      </c>
      <c r="G138" s="274"/>
      <c r="H138" s="273">
        <f>I137</f>
        <v>0</v>
      </c>
      <c r="I138" s="1328"/>
      <c r="J138" s="1329"/>
      <c r="K138" s="1330"/>
      <c r="L138" s="1331"/>
      <c r="M138" s="1331"/>
      <c r="N138" s="1327"/>
      <c r="O138" s="1308"/>
      <c r="P138" s="1309"/>
      <c r="Q138" s="1309"/>
      <c r="R138" s="1309"/>
      <c r="S138" s="1310"/>
      <c r="T138" s="272" t="s">
        <v>485</v>
      </c>
      <c r="U138" s="271"/>
      <c r="V138" s="270"/>
      <c r="W138" s="268" t="str">
        <f>IF(W137="","",VLOOKUP(W137,標準様式１シフト記号表!$C$6:$L$47,10,FALSE))</f>
        <v/>
      </c>
      <c r="X138" s="267" t="str">
        <f>IF(X137="","",VLOOKUP(X137,標準様式１シフト記号表!$C$6:$L$47,10,FALSE))</f>
        <v/>
      </c>
      <c r="Y138" s="267" t="str">
        <f>IF(Y137="","",VLOOKUP(Y137,標準様式１シフト記号表!$C$6:$L$47,10,FALSE))</f>
        <v/>
      </c>
      <c r="Z138" s="267" t="str">
        <f>IF(Z137="","",VLOOKUP(Z137,標準様式１シフト記号表!$C$6:$L$47,10,FALSE))</f>
        <v/>
      </c>
      <c r="AA138" s="267" t="str">
        <f>IF(AA137="","",VLOOKUP(AA137,標準様式１シフト記号表!$C$6:$L$47,10,FALSE))</f>
        <v/>
      </c>
      <c r="AB138" s="267" t="str">
        <f>IF(AB137="","",VLOOKUP(AB137,標準様式１シフト記号表!$C$6:$L$47,10,FALSE))</f>
        <v/>
      </c>
      <c r="AC138" s="269" t="str">
        <f>IF(AC137="","",VLOOKUP(AC137,標準様式１シフト記号表!$C$6:$L$47,10,FALSE))</f>
        <v/>
      </c>
      <c r="AD138" s="268" t="str">
        <f>IF(AD137="","",VLOOKUP(AD137,標準様式１シフト記号表!$C$6:$L$47,10,FALSE))</f>
        <v/>
      </c>
      <c r="AE138" s="267" t="str">
        <f>IF(AE137="","",VLOOKUP(AE137,標準様式１シフト記号表!$C$6:$L$47,10,FALSE))</f>
        <v/>
      </c>
      <c r="AF138" s="267" t="str">
        <f>IF(AF137="","",VLOOKUP(AF137,標準様式１シフト記号表!$C$6:$L$47,10,FALSE))</f>
        <v/>
      </c>
      <c r="AG138" s="267" t="str">
        <f>IF(AG137="","",VLOOKUP(AG137,標準様式１シフト記号表!$C$6:$L$47,10,FALSE))</f>
        <v/>
      </c>
      <c r="AH138" s="267" t="str">
        <f>IF(AH137="","",VLOOKUP(AH137,標準様式１シフト記号表!$C$6:$L$47,10,FALSE))</f>
        <v/>
      </c>
      <c r="AI138" s="267" t="str">
        <f>IF(AI137="","",VLOOKUP(AI137,標準様式１シフト記号表!$C$6:$L$47,10,FALSE))</f>
        <v/>
      </c>
      <c r="AJ138" s="269" t="str">
        <f>IF(AJ137="","",VLOOKUP(AJ137,標準様式１シフト記号表!$C$6:$L$47,10,FALSE))</f>
        <v/>
      </c>
      <c r="AK138" s="268" t="str">
        <f>IF(AK137="","",VLOOKUP(AK137,標準様式１シフト記号表!$C$6:$L$47,10,FALSE))</f>
        <v/>
      </c>
      <c r="AL138" s="267" t="str">
        <f>IF(AL137="","",VLOOKUP(AL137,標準様式１シフト記号表!$C$6:$L$47,10,FALSE))</f>
        <v/>
      </c>
      <c r="AM138" s="267" t="str">
        <f>IF(AM137="","",VLOOKUP(AM137,標準様式１シフト記号表!$C$6:$L$47,10,FALSE))</f>
        <v/>
      </c>
      <c r="AN138" s="267" t="str">
        <f>IF(AN137="","",VLOOKUP(AN137,標準様式１シフト記号表!$C$6:$L$47,10,FALSE))</f>
        <v/>
      </c>
      <c r="AO138" s="267" t="str">
        <f>IF(AO137="","",VLOOKUP(AO137,標準様式１シフト記号表!$C$6:$L$47,10,FALSE))</f>
        <v/>
      </c>
      <c r="AP138" s="267" t="str">
        <f>IF(AP137="","",VLOOKUP(AP137,標準様式１シフト記号表!$C$6:$L$47,10,FALSE))</f>
        <v/>
      </c>
      <c r="AQ138" s="269" t="str">
        <f>IF(AQ137="","",VLOOKUP(AQ137,標準様式１シフト記号表!$C$6:$L$47,10,FALSE))</f>
        <v/>
      </c>
      <c r="AR138" s="268" t="str">
        <f>IF(AR137="","",VLOOKUP(AR137,標準様式１シフト記号表!$C$6:$L$47,10,FALSE))</f>
        <v/>
      </c>
      <c r="AS138" s="267" t="str">
        <f>IF(AS137="","",VLOOKUP(AS137,標準様式１シフト記号表!$C$6:$L$47,10,FALSE))</f>
        <v/>
      </c>
      <c r="AT138" s="267" t="str">
        <f>IF(AT137="","",VLOOKUP(AT137,標準様式１シフト記号表!$C$6:$L$47,10,FALSE))</f>
        <v/>
      </c>
      <c r="AU138" s="267" t="str">
        <f>IF(AU137="","",VLOOKUP(AU137,標準様式１シフト記号表!$C$6:$L$47,10,FALSE))</f>
        <v/>
      </c>
      <c r="AV138" s="267" t="str">
        <f>IF(AV137="","",VLOOKUP(AV137,標準様式１シフト記号表!$C$6:$L$47,10,FALSE))</f>
        <v/>
      </c>
      <c r="AW138" s="267" t="str">
        <f>IF(AW137="","",VLOOKUP(AW137,標準様式１シフト記号表!$C$6:$L$47,10,FALSE))</f>
        <v/>
      </c>
      <c r="AX138" s="269" t="str">
        <f>IF(AX137="","",VLOOKUP(AX137,標準様式１シフト記号表!$C$6:$L$47,10,FALSE))</f>
        <v/>
      </c>
      <c r="AY138" s="268" t="str">
        <f>IF(AY137="","",VLOOKUP(AY137,標準様式１シフト記号表!$C$6:$L$47,10,FALSE))</f>
        <v/>
      </c>
      <c r="AZ138" s="267" t="str">
        <f>IF(AZ137="","",VLOOKUP(AZ137,標準様式１シフト記号表!$C$6:$L$47,10,FALSE))</f>
        <v/>
      </c>
      <c r="BA138" s="267" t="str">
        <f>IF(BA137="","",VLOOKUP(BA137,標準様式１シフト記号表!$C$6:$L$47,10,FALSE))</f>
        <v/>
      </c>
      <c r="BB138" s="1323">
        <f>IF($BE$3="４週",SUM(W138:AX138),IF($BE$3="暦月",SUM(W138:BA138),""))</f>
        <v>0</v>
      </c>
      <c r="BC138" s="1324"/>
      <c r="BD138" s="1325">
        <f>IF($BE$3="４週",BB138/4,IF($BE$3="暦月",(BB138/($BE$8/7)),""))</f>
        <v>0</v>
      </c>
      <c r="BE138" s="1324"/>
      <c r="BF138" s="1320"/>
      <c r="BG138" s="1321"/>
      <c r="BH138" s="1321"/>
      <c r="BI138" s="1321"/>
      <c r="BJ138" s="1322"/>
    </row>
    <row r="139" spans="2:62" ht="20.25" customHeight="1" x14ac:dyDescent="0.15">
      <c r="B139" s="1268">
        <f>B137+1</f>
        <v>63</v>
      </c>
      <c r="C139" s="1287"/>
      <c r="D139" s="1288"/>
      <c r="E139" s="278"/>
      <c r="F139" s="277"/>
      <c r="G139" s="278"/>
      <c r="H139" s="277"/>
      <c r="I139" s="1289"/>
      <c r="J139" s="1290"/>
      <c r="K139" s="1291"/>
      <c r="L139" s="1292"/>
      <c r="M139" s="1292"/>
      <c r="N139" s="1288"/>
      <c r="O139" s="1308"/>
      <c r="P139" s="1309"/>
      <c r="Q139" s="1309"/>
      <c r="R139" s="1309"/>
      <c r="S139" s="1310"/>
      <c r="T139" s="276" t="s">
        <v>486</v>
      </c>
      <c r="V139" s="275"/>
      <c r="W139" s="260"/>
      <c r="X139" s="259"/>
      <c r="Y139" s="259"/>
      <c r="Z139" s="259"/>
      <c r="AA139" s="259"/>
      <c r="AB139" s="259"/>
      <c r="AC139" s="261"/>
      <c r="AD139" s="260"/>
      <c r="AE139" s="259"/>
      <c r="AF139" s="259"/>
      <c r="AG139" s="259"/>
      <c r="AH139" s="259"/>
      <c r="AI139" s="259"/>
      <c r="AJ139" s="261"/>
      <c r="AK139" s="260"/>
      <c r="AL139" s="259"/>
      <c r="AM139" s="259"/>
      <c r="AN139" s="259"/>
      <c r="AO139" s="259"/>
      <c r="AP139" s="259"/>
      <c r="AQ139" s="261"/>
      <c r="AR139" s="260"/>
      <c r="AS139" s="259"/>
      <c r="AT139" s="259"/>
      <c r="AU139" s="259"/>
      <c r="AV139" s="259"/>
      <c r="AW139" s="259"/>
      <c r="AX139" s="261"/>
      <c r="AY139" s="260"/>
      <c r="AZ139" s="259"/>
      <c r="BA139" s="258"/>
      <c r="BB139" s="1311"/>
      <c r="BC139" s="1312"/>
      <c r="BD139" s="1282"/>
      <c r="BE139" s="1283"/>
      <c r="BF139" s="1284"/>
      <c r="BG139" s="1285"/>
      <c r="BH139" s="1285"/>
      <c r="BI139" s="1285"/>
      <c r="BJ139" s="1286"/>
    </row>
    <row r="140" spans="2:62" ht="20.25" customHeight="1" x14ac:dyDescent="0.15">
      <c r="B140" s="1269"/>
      <c r="C140" s="1326"/>
      <c r="D140" s="1327"/>
      <c r="E140" s="274"/>
      <c r="F140" s="273">
        <f>C139</f>
        <v>0</v>
      </c>
      <c r="G140" s="274"/>
      <c r="H140" s="273">
        <f>I139</f>
        <v>0</v>
      </c>
      <c r="I140" s="1328"/>
      <c r="J140" s="1329"/>
      <c r="K140" s="1330"/>
      <c r="L140" s="1331"/>
      <c r="M140" s="1331"/>
      <c r="N140" s="1327"/>
      <c r="O140" s="1308"/>
      <c r="P140" s="1309"/>
      <c r="Q140" s="1309"/>
      <c r="R140" s="1309"/>
      <c r="S140" s="1310"/>
      <c r="T140" s="272" t="s">
        <v>485</v>
      </c>
      <c r="U140" s="271"/>
      <c r="V140" s="270"/>
      <c r="W140" s="268" t="str">
        <f>IF(W139="","",VLOOKUP(W139,標準様式１シフト記号表!$C$6:$L$47,10,FALSE))</f>
        <v/>
      </c>
      <c r="X140" s="267" t="str">
        <f>IF(X139="","",VLOOKUP(X139,標準様式１シフト記号表!$C$6:$L$47,10,FALSE))</f>
        <v/>
      </c>
      <c r="Y140" s="267" t="str">
        <f>IF(Y139="","",VLOOKUP(Y139,標準様式１シフト記号表!$C$6:$L$47,10,FALSE))</f>
        <v/>
      </c>
      <c r="Z140" s="267" t="str">
        <f>IF(Z139="","",VLOOKUP(Z139,標準様式１シフト記号表!$C$6:$L$47,10,FALSE))</f>
        <v/>
      </c>
      <c r="AA140" s="267" t="str">
        <f>IF(AA139="","",VLOOKUP(AA139,標準様式１シフト記号表!$C$6:$L$47,10,FALSE))</f>
        <v/>
      </c>
      <c r="AB140" s="267" t="str">
        <f>IF(AB139="","",VLOOKUP(AB139,標準様式１シフト記号表!$C$6:$L$47,10,FALSE))</f>
        <v/>
      </c>
      <c r="AC140" s="269" t="str">
        <f>IF(AC139="","",VLOOKUP(AC139,標準様式１シフト記号表!$C$6:$L$47,10,FALSE))</f>
        <v/>
      </c>
      <c r="AD140" s="268" t="str">
        <f>IF(AD139="","",VLOOKUP(AD139,標準様式１シフト記号表!$C$6:$L$47,10,FALSE))</f>
        <v/>
      </c>
      <c r="AE140" s="267" t="str">
        <f>IF(AE139="","",VLOOKUP(AE139,標準様式１シフト記号表!$C$6:$L$47,10,FALSE))</f>
        <v/>
      </c>
      <c r="AF140" s="267" t="str">
        <f>IF(AF139="","",VLOOKUP(AF139,標準様式１シフト記号表!$C$6:$L$47,10,FALSE))</f>
        <v/>
      </c>
      <c r="AG140" s="267" t="str">
        <f>IF(AG139="","",VLOOKUP(AG139,標準様式１シフト記号表!$C$6:$L$47,10,FALSE))</f>
        <v/>
      </c>
      <c r="AH140" s="267" t="str">
        <f>IF(AH139="","",VLOOKUP(AH139,標準様式１シフト記号表!$C$6:$L$47,10,FALSE))</f>
        <v/>
      </c>
      <c r="AI140" s="267" t="str">
        <f>IF(AI139="","",VLOOKUP(AI139,標準様式１シフト記号表!$C$6:$L$47,10,FALSE))</f>
        <v/>
      </c>
      <c r="AJ140" s="269" t="str">
        <f>IF(AJ139="","",VLOOKUP(AJ139,標準様式１シフト記号表!$C$6:$L$47,10,FALSE))</f>
        <v/>
      </c>
      <c r="AK140" s="268" t="str">
        <f>IF(AK139="","",VLOOKUP(AK139,標準様式１シフト記号表!$C$6:$L$47,10,FALSE))</f>
        <v/>
      </c>
      <c r="AL140" s="267" t="str">
        <f>IF(AL139="","",VLOOKUP(AL139,標準様式１シフト記号表!$C$6:$L$47,10,FALSE))</f>
        <v/>
      </c>
      <c r="AM140" s="267" t="str">
        <f>IF(AM139="","",VLOOKUP(AM139,標準様式１シフト記号表!$C$6:$L$47,10,FALSE))</f>
        <v/>
      </c>
      <c r="AN140" s="267" t="str">
        <f>IF(AN139="","",VLOOKUP(AN139,標準様式１シフト記号表!$C$6:$L$47,10,FALSE))</f>
        <v/>
      </c>
      <c r="AO140" s="267" t="str">
        <f>IF(AO139="","",VLOOKUP(AO139,標準様式１シフト記号表!$C$6:$L$47,10,FALSE))</f>
        <v/>
      </c>
      <c r="AP140" s="267" t="str">
        <f>IF(AP139="","",VLOOKUP(AP139,標準様式１シフト記号表!$C$6:$L$47,10,FALSE))</f>
        <v/>
      </c>
      <c r="AQ140" s="269" t="str">
        <f>IF(AQ139="","",VLOOKUP(AQ139,標準様式１シフト記号表!$C$6:$L$47,10,FALSE))</f>
        <v/>
      </c>
      <c r="AR140" s="268" t="str">
        <f>IF(AR139="","",VLOOKUP(AR139,標準様式１シフト記号表!$C$6:$L$47,10,FALSE))</f>
        <v/>
      </c>
      <c r="AS140" s="267" t="str">
        <f>IF(AS139="","",VLOOKUP(AS139,標準様式１シフト記号表!$C$6:$L$47,10,FALSE))</f>
        <v/>
      </c>
      <c r="AT140" s="267" t="str">
        <f>IF(AT139="","",VLOOKUP(AT139,標準様式１シフト記号表!$C$6:$L$47,10,FALSE))</f>
        <v/>
      </c>
      <c r="AU140" s="267" t="str">
        <f>IF(AU139="","",VLOOKUP(AU139,標準様式１シフト記号表!$C$6:$L$47,10,FALSE))</f>
        <v/>
      </c>
      <c r="AV140" s="267" t="str">
        <f>IF(AV139="","",VLOOKUP(AV139,標準様式１シフト記号表!$C$6:$L$47,10,FALSE))</f>
        <v/>
      </c>
      <c r="AW140" s="267" t="str">
        <f>IF(AW139="","",VLOOKUP(AW139,標準様式１シフト記号表!$C$6:$L$47,10,FALSE))</f>
        <v/>
      </c>
      <c r="AX140" s="269" t="str">
        <f>IF(AX139="","",VLOOKUP(AX139,標準様式１シフト記号表!$C$6:$L$47,10,FALSE))</f>
        <v/>
      </c>
      <c r="AY140" s="268" t="str">
        <f>IF(AY139="","",VLOOKUP(AY139,標準様式１シフト記号表!$C$6:$L$47,10,FALSE))</f>
        <v/>
      </c>
      <c r="AZ140" s="267" t="str">
        <f>IF(AZ139="","",VLOOKUP(AZ139,標準様式１シフト記号表!$C$6:$L$47,10,FALSE))</f>
        <v/>
      </c>
      <c r="BA140" s="267" t="str">
        <f>IF(BA139="","",VLOOKUP(BA139,標準様式１シフト記号表!$C$6:$L$47,10,FALSE))</f>
        <v/>
      </c>
      <c r="BB140" s="1323">
        <f>IF($BE$3="４週",SUM(W140:AX140),IF($BE$3="暦月",SUM(W140:BA140),""))</f>
        <v>0</v>
      </c>
      <c r="BC140" s="1324"/>
      <c r="BD140" s="1325">
        <f>IF($BE$3="４週",BB140/4,IF($BE$3="暦月",(BB140/($BE$8/7)),""))</f>
        <v>0</v>
      </c>
      <c r="BE140" s="1324"/>
      <c r="BF140" s="1320"/>
      <c r="BG140" s="1321"/>
      <c r="BH140" s="1321"/>
      <c r="BI140" s="1321"/>
      <c r="BJ140" s="1322"/>
    </row>
    <row r="141" spans="2:62" ht="20.25" customHeight="1" x14ac:dyDescent="0.15">
      <c r="B141" s="1268">
        <f>B139+1</f>
        <v>64</v>
      </c>
      <c r="C141" s="1287"/>
      <c r="D141" s="1288"/>
      <c r="E141" s="278"/>
      <c r="F141" s="277"/>
      <c r="G141" s="278"/>
      <c r="H141" s="277"/>
      <c r="I141" s="1289"/>
      <c r="J141" s="1290"/>
      <c r="K141" s="1291"/>
      <c r="L141" s="1292"/>
      <c r="M141" s="1292"/>
      <c r="N141" s="1288"/>
      <c r="O141" s="1308"/>
      <c r="P141" s="1309"/>
      <c r="Q141" s="1309"/>
      <c r="R141" s="1309"/>
      <c r="S141" s="1310"/>
      <c r="T141" s="276" t="s">
        <v>486</v>
      </c>
      <c r="V141" s="275"/>
      <c r="W141" s="260"/>
      <c r="X141" s="259"/>
      <c r="Y141" s="259"/>
      <c r="Z141" s="259"/>
      <c r="AA141" s="259"/>
      <c r="AB141" s="259"/>
      <c r="AC141" s="261"/>
      <c r="AD141" s="260"/>
      <c r="AE141" s="259"/>
      <c r="AF141" s="259"/>
      <c r="AG141" s="259"/>
      <c r="AH141" s="259"/>
      <c r="AI141" s="259"/>
      <c r="AJ141" s="261"/>
      <c r="AK141" s="260"/>
      <c r="AL141" s="259"/>
      <c r="AM141" s="259"/>
      <c r="AN141" s="259"/>
      <c r="AO141" s="259"/>
      <c r="AP141" s="259"/>
      <c r="AQ141" s="261"/>
      <c r="AR141" s="260"/>
      <c r="AS141" s="259"/>
      <c r="AT141" s="259"/>
      <c r="AU141" s="259"/>
      <c r="AV141" s="259"/>
      <c r="AW141" s="259"/>
      <c r="AX141" s="261"/>
      <c r="AY141" s="260"/>
      <c r="AZ141" s="259"/>
      <c r="BA141" s="258"/>
      <c r="BB141" s="1311"/>
      <c r="BC141" s="1312"/>
      <c r="BD141" s="1282"/>
      <c r="BE141" s="1283"/>
      <c r="BF141" s="1284"/>
      <c r="BG141" s="1285"/>
      <c r="BH141" s="1285"/>
      <c r="BI141" s="1285"/>
      <c r="BJ141" s="1286"/>
    </row>
    <row r="142" spans="2:62" ht="20.25" customHeight="1" x14ac:dyDescent="0.15">
      <c r="B142" s="1269"/>
      <c r="C142" s="1326"/>
      <c r="D142" s="1327"/>
      <c r="E142" s="274"/>
      <c r="F142" s="273">
        <f>C141</f>
        <v>0</v>
      </c>
      <c r="G142" s="274"/>
      <c r="H142" s="273">
        <f>I141</f>
        <v>0</v>
      </c>
      <c r="I142" s="1328"/>
      <c r="J142" s="1329"/>
      <c r="K142" s="1330"/>
      <c r="L142" s="1331"/>
      <c r="M142" s="1331"/>
      <c r="N142" s="1327"/>
      <c r="O142" s="1308"/>
      <c r="P142" s="1309"/>
      <c r="Q142" s="1309"/>
      <c r="R142" s="1309"/>
      <c r="S142" s="1310"/>
      <c r="T142" s="272" t="s">
        <v>485</v>
      </c>
      <c r="U142" s="271"/>
      <c r="V142" s="270"/>
      <c r="W142" s="268" t="str">
        <f>IF(W141="","",VLOOKUP(W141,標準様式１シフト記号表!$C$6:$L$47,10,FALSE))</f>
        <v/>
      </c>
      <c r="X142" s="267" t="str">
        <f>IF(X141="","",VLOOKUP(X141,標準様式１シフト記号表!$C$6:$L$47,10,FALSE))</f>
        <v/>
      </c>
      <c r="Y142" s="267" t="str">
        <f>IF(Y141="","",VLOOKUP(Y141,標準様式１シフト記号表!$C$6:$L$47,10,FALSE))</f>
        <v/>
      </c>
      <c r="Z142" s="267" t="str">
        <f>IF(Z141="","",VLOOKUP(Z141,標準様式１シフト記号表!$C$6:$L$47,10,FALSE))</f>
        <v/>
      </c>
      <c r="AA142" s="267" t="str">
        <f>IF(AA141="","",VLOOKUP(AA141,標準様式１シフト記号表!$C$6:$L$47,10,FALSE))</f>
        <v/>
      </c>
      <c r="AB142" s="267" t="str">
        <f>IF(AB141="","",VLOOKUP(AB141,標準様式１シフト記号表!$C$6:$L$47,10,FALSE))</f>
        <v/>
      </c>
      <c r="AC142" s="269" t="str">
        <f>IF(AC141="","",VLOOKUP(AC141,標準様式１シフト記号表!$C$6:$L$47,10,FALSE))</f>
        <v/>
      </c>
      <c r="AD142" s="268" t="str">
        <f>IF(AD141="","",VLOOKUP(AD141,標準様式１シフト記号表!$C$6:$L$47,10,FALSE))</f>
        <v/>
      </c>
      <c r="AE142" s="267" t="str">
        <f>IF(AE141="","",VLOOKUP(AE141,標準様式１シフト記号表!$C$6:$L$47,10,FALSE))</f>
        <v/>
      </c>
      <c r="AF142" s="267" t="str">
        <f>IF(AF141="","",VLOOKUP(AF141,標準様式１シフト記号表!$C$6:$L$47,10,FALSE))</f>
        <v/>
      </c>
      <c r="AG142" s="267" t="str">
        <f>IF(AG141="","",VLOOKUP(AG141,標準様式１シフト記号表!$C$6:$L$47,10,FALSE))</f>
        <v/>
      </c>
      <c r="AH142" s="267" t="str">
        <f>IF(AH141="","",VLOOKUP(AH141,標準様式１シフト記号表!$C$6:$L$47,10,FALSE))</f>
        <v/>
      </c>
      <c r="AI142" s="267" t="str">
        <f>IF(AI141="","",VLOOKUP(AI141,標準様式１シフト記号表!$C$6:$L$47,10,FALSE))</f>
        <v/>
      </c>
      <c r="AJ142" s="269" t="str">
        <f>IF(AJ141="","",VLOOKUP(AJ141,標準様式１シフト記号表!$C$6:$L$47,10,FALSE))</f>
        <v/>
      </c>
      <c r="AK142" s="268" t="str">
        <f>IF(AK141="","",VLOOKUP(AK141,標準様式１シフト記号表!$C$6:$L$47,10,FALSE))</f>
        <v/>
      </c>
      <c r="AL142" s="267" t="str">
        <f>IF(AL141="","",VLOOKUP(AL141,標準様式１シフト記号表!$C$6:$L$47,10,FALSE))</f>
        <v/>
      </c>
      <c r="AM142" s="267" t="str">
        <f>IF(AM141="","",VLOOKUP(AM141,標準様式１シフト記号表!$C$6:$L$47,10,FALSE))</f>
        <v/>
      </c>
      <c r="AN142" s="267" t="str">
        <f>IF(AN141="","",VLOOKUP(AN141,標準様式１シフト記号表!$C$6:$L$47,10,FALSE))</f>
        <v/>
      </c>
      <c r="AO142" s="267" t="str">
        <f>IF(AO141="","",VLOOKUP(AO141,標準様式１シフト記号表!$C$6:$L$47,10,FALSE))</f>
        <v/>
      </c>
      <c r="AP142" s="267" t="str">
        <f>IF(AP141="","",VLOOKUP(AP141,標準様式１シフト記号表!$C$6:$L$47,10,FALSE))</f>
        <v/>
      </c>
      <c r="AQ142" s="269" t="str">
        <f>IF(AQ141="","",VLOOKUP(AQ141,標準様式１シフト記号表!$C$6:$L$47,10,FALSE))</f>
        <v/>
      </c>
      <c r="AR142" s="268" t="str">
        <f>IF(AR141="","",VLOOKUP(AR141,標準様式１シフト記号表!$C$6:$L$47,10,FALSE))</f>
        <v/>
      </c>
      <c r="AS142" s="267" t="str">
        <f>IF(AS141="","",VLOOKUP(AS141,標準様式１シフト記号表!$C$6:$L$47,10,FALSE))</f>
        <v/>
      </c>
      <c r="AT142" s="267" t="str">
        <f>IF(AT141="","",VLOOKUP(AT141,標準様式１シフト記号表!$C$6:$L$47,10,FALSE))</f>
        <v/>
      </c>
      <c r="AU142" s="267" t="str">
        <f>IF(AU141="","",VLOOKUP(AU141,標準様式１シフト記号表!$C$6:$L$47,10,FALSE))</f>
        <v/>
      </c>
      <c r="AV142" s="267" t="str">
        <f>IF(AV141="","",VLOOKUP(AV141,標準様式１シフト記号表!$C$6:$L$47,10,FALSE))</f>
        <v/>
      </c>
      <c r="AW142" s="267" t="str">
        <f>IF(AW141="","",VLOOKUP(AW141,標準様式１シフト記号表!$C$6:$L$47,10,FALSE))</f>
        <v/>
      </c>
      <c r="AX142" s="269" t="str">
        <f>IF(AX141="","",VLOOKUP(AX141,標準様式１シフト記号表!$C$6:$L$47,10,FALSE))</f>
        <v/>
      </c>
      <c r="AY142" s="268" t="str">
        <f>IF(AY141="","",VLOOKUP(AY141,標準様式１シフト記号表!$C$6:$L$47,10,FALSE))</f>
        <v/>
      </c>
      <c r="AZ142" s="267" t="str">
        <f>IF(AZ141="","",VLOOKUP(AZ141,標準様式１シフト記号表!$C$6:$L$47,10,FALSE))</f>
        <v/>
      </c>
      <c r="BA142" s="267" t="str">
        <f>IF(BA141="","",VLOOKUP(BA141,標準様式１シフト記号表!$C$6:$L$47,10,FALSE))</f>
        <v/>
      </c>
      <c r="BB142" s="1323">
        <f>IF($BE$3="４週",SUM(W142:AX142),IF($BE$3="暦月",SUM(W142:BA142),""))</f>
        <v>0</v>
      </c>
      <c r="BC142" s="1324"/>
      <c r="BD142" s="1325">
        <f>IF($BE$3="４週",BB142/4,IF($BE$3="暦月",(BB142/($BE$8/7)),""))</f>
        <v>0</v>
      </c>
      <c r="BE142" s="1324"/>
      <c r="BF142" s="1320"/>
      <c r="BG142" s="1321"/>
      <c r="BH142" s="1321"/>
      <c r="BI142" s="1321"/>
      <c r="BJ142" s="1322"/>
    </row>
    <row r="143" spans="2:62" ht="20.25" customHeight="1" x14ac:dyDescent="0.15">
      <c r="B143" s="1268">
        <f>B141+1</f>
        <v>65</v>
      </c>
      <c r="C143" s="1287"/>
      <c r="D143" s="1288"/>
      <c r="E143" s="278"/>
      <c r="F143" s="277"/>
      <c r="G143" s="278"/>
      <c r="H143" s="277"/>
      <c r="I143" s="1289"/>
      <c r="J143" s="1290"/>
      <c r="K143" s="1291"/>
      <c r="L143" s="1292"/>
      <c r="M143" s="1292"/>
      <c r="N143" s="1288"/>
      <c r="O143" s="1308"/>
      <c r="P143" s="1309"/>
      <c r="Q143" s="1309"/>
      <c r="R143" s="1309"/>
      <c r="S143" s="1310"/>
      <c r="T143" s="276" t="s">
        <v>486</v>
      </c>
      <c r="V143" s="275"/>
      <c r="W143" s="260"/>
      <c r="X143" s="259"/>
      <c r="Y143" s="259"/>
      <c r="Z143" s="259"/>
      <c r="AA143" s="259"/>
      <c r="AB143" s="259"/>
      <c r="AC143" s="261"/>
      <c r="AD143" s="260"/>
      <c r="AE143" s="259"/>
      <c r="AF143" s="259"/>
      <c r="AG143" s="259"/>
      <c r="AH143" s="259"/>
      <c r="AI143" s="259"/>
      <c r="AJ143" s="261"/>
      <c r="AK143" s="260"/>
      <c r="AL143" s="259"/>
      <c r="AM143" s="259"/>
      <c r="AN143" s="259"/>
      <c r="AO143" s="259"/>
      <c r="AP143" s="259"/>
      <c r="AQ143" s="261"/>
      <c r="AR143" s="260"/>
      <c r="AS143" s="259"/>
      <c r="AT143" s="259"/>
      <c r="AU143" s="259"/>
      <c r="AV143" s="259"/>
      <c r="AW143" s="259"/>
      <c r="AX143" s="261"/>
      <c r="AY143" s="260"/>
      <c r="AZ143" s="259"/>
      <c r="BA143" s="258"/>
      <c r="BB143" s="1311"/>
      <c r="BC143" s="1312"/>
      <c r="BD143" s="1282"/>
      <c r="BE143" s="1283"/>
      <c r="BF143" s="1284"/>
      <c r="BG143" s="1285"/>
      <c r="BH143" s="1285"/>
      <c r="BI143" s="1285"/>
      <c r="BJ143" s="1286"/>
    </row>
    <row r="144" spans="2:62" ht="20.25" customHeight="1" x14ac:dyDescent="0.15">
      <c r="B144" s="1269"/>
      <c r="C144" s="1326"/>
      <c r="D144" s="1327"/>
      <c r="E144" s="274"/>
      <c r="F144" s="273">
        <f>C143</f>
        <v>0</v>
      </c>
      <c r="G144" s="274"/>
      <c r="H144" s="273">
        <f>I143</f>
        <v>0</v>
      </c>
      <c r="I144" s="1328"/>
      <c r="J144" s="1329"/>
      <c r="K144" s="1330"/>
      <c r="L144" s="1331"/>
      <c r="M144" s="1331"/>
      <c r="N144" s="1327"/>
      <c r="O144" s="1308"/>
      <c r="P144" s="1309"/>
      <c r="Q144" s="1309"/>
      <c r="R144" s="1309"/>
      <c r="S144" s="1310"/>
      <c r="T144" s="272" t="s">
        <v>485</v>
      </c>
      <c r="U144" s="271"/>
      <c r="V144" s="270"/>
      <c r="W144" s="268" t="str">
        <f>IF(W143="","",VLOOKUP(W143,標準様式１シフト記号表!$C$6:$L$47,10,FALSE))</f>
        <v/>
      </c>
      <c r="X144" s="267" t="str">
        <f>IF(X143="","",VLOOKUP(X143,標準様式１シフト記号表!$C$6:$L$47,10,FALSE))</f>
        <v/>
      </c>
      <c r="Y144" s="267" t="str">
        <f>IF(Y143="","",VLOOKUP(Y143,標準様式１シフト記号表!$C$6:$L$47,10,FALSE))</f>
        <v/>
      </c>
      <c r="Z144" s="267" t="str">
        <f>IF(Z143="","",VLOOKUP(Z143,標準様式１シフト記号表!$C$6:$L$47,10,FALSE))</f>
        <v/>
      </c>
      <c r="AA144" s="267" t="str">
        <f>IF(AA143="","",VLOOKUP(AA143,標準様式１シフト記号表!$C$6:$L$47,10,FALSE))</f>
        <v/>
      </c>
      <c r="AB144" s="267" t="str">
        <f>IF(AB143="","",VLOOKUP(AB143,標準様式１シフト記号表!$C$6:$L$47,10,FALSE))</f>
        <v/>
      </c>
      <c r="AC144" s="269" t="str">
        <f>IF(AC143="","",VLOOKUP(AC143,標準様式１シフト記号表!$C$6:$L$47,10,FALSE))</f>
        <v/>
      </c>
      <c r="AD144" s="268" t="str">
        <f>IF(AD143="","",VLOOKUP(AD143,標準様式１シフト記号表!$C$6:$L$47,10,FALSE))</f>
        <v/>
      </c>
      <c r="AE144" s="267" t="str">
        <f>IF(AE143="","",VLOOKUP(AE143,標準様式１シフト記号表!$C$6:$L$47,10,FALSE))</f>
        <v/>
      </c>
      <c r="AF144" s="267" t="str">
        <f>IF(AF143="","",VLOOKUP(AF143,標準様式１シフト記号表!$C$6:$L$47,10,FALSE))</f>
        <v/>
      </c>
      <c r="AG144" s="267" t="str">
        <f>IF(AG143="","",VLOOKUP(AG143,標準様式１シフト記号表!$C$6:$L$47,10,FALSE))</f>
        <v/>
      </c>
      <c r="AH144" s="267" t="str">
        <f>IF(AH143="","",VLOOKUP(AH143,標準様式１シフト記号表!$C$6:$L$47,10,FALSE))</f>
        <v/>
      </c>
      <c r="AI144" s="267" t="str">
        <f>IF(AI143="","",VLOOKUP(AI143,標準様式１シフト記号表!$C$6:$L$47,10,FALSE))</f>
        <v/>
      </c>
      <c r="AJ144" s="269" t="str">
        <f>IF(AJ143="","",VLOOKUP(AJ143,標準様式１シフト記号表!$C$6:$L$47,10,FALSE))</f>
        <v/>
      </c>
      <c r="AK144" s="268" t="str">
        <f>IF(AK143="","",VLOOKUP(AK143,標準様式１シフト記号表!$C$6:$L$47,10,FALSE))</f>
        <v/>
      </c>
      <c r="AL144" s="267" t="str">
        <f>IF(AL143="","",VLOOKUP(AL143,標準様式１シフト記号表!$C$6:$L$47,10,FALSE))</f>
        <v/>
      </c>
      <c r="AM144" s="267" t="str">
        <f>IF(AM143="","",VLOOKUP(AM143,標準様式１シフト記号表!$C$6:$L$47,10,FALSE))</f>
        <v/>
      </c>
      <c r="AN144" s="267" t="str">
        <f>IF(AN143="","",VLOOKUP(AN143,標準様式１シフト記号表!$C$6:$L$47,10,FALSE))</f>
        <v/>
      </c>
      <c r="AO144" s="267" t="str">
        <f>IF(AO143="","",VLOOKUP(AO143,標準様式１シフト記号表!$C$6:$L$47,10,FALSE))</f>
        <v/>
      </c>
      <c r="AP144" s="267" t="str">
        <f>IF(AP143="","",VLOOKUP(AP143,標準様式１シフト記号表!$C$6:$L$47,10,FALSE))</f>
        <v/>
      </c>
      <c r="AQ144" s="269" t="str">
        <f>IF(AQ143="","",VLOOKUP(AQ143,標準様式１シフト記号表!$C$6:$L$47,10,FALSE))</f>
        <v/>
      </c>
      <c r="AR144" s="268" t="str">
        <f>IF(AR143="","",VLOOKUP(AR143,標準様式１シフト記号表!$C$6:$L$47,10,FALSE))</f>
        <v/>
      </c>
      <c r="AS144" s="267" t="str">
        <f>IF(AS143="","",VLOOKUP(AS143,標準様式１シフト記号表!$C$6:$L$47,10,FALSE))</f>
        <v/>
      </c>
      <c r="AT144" s="267" t="str">
        <f>IF(AT143="","",VLOOKUP(AT143,標準様式１シフト記号表!$C$6:$L$47,10,FALSE))</f>
        <v/>
      </c>
      <c r="AU144" s="267" t="str">
        <f>IF(AU143="","",VLOOKUP(AU143,標準様式１シフト記号表!$C$6:$L$47,10,FALSE))</f>
        <v/>
      </c>
      <c r="AV144" s="267" t="str">
        <f>IF(AV143="","",VLOOKUP(AV143,標準様式１シフト記号表!$C$6:$L$47,10,FALSE))</f>
        <v/>
      </c>
      <c r="AW144" s="267" t="str">
        <f>IF(AW143="","",VLOOKUP(AW143,標準様式１シフト記号表!$C$6:$L$47,10,FALSE))</f>
        <v/>
      </c>
      <c r="AX144" s="269" t="str">
        <f>IF(AX143="","",VLOOKUP(AX143,標準様式１シフト記号表!$C$6:$L$47,10,FALSE))</f>
        <v/>
      </c>
      <c r="AY144" s="268" t="str">
        <f>IF(AY143="","",VLOOKUP(AY143,標準様式１シフト記号表!$C$6:$L$47,10,FALSE))</f>
        <v/>
      </c>
      <c r="AZ144" s="267" t="str">
        <f>IF(AZ143="","",VLOOKUP(AZ143,標準様式１シフト記号表!$C$6:$L$47,10,FALSE))</f>
        <v/>
      </c>
      <c r="BA144" s="267" t="str">
        <f>IF(BA143="","",VLOOKUP(BA143,標準様式１シフト記号表!$C$6:$L$47,10,FALSE))</f>
        <v/>
      </c>
      <c r="BB144" s="1323">
        <f>IF($BE$3="４週",SUM(W144:AX144),IF($BE$3="暦月",SUM(W144:BA144),""))</f>
        <v>0</v>
      </c>
      <c r="BC144" s="1324"/>
      <c r="BD144" s="1325">
        <f>IF($BE$3="４週",BB144/4,IF($BE$3="暦月",(BB144/($BE$8/7)),""))</f>
        <v>0</v>
      </c>
      <c r="BE144" s="1324"/>
      <c r="BF144" s="1320"/>
      <c r="BG144" s="1321"/>
      <c r="BH144" s="1321"/>
      <c r="BI144" s="1321"/>
      <c r="BJ144" s="1322"/>
    </row>
    <row r="145" spans="2:62" ht="20.25" customHeight="1" x14ac:dyDescent="0.15">
      <c r="B145" s="1268">
        <f>B143+1</f>
        <v>66</v>
      </c>
      <c r="C145" s="1287"/>
      <c r="D145" s="1288"/>
      <c r="E145" s="278"/>
      <c r="F145" s="277"/>
      <c r="G145" s="278"/>
      <c r="H145" s="277"/>
      <c r="I145" s="1289"/>
      <c r="J145" s="1290"/>
      <c r="K145" s="1291"/>
      <c r="L145" s="1292"/>
      <c r="M145" s="1292"/>
      <c r="N145" s="1288"/>
      <c r="O145" s="1308"/>
      <c r="P145" s="1309"/>
      <c r="Q145" s="1309"/>
      <c r="R145" s="1309"/>
      <c r="S145" s="1310"/>
      <c r="T145" s="276" t="s">
        <v>486</v>
      </c>
      <c r="V145" s="275"/>
      <c r="W145" s="260"/>
      <c r="X145" s="259"/>
      <c r="Y145" s="259"/>
      <c r="Z145" s="259"/>
      <c r="AA145" s="259"/>
      <c r="AB145" s="259"/>
      <c r="AC145" s="261"/>
      <c r="AD145" s="260"/>
      <c r="AE145" s="259"/>
      <c r="AF145" s="259"/>
      <c r="AG145" s="259"/>
      <c r="AH145" s="259"/>
      <c r="AI145" s="259"/>
      <c r="AJ145" s="261"/>
      <c r="AK145" s="260"/>
      <c r="AL145" s="259"/>
      <c r="AM145" s="259"/>
      <c r="AN145" s="259"/>
      <c r="AO145" s="259"/>
      <c r="AP145" s="259"/>
      <c r="AQ145" s="261"/>
      <c r="AR145" s="260"/>
      <c r="AS145" s="259"/>
      <c r="AT145" s="259"/>
      <c r="AU145" s="259"/>
      <c r="AV145" s="259"/>
      <c r="AW145" s="259"/>
      <c r="AX145" s="261"/>
      <c r="AY145" s="260"/>
      <c r="AZ145" s="259"/>
      <c r="BA145" s="258"/>
      <c r="BB145" s="1311"/>
      <c r="BC145" s="1312"/>
      <c r="BD145" s="1282"/>
      <c r="BE145" s="1283"/>
      <c r="BF145" s="1284"/>
      <c r="BG145" s="1285"/>
      <c r="BH145" s="1285"/>
      <c r="BI145" s="1285"/>
      <c r="BJ145" s="1286"/>
    </row>
    <row r="146" spans="2:62" ht="20.25" customHeight="1" x14ac:dyDescent="0.15">
      <c r="B146" s="1269"/>
      <c r="C146" s="1326"/>
      <c r="D146" s="1327"/>
      <c r="E146" s="274"/>
      <c r="F146" s="273">
        <f>C145</f>
        <v>0</v>
      </c>
      <c r="G146" s="274"/>
      <c r="H146" s="273">
        <f>I145</f>
        <v>0</v>
      </c>
      <c r="I146" s="1328"/>
      <c r="J146" s="1329"/>
      <c r="K146" s="1330"/>
      <c r="L146" s="1331"/>
      <c r="M146" s="1331"/>
      <c r="N146" s="1327"/>
      <c r="O146" s="1308"/>
      <c r="P146" s="1309"/>
      <c r="Q146" s="1309"/>
      <c r="R146" s="1309"/>
      <c r="S146" s="1310"/>
      <c r="T146" s="272" t="s">
        <v>485</v>
      </c>
      <c r="U146" s="271"/>
      <c r="V146" s="270"/>
      <c r="W146" s="268" t="str">
        <f>IF(W145="","",VLOOKUP(W145,標準様式１シフト記号表!$C$6:$L$47,10,FALSE))</f>
        <v/>
      </c>
      <c r="X146" s="267" t="str">
        <f>IF(X145="","",VLOOKUP(X145,標準様式１シフト記号表!$C$6:$L$47,10,FALSE))</f>
        <v/>
      </c>
      <c r="Y146" s="267" t="str">
        <f>IF(Y145="","",VLOOKUP(Y145,標準様式１シフト記号表!$C$6:$L$47,10,FALSE))</f>
        <v/>
      </c>
      <c r="Z146" s="267" t="str">
        <f>IF(Z145="","",VLOOKUP(Z145,標準様式１シフト記号表!$C$6:$L$47,10,FALSE))</f>
        <v/>
      </c>
      <c r="AA146" s="267" t="str">
        <f>IF(AA145="","",VLOOKUP(AA145,標準様式１シフト記号表!$C$6:$L$47,10,FALSE))</f>
        <v/>
      </c>
      <c r="AB146" s="267" t="str">
        <f>IF(AB145="","",VLOOKUP(AB145,標準様式１シフト記号表!$C$6:$L$47,10,FALSE))</f>
        <v/>
      </c>
      <c r="AC146" s="269" t="str">
        <f>IF(AC145="","",VLOOKUP(AC145,標準様式１シフト記号表!$C$6:$L$47,10,FALSE))</f>
        <v/>
      </c>
      <c r="AD146" s="268" t="str">
        <f>IF(AD145="","",VLOOKUP(AD145,標準様式１シフト記号表!$C$6:$L$47,10,FALSE))</f>
        <v/>
      </c>
      <c r="AE146" s="267" t="str">
        <f>IF(AE145="","",VLOOKUP(AE145,標準様式１シフト記号表!$C$6:$L$47,10,FALSE))</f>
        <v/>
      </c>
      <c r="AF146" s="267" t="str">
        <f>IF(AF145="","",VLOOKUP(AF145,標準様式１シフト記号表!$C$6:$L$47,10,FALSE))</f>
        <v/>
      </c>
      <c r="AG146" s="267" t="str">
        <f>IF(AG145="","",VLOOKUP(AG145,標準様式１シフト記号表!$C$6:$L$47,10,FALSE))</f>
        <v/>
      </c>
      <c r="AH146" s="267" t="str">
        <f>IF(AH145="","",VLOOKUP(AH145,標準様式１シフト記号表!$C$6:$L$47,10,FALSE))</f>
        <v/>
      </c>
      <c r="AI146" s="267" t="str">
        <f>IF(AI145="","",VLOOKUP(AI145,標準様式１シフト記号表!$C$6:$L$47,10,FALSE))</f>
        <v/>
      </c>
      <c r="AJ146" s="269" t="str">
        <f>IF(AJ145="","",VLOOKUP(AJ145,標準様式１シフト記号表!$C$6:$L$47,10,FALSE))</f>
        <v/>
      </c>
      <c r="AK146" s="268" t="str">
        <f>IF(AK145="","",VLOOKUP(AK145,標準様式１シフト記号表!$C$6:$L$47,10,FALSE))</f>
        <v/>
      </c>
      <c r="AL146" s="267" t="str">
        <f>IF(AL145="","",VLOOKUP(AL145,標準様式１シフト記号表!$C$6:$L$47,10,FALSE))</f>
        <v/>
      </c>
      <c r="AM146" s="267" t="str">
        <f>IF(AM145="","",VLOOKUP(AM145,標準様式１シフト記号表!$C$6:$L$47,10,FALSE))</f>
        <v/>
      </c>
      <c r="AN146" s="267" t="str">
        <f>IF(AN145="","",VLOOKUP(AN145,標準様式１シフト記号表!$C$6:$L$47,10,FALSE))</f>
        <v/>
      </c>
      <c r="AO146" s="267" t="str">
        <f>IF(AO145="","",VLOOKUP(AO145,標準様式１シフト記号表!$C$6:$L$47,10,FALSE))</f>
        <v/>
      </c>
      <c r="AP146" s="267" t="str">
        <f>IF(AP145="","",VLOOKUP(AP145,標準様式１シフト記号表!$C$6:$L$47,10,FALSE))</f>
        <v/>
      </c>
      <c r="AQ146" s="269" t="str">
        <f>IF(AQ145="","",VLOOKUP(AQ145,標準様式１シフト記号表!$C$6:$L$47,10,FALSE))</f>
        <v/>
      </c>
      <c r="AR146" s="268" t="str">
        <f>IF(AR145="","",VLOOKUP(AR145,標準様式１シフト記号表!$C$6:$L$47,10,FALSE))</f>
        <v/>
      </c>
      <c r="AS146" s="267" t="str">
        <f>IF(AS145="","",VLOOKUP(AS145,標準様式１シフト記号表!$C$6:$L$47,10,FALSE))</f>
        <v/>
      </c>
      <c r="AT146" s="267" t="str">
        <f>IF(AT145="","",VLOOKUP(AT145,標準様式１シフト記号表!$C$6:$L$47,10,FALSE))</f>
        <v/>
      </c>
      <c r="AU146" s="267" t="str">
        <f>IF(AU145="","",VLOOKUP(AU145,標準様式１シフト記号表!$C$6:$L$47,10,FALSE))</f>
        <v/>
      </c>
      <c r="AV146" s="267" t="str">
        <f>IF(AV145="","",VLOOKUP(AV145,標準様式１シフト記号表!$C$6:$L$47,10,FALSE))</f>
        <v/>
      </c>
      <c r="AW146" s="267" t="str">
        <f>IF(AW145="","",VLOOKUP(AW145,標準様式１シフト記号表!$C$6:$L$47,10,FALSE))</f>
        <v/>
      </c>
      <c r="AX146" s="269" t="str">
        <f>IF(AX145="","",VLOOKUP(AX145,標準様式１シフト記号表!$C$6:$L$47,10,FALSE))</f>
        <v/>
      </c>
      <c r="AY146" s="268" t="str">
        <f>IF(AY145="","",VLOOKUP(AY145,標準様式１シフト記号表!$C$6:$L$47,10,FALSE))</f>
        <v/>
      </c>
      <c r="AZ146" s="267" t="str">
        <f>IF(AZ145="","",VLOOKUP(AZ145,標準様式１シフト記号表!$C$6:$L$47,10,FALSE))</f>
        <v/>
      </c>
      <c r="BA146" s="267" t="str">
        <f>IF(BA145="","",VLOOKUP(BA145,標準様式１シフト記号表!$C$6:$L$47,10,FALSE))</f>
        <v/>
      </c>
      <c r="BB146" s="1323">
        <f>IF($BE$3="４週",SUM(W146:AX146),IF($BE$3="暦月",SUM(W146:BA146),""))</f>
        <v>0</v>
      </c>
      <c r="BC146" s="1324"/>
      <c r="BD146" s="1325">
        <f>IF($BE$3="４週",BB146/4,IF($BE$3="暦月",(BB146/($BE$8/7)),""))</f>
        <v>0</v>
      </c>
      <c r="BE146" s="1324"/>
      <c r="BF146" s="1320"/>
      <c r="BG146" s="1321"/>
      <c r="BH146" s="1321"/>
      <c r="BI146" s="1321"/>
      <c r="BJ146" s="1322"/>
    </row>
    <row r="147" spans="2:62" ht="20.25" customHeight="1" x14ac:dyDescent="0.15">
      <c r="B147" s="1268">
        <f>B145+1</f>
        <v>67</v>
      </c>
      <c r="C147" s="1287"/>
      <c r="D147" s="1288"/>
      <c r="E147" s="278"/>
      <c r="F147" s="277"/>
      <c r="G147" s="278"/>
      <c r="H147" s="277"/>
      <c r="I147" s="1289"/>
      <c r="J147" s="1290"/>
      <c r="K147" s="1291"/>
      <c r="L147" s="1292"/>
      <c r="M147" s="1292"/>
      <c r="N147" s="1288"/>
      <c r="O147" s="1308"/>
      <c r="P147" s="1309"/>
      <c r="Q147" s="1309"/>
      <c r="R147" s="1309"/>
      <c r="S147" s="1310"/>
      <c r="T147" s="276" t="s">
        <v>486</v>
      </c>
      <c r="V147" s="275"/>
      <c r="W147" s="260"/>
      <c r="X147" s="259"/>
      <c r="Y147" s="259"/>
      <c r="Z147" s="259"/>
      <c r="AA147" s="259"/>
      <c r="AB147" s="259"/>
      <c r="AC147" s="261"/>
      <c r="AD147" s="260"/>
      <c r="AE147" s="259"/>
      <c r="AF147" s="259"/>
      <c r="AG147" s="259"/>
      <c r="AH147" s="259"/>
      <c r="AI147" s="259"/>
      <c r="AJ147" s="261"/>
      <c r="AK147" s="260"/>
      <c r="AL147" s="259"/>
      <c r="AM147" s="259"/>
      <c r="AN147" s="259"/>
      <c r="AO147" s="259"/>
      <c r="AP147" s="259"/>
      <c r="AQ147" s="261"/>
      <c r="AR147" s="260"/>
      <c r="AS147" s="259"/>
      <c r="AT147" s="259"/>
      <c r="AU147" s="259"/>
      <c r="AV147" s="259"/>
      <c r="AW147" s="259"/>
      <c r="AX147" s="261"/>
      <c r="AY147" s="260"/>
      <c r="AZ147" s="259"/>
      <c r="BA147" s="258"/>
      <c r="BB147" s="1311"/>
      <c r="BC147" s="1312"/>
      <c r="BD147" s="1282"/>
      <c r="BE147" s="1283"/>
      <c r="BF147" s="1284"/>
      <c r="BG147" s="1285"/>
      <c r="BH147" s="1285"/>
      <c r="BI147" s="1285"/>
      <c r="BJ147" s="1286"/>
    </row>
    <row r="148" spans="2:62" ht="20.25" customHeight="1" x14ac:dyDescent="0.15">
      <c r="B148" s="1269"/>
      <c r="C148" s="1326"/>
      <c r="D148" s="1327"/>
      <c r="E148" s="274"/>
      <c r="F148" s="273">
        <f>C147</f>
        <v>0</v>
      </c>
      <c r="G148" s="274"/>
      <c r="H148" s="273">
        <f>I147</f>
        <v>0</v>
      </c>
      <c r="I148" s="1328"/>
      <c r="J148" s="1329"/>
      <c r="K148" s="1330"/>
      <c r="L148" s="1331"/>
      <c r="M148" s="1331"/>
      <c r="N148" s="1327"/>
      <c r="O148" s="1308"/>
      <c r="P148" s="1309"/>
      <c r="Q148" s="1309"/>
      <c r="R148" s="1309"/>
      <c r="S148" s="1310"/>
      <c r="T148" s="272" t="s">
        <v>485</v>
      </c>
      <c r="U148" s="271"/>
      <c r="V148" s="270"/>
      <c r="W148" s="268" t="str">
        <f>IF(W147="","",VLOOKUP(W147,標準様式１シフト記号表!$C$6:$L$47,10,FALSE))</f>
        <v/>
      </c>
      <c r="X148" s="267" t="str">
        <f>IF(X147="","",VLOOKUP(X147,標準様式１シフト記号表!$C$6:$L$47,10,FALSE))</f>
        <v/>
      </c>
      <c r="Y148" s="267" t="str">
        <f>IF(Y147="","",VLOOKUP(Y147,標準様式１シフト記号表!$C$6:$L$47,10,FALSE))</f>
        <v/>
      </c>
      <c r="Z148" s="267" t="str">
        <f>IF(Z147="","",VLOOKUP(Z147,標準様式１シフト記号表!$C$6:$L$47,10,FALSE))</f>
        <v/>
      </c>
      <c r="AA148" s="267" t="str">
        <f>IF(AA147="","",VLOOKUP(AA147,標準様式１シフト記号表!$C$6:$L$47,10,FALSE))</f>
        <v/>
      </c>
      <c r="AB148" s="267" t="str">
        <f>IF(AB147="","",VLOOKUP(AB147,標準様式１シフト記号表!$C$6:$L$47,10,FALSE))</f>
        <v/>
      </c>
      <c r="AC148" s="269" t="str">
        <f>IF(AC147="","",VLOOKUP(AC147,標準様式１シフト記号表!$C$6:$L$47,10,FALSE))</f>
        <v/>
      </c>
      <c r="AD148" s="268" t="str">
        <f>IF(AD147="","",VLOOKUP(AD147,標準様式１シフト記号表!$C$6:$L$47,10,FALSE))</f>
        <v/>
      </c>
      <c r="AE148" s="267" t="str">
        <f>IF(AE147="","",VLOOKUP(AE147,標準様式１シフト記号表!$C$6:$L$47,10,FALSE))</f>
        <v/>
      </c>
      <c r="AF148" s="267" t="str">
        <f>IF(AF147="","",VLOOKUP(AF147,標準様式１シフト記号表!$C$6:$L$47,10,FALSE))</f>
        <v/>
      </c>
      <c r="AG148" s="267" t="str">
        <f>IF(AG147="","",VLOOKUP(AG147,標準様式１シフト記号表!$C$6:$L$47,10,FALSE))</f>
        <v/>
      </c>
      <c r="AH148" s="267" t="str">
        <f>IF(AH147="","",VLOOKUP(AH147,標準様式１シフト記号表!$C$6:$L$47,10,FALSE))</f>
        <v/>
      </c>
      <c r="AI148" s="267" t="str">
        <f>IF(AI147="","",VLOOKUP(AI147,標準様式１シフト記号表!$C$6:$L$47,10,FALSE))</f>
        <v/>
      </c>
      <c r="AJ148" s="269" t="str">
        <f>IF(AJ147="","",VLOOKUP(AJ147,標準様式１シフト記号表!$C$6:$L$47,10,FALSE))</f>
        <v/>
      </c>
      <c r="AK148" s="268" t="str">
        <f>IF(AK147="","",VLOOKUP(AK147,標準様式１シフト記号表!$C$6:$L$47,10,FALSE))</f>
        <v/>
      </c>
      <c r="AL148" s="267" t="str">
        <f>IF(AL147="","",VLOOKUP(AL147,標準様式１シフト記号表!$C$6:$L$47,10,FALSE))</f>
        <v/>
      </c>
      <c r="AM148" s="267" t="str">
        <f>IF(AM147="","",VLOOKUP(AM147,標準様式１シフト記号表!$C$6:$L$47,10,FALSE))</f>
        <v/>
      </c>
      <c r="AN148" s="267" t="str">
        <f>IF(AN147="","",VLOOKUP(AN147,標準様式１シフト記号表!$C$6:$L$47,10,FALSE))</f>
        <v/>
      </c>
      <c r="AO148" s="267" t="str">
        <f>IF(AO147="","",VLOOKUP(AO147,標準様式１シフト記号表!$C$6:$L$47,10,FALSE))</f>
        <v/>
      </c>
      <c r="AP148" s="267" t="str">
        <f>IF(AP147="","",VLOOKUP(AP147,標準様式１シフト記号表!$C$6:$L$47,10,FALSE))</f>
        <v/>
      </c>
      <c r="AQ148" s="269" t="str">
        <f>IF(AQ147="","",VLOOKUP(AQ147,標準様式１シフト記号表!$C$6:$L$47,10,FALSE))</f>
        <v/>
      </c>
      <c r="AR148" s="268" t="str">
        <f>IF(AR147="","",VLOOKUP(AR147,標準様式１シフト記号表!$C$6:$L$47,10,FALSE))</f>
        <v/>
      </c>
      <c r="AS148" s="267" t="str">
        <f>IF(AS147="","",VLOOKUP(AS147,標準様式１シフト記号表!$C$6:$L$47,10,FALSE))</f>
        <v/>
      </c>
      <c r="AT148" s="267" t="str">
        <f>IF(AT147="","",VLOOKUP(AT147,標準様式１シフト記号表!$C$6:$L$47,10,FALSE))</f>
        <v/>
      </c>
      <c r="AU148" s="267" t="str">
        <f>IF(AU147="","",VLOOKUP(AU147,標準様式１シフト記号表!$C$6:$L$47,10,FALSE))</f>
        <v/>
      </c>
      <c r="AV148" s="267" t="str">
        <f>IF(AV147="","",VLOOKUP(AV147,標準様式１シフト記号表!$C$6:$L$47,10,FALSE))</f>
        <v/>
      </c>
      <c r="AW148" s="267" t="str">
        <f>IF(AW147="","",VLOOKUP(AW147,標準様式１シフト記号表!$C$6:$L$47,10,FALSE))</f>
        <v/>
      </c>
      <c r="AX148" s="269" t="str">
        <f>IF(AX147="","",VLOOKUP(AX147,標準様式１シフト記号表!$C$6:$L$47,10,FALSE))</f>
        <v/>
      </c>
      <c r="AY148" s="268" t="str">
        <f>IF(AY147="","",VLOOKUP(AY147,標準様式１シフト記号表!$C$6:$L$47,10,FALSE))</f>
        <v/>
      </c>
      <c r="AZ148" s="267" t="str">
        <f>IF(AZ147="","",VLOOKUP(AZ147,標準様式１シフト記号表!$C$6:$L$47,10,FALSE))</f>
        <v/>
      </c>
      <c r="BA148" s="267" t="str">
        <f>IF(BA147="","",VLOOKUP(BA147,標準様式１シフト記号表!$C$6:$L$47,10,FALSE))</f>
        <v/>
      </c>
      <c r="BB148" s="1323">
        <f>IF($BE$3="４週",SUM(W148:AX148),IF($BE$3="暦月",SUM(W148:BA148),""))</f>
        <v>0</v>
      </c>
      <c r="BC148" s="1324"/>
      <c r="BD148" s="1325">
        <f>IF($BE$3="４週",BB148/4,IF($BE$3="暦月",(BB148/($BE$8/7)),""))</f>
        <v>0</v>
      </c>
      <c r="BE148" s="1324"/>
      <c r="BF148" s="1320"/>
      <c r="BG148" s="1321"/>
      <c r="BH148" s="1321"/>
      <c r="BI148" s="1321"/>
      <c r="BJ148" s="1322"/>
    </row>
    <row r="149" spans="2:62" ht="20.25" customHeight="1" x14ac:dyDescent="0.15">
      <c r="B149" s="1268">
        <f>B147+1</f>
        <v>68</v>
      </c>
      <c r="C149" s="1287"/>
      <c r="D149" s="1288"/>
      <c r="E149" s="278"/>
      <c r="F149" s="277"/>
      <c r="G149" s="278"/>
      <c r="H149" s="277"/>
      <c r="I149" s="1289"/>
      <c r="J149" s="1290"/>
      <c r="K149" s="1291"/>
      <c r="L149" s="1292"/>
      <c r="M149" s="1292"/>
      <c r="N149" s="1288"/>
      <c r="O149" s="1308"/>
      <c r="P149" s="1309"/>
      <c r="Q149" s="1309"/>
      <c r="R149" s="1309"/>
      <c r="S149" s="1310"/>
      <c r="T149" s="276" t="s">
        <v>486</v>
      </c>
      <c r="V149" s="275"/>
      <c r="W149" s="260"/>
      <c r="X149" s="259"/>
      <c r="Y149" s="259"/>
      <c r="Z149" s="259"/>
      <c r="AA149" s="259"/>
      <c r="AB149" s="259"/>
      <c r="AC149" s="261"/>
      <c r="AD149" s="260"/>
      <c r="AE149" s="259"/>
      <c r="AF149" s="259"/>
      <c r="AG149" s="259"/>
      <c r="AH149" s="259"/>
      <c r="AI149" s="259"/>
      <c r="AJ149" s="261"/>
      <c r="AK149" s="260"/>
      <c r="AL149" s="259"/>
      <c r="AM149" s="259"/>
      <c r="AN149" s="259"/>
      <c r="AO149" s="259"/>
      <c r="AP149" s="259"/>
      <c r="AQ149" s="261"/>
      <c r="AR149" s="260"/>
      <c r="AS149" s="259"/>
      <c r="AT149" s="259"/>
      <c r="AU149" s="259"/>
      <c r="AV149" s="259"/>
      <c r="AW149" s="259"/>
      <c r="AX149" s="261"/>
      <c r="AY149" s="260"/>
      <c r="AZ149" s="259"/>
      <c r="BA149" s="258"/>
      <c r="BB149" s="1311"/>
      <c r="BC149" s="1312"/>
      <c r="BD149" s="1282"/>
      <c r="BE149" s="1283"/>
      <c r="BF149" s="1284"/>
      <c r="BG149" s="1285"/>
      <c r="BH149" s="1285"/>
      <c r="BI149" s="1285"/>
      <c r="BJ149" s="1286"/>
    </row>
    <row r="150" spans="2:62" ht="20.25" customHeight="1" x14ac:dyDescent="0.15">
      <c r="B150" s="1269"/>
      <c r="C150" s="1326"/>
      <c r="D150" s="1327"/>
      <c r="E150" s="274"/>
      <c r="F150" s="273">
        <f>C149</f>
        <v>0</v>
      </c>
      <c r="G150" s="274"/>
      <c r="H150" s="273">
        <f>I149</f>
        <v>0</v>
      </c>
      <c r="I150" s="1328"/>
      <c r="J150" s="1329"/>
      <c r="K150" s="1330"/>
      <c r="L150" s="1331"/>
      <c r="M150" s="1331"/>
      <c r="N150" s="1327"/>
      <c r="O150" s="1308"/>
      <c r="P150" s="1309"/>
      <c r="Q150" s="1309"/>
      <c r="R150" s="1309"/>
      <c r="S150" s="1310"/>
      <c r="T150" s="272" t="s">
        <v>485</v>
      </c>
      <c r="U150" s="271"/>
      <c r="V150" s="270"/>
      <c r="W150" s="268" t="str">
        <f>IF(W149="","",VLOOKUP(W149,標準様式１シフト記号表!$C$6:$L$47,10,FALSE))</f>
        <v/>
      </c>
      <c r="X150" s="267" t="str">
        <f>IF(X149="","",VLOOKUP(X149,標準様式１シフト記号表!$C$6:$L$47,10,FALSE))</f>
        <v/>
      </c>
      <c r="Y150" s="267" t="str">
        <f>IF(Y149="","",VLOOKUP(Y149,標準様式１シフト記号表!$C$6:$L$47,10,FALSE))</f>
        <v/>
      </c>
      <c r="Z150" s="267" t="str">
        <f>IF(Z149="","",VLOOKUP(Z149,標準様式１シフト記号表!$C$6:$L$47,10,FALSE))</f>
        <v/>
      </c>
      <c r="AA150" s="267" t="str">
        <f>IF(AA149="","",VLOOKUP(AA149,標準様式１シフト記号表!$C$6:$L$47,10,FALSE))</f>
        <v/>
      </c>
      <c r="AB150" s="267" t="str">
        <f>IF(AB149="","",VLOOKUP(AB149,標準様式１シフト記号表!$C$6:$L$47,10,FALSE))</f>
        <v/>
      </c>
      <c r="AC150" s="269" t="str">
        <f>IF(AC149="","",VLOOKUP(AC149,標準様式１シフト記号表!$C$6:$L$47,10,FALSE))</f>
        <v/>
      </c>
      <c r="AD150" s="268" t="str">
        <f>IF(AD149="","",VLOOKUP(AD149,標準様式１シフト記号表!$C$6:$L$47,10,FALSE))</f>
        <v/>
      </c>
      <c r="AE150" s="267" t="str">
        <f>IF(AE149="","",VLOOKUP(AE149,標準様式１シフト記号表!$C$6:$L$47,10,FALSE))</f>
        <v/>
      </c>
      <c r="AF150" s="267" t="str">
        <f>IF(AF149="","",VLOOKUP(AF149,標準様式１シフト記号表!$C$6:$L$47,10,FALSE))</f>
        <v/>
      </c>
      <c r="AG150" s="267" t="str">
        <f>IF(AG149="","",VLOOKUP(AG149,標準様式１シフト記号表!$C$6:$L$47,10,FALSE))</f>
        <v/>
      </c>
      <c r="AH150" s="267" t="str">
        <f>IF(AH149="","",VLOOKUP(AH149,標準様式１シフト記号表!$C$6:$L$47,10,FALSE))</f>
        <v/>
      </c>
      <c r="AI150" s="267" t="str">
        <f>IF(AI149="","",VLOOKUP(AI149,標準様式１シフト記号表!$C$6:$L$47,10,FALSE))</f>
        <v/>
      </c>
      <c r="AJ150" s="269" t="str">
        <f>IF(AJ149="","",VLOOKUP(AJ149,標準様式１シフト記号表!$C$6:$L$47,10,FALSE))</f>
        <v/>
      </c>
      <c r="AK150" s="268" t="str">
        <f>IF(AK149="","",VLOOKUP(AK149,標準様式１シフト記号表!$C$6:$L$47,10,FALSE))</f>
        <v/>
      </c>
      <c r="AL150" s="267" t="str">
        <f>IF(AL149="","",VLOOKUP(AL149,標準様式１シフト記号表!$C$6:$L$47,10,FALSE))</f>
        <v/>
      </c>
      <c r="AM150" s="267" t="str">
        <f>IF(AM149="","",VLOOKUP(AM149,標準様式１シフト記号表!$C$6:$L$47,10,FALSE))</f>
        <v/>
      </c>
      <c r="AN150" s="267" t="str">
        <f>IF(AN149="","",VLOOKUP(AN149,標準様式１シフト記号表!$C$6:$L$47,10,FALSE))</f>
        <v/>
      </c>
      <c r="AO150" s="267" t="str">
        <f>IF(AO149="","",VLOOKUP(AO149,標準様式１シフト記号表!$C$6:$L$47,10,FALSE))</f>
        <v/>
      </c>
      <c r="AP150" s="267" t="str">
        <f>IF(AP149="","",VLOOKUP(AP149,標準様式１シフト記号表!$C$6:$L$47,10,FALSE))</f>
        <v/>
      </c>
      <c r="AQ150" s="269" t="str">
        <f>IF(AQ149="","",VLOOKUP(AQ149,標準様式１シフト記号表!$C$6:$L$47,10,FALSE))</f>
        <v/>
      </c>
      <c r="AR150" s="268" t="str">
        <f>IF(AR149="","",VLOOKUP(AR149,標準様式１シフト記号表!$C$6:$L$47,10,FALSE))</f>
        <v/>
      </c>
      <c r="AS150" s="267" t="str">
        <f>IF(AS149="","",VLOOKUP(AS149,標準様式１シフト記号表!$C$6:$L$47,10,FALSE))</f>
        <v/>
      </c>
      <c r="AT150" s="267" t="str">
        <f>IF(AT149="","",VLOOKUP(AT149,標準様式１シフト記号表!$C$6:$L$47,10,FALSE))</f>
        <v/>
      </c>
      <c r="AU150" s="267" t="str">
        <f>IF(AU149="","",VLOOKUP(AU149,標準様式１シフト記号表!$C$6:$L$47,10,FALSE))</f>
        <v/>
      </c>
      <c r="AV150" s="267" t="str">
        <f>IF(AV149="","",VLOOKUP(AV149,標準様式１シフト記号表!$C$6:$L$47,10,FALSE))</f>
        <v/>
      </c>
      <c r="AW150" s="267" t="str">
        <f>IF(AW149="","",VLOOKUP(AW149,標準様式１シフト記号表!$C$6:$L$47,10,FALSE))</f>
        <v/>
      </c>
      <c r="AX150" s="269" t="str">
        <f>IF(AX149="","",VLOOKUP(AX149,標準様式１シフト記号表!$C$6:$L$47,10,FALSE))</f>
        <v/>
      </c>
      <c r="AY150" s="268" t="str">
        <f>IF(AY149="","",VLOOKUP(AY149,標準様式１シフト記号表!$C$6:$L$47,10,FALSE))</f>
        <v/>
      </c>
      <c r="AZ150" s="267" t="str">
        <f>IF(AZ149="","",VLOOKUP(AZ149,標準様式１シフト記号表!$C$6:$L$47,10,FALSE))</f>
        <v/>
      </c>
      <c r="BA150" s="267" t="str">
        <f>IF(BA149="","",VLOOKUP(BA149,標準様式１シフト記号表!$C$6:$L$47,10,FALSE))</f>
        <v/>
      </c>
      <c r="BB150" s="1323">
        <f>IF($BE$3="４週",SUM(W150:AX150),IF($BE$3="暦月",SUM(W150:BA150),""))</f>
        <v>0</v>
      </c>
      <c r="BC150" s="1324"/>
      <c r="BD150" s="1325">
        <f>IF($BE$3="４週",BB150/4,IF($BE$3="暦月",(BB150/($BE$8/7)),""))</f>
        <v>0</v>
      </c>
      <c r="BE150" s="1324"/>
      <c r="BF150" s="1320"/>
      <c r="BG150" s="1321"/>
      <c r="BH150" s="1321"/>
      <c r="BI150" s="1321"/>
      <c r="BJ150" s="1322"/>
    </row>
    <row r="151" spans="2:62" ht="20.25" customHeight="1" x14ac:dyDescent="0.15">
      <c r="B151" s="1268">
        <f>B149+1</f>
        <v>69</v>
      </c>
      <c r="C151" s="1287"/>
      <c r="D151" s="1288"/>
      <c r="E151" s="278"/>
      <c r="F151" s="277"/>
      <c r="G151" s="278"/>
      <c r="H151" s="277"/>
      <c r="I151" s="1289"/>
      <c r="J151" s="1290"/>
      <c r="K151" s="1291"/>
      <c r="L151" s="1292"/>
      <c r="M151" s="1292"/>
      <c r="N151" s="1288"/>
      <c r="O151" s="1308"/>
      <c r="P151" s="1309"/>
      <c r="Q151" s="1309"/>
      <c r="R151" s="1309"/>
      <c r="S151" s="1310"/>
      <c r="T151" s="276" t="s">
        <v>486</v>
      </c>
      <c r="V151" s="275"/>
      <c r="W151" s="260"/>
      <c r="X151" s="259"/>
      <c r="Y151" s="259"/>
      <c r="Z151" s="259"/>
      <c r="AA151" s="259"/>
      <c r="AB151" s="259"/>
      <c r="AC151" s="261"/>
      <c r="AD151" s="260"/>
      <c r="AE151" s="259"/>
      <c r="AF151" s="259"/>
      <c r="AG151" s="259"/>
      <c r="AH151" s="259"/>
      <c r="AI151" s="259"/>
      <c r="AJ151" s="261"/>
      <c r="AK151" s="260"/>
      <c r="AL151" s="259"/>
      <c r="AM151" s="259"/>
      <c r="AN151" s="259"/>
      <c r="AO151" s="259"/>
      <c r="AP151" s="259"/>
      <c r="AQ151" s="261"/>
      <c r="AR151" s="260"/>
      <c r="AS151" s="259"/>
      <c r="AT151" s="259"/>
      <c r="AU151" s="259"/>
      <c r="AV151" s="259"/>
      <c r="AW151" s="259"/>
      <c r="AX151" s="261"/>
      <c r="AY151" s="260"/>
      <c r="AZ151" s="259"/>
      <c r="BA151" s="258"/>
      <c r="BB151" s="1311"/>
      <c r="BC151" s="1312"/>
      <c r="BD151" s="1282"/>
      <c r="BE151" s="1283"/>
      <c r="BF151" s="1284"/>
      <c r="BG151" s="1285"/>
      <c r="BH151" s="1285"/>
      <c r="BI151" s="1285"/>
      <c r="BJ151" s="1286"/>
    </row>
    <row r="152" spans="2:62" ht="20.25" customHeight="1" x14ac:dyDescent="0.15">
      <c r="B152" s="1269"/>
      <c r="C152" s="1326"/>
      <c r="D152" s="1327"/>
      <c r="E152" s="274"/>
      <c r="F152" s="273">
        <f>C151</f>
        <v>0</v>
      </c>
      <c r="G152" s="274"/>
      <c r="H152" s="273">
        <f>I151</f>
        <v>0</v>
      </c>
      <c r="I152" s="1328"/>
      <c r="J152" s="1329"/>
      <c r="K152" s="1330"/>
      <c r="L152" s="1331"/>
      <c r="M152" s="1331"/>
      <c r="N152" s="1327"/>
      <c r="O152" s="1308"/>
      <c r="P152" s="1309"/>
      <c r="Q152" s="1309"/>
      <c r="R152" s="1309"/>
      <c r="S152" s="1310"/>
      <c r="T152" s="272" t="s">
        <v>485</v>
      </c>
      <c r="U152" s="271"/>
      <c r="V152" s="270"/>
      <c r="W152" s="268" t="str">
        <f>IF(W151="","",VLOOKUP(W151,標準様式１シフト記号表!$C$6:$L$47,10,FALSE))</f>
        <v/>
      </c>
      <c r="X152" s="267" t="str">
        <f>IF(X151="","",VLOOKUP(X151,標準様式１シフト記号表!$C$6:$L$47,10,FALSE))</f>
        <v/>
      </c>
      <c r="Y152" s="267" t="str">
        <f>IF(Y151="","",VLOOKUP(Y151,標準様式１シフト記号表!$C$6:$L$47,10,FALSE))</f>
        <v/>
      </c>
      <c r="Z152" s="267" t="str">
        <f>IF(Z151="","",VLOOKUP(Z151,標準様式１シフト記号表!$C$6:$L$47,10,FALSE))</f>
        <v/>
      </c>
      <c r="AA152" s="267" t="str">
        <f>IF(AA151="","",VLOOKUP(AA151,標準様式１シフト記号表!$C$6:$L$47,10,FALSE))</f>
        <v/>
      </c>
      <c r="AB152" s="267" t="str">
        <f>IF(AB151="","",VLOOKUP(AB151,標準様式１シフト記号表!$C$6:$L$47,10,FALSE))</f>
        <v/>
      </c>
      <c r="AC152" s="269" t="str">
        <f>IF(AC151="","",VLOOKUP(AC151,標準様式１シフト記号表!$C$6:$L$47,10,FALSE))</f>
        <v/>
      </c>
      <c r="AD152" s="268" t="str">
        <f>IF(AD151="","",VLOOKUP(AD151,標準様式１シフト記号表!$C$6:$L$47,10,FALSE))</f>
        <v/>
      </c>
      <c r="AE152" s="267" t="str">
        <f>IF(AE151="","",VLOOKUP(AE151,標準様式１シフト記号表!$C$6:$L$47,10,FALSE))</f>
        <v/>
      </c>
      <c r="AF152" s="267" t="str">
        <f>IF(AF151="","",VLOOKUP(AF151,標準様式１シフト記号表!$C$6:$L$47,10,FALSE))</f>
        <v/>
      </c>
      <c r="AG152" s="267" t="str">
        <f>IF(AG151="","",VLOOKUP(AG151,標準様式１シフト記号表!$C$6:$L$47,10,FALSE))</f>
        <v/>
      </c>
      <c r="AH152" s="267" t="str">
        <f>IF(AH151="","",VLOOKUP(AH151,標準様式１シフト記号表!$C$6:$L$47,10,FALSE))</f>
        <v/>
      </c>
      <c r="AI152" s="267" t="str">
        <f>IF(AI151="","",VLOOKUP(AI151,標準様式１シフト記号表!$C$6:$L$47,10,FALSE))</f>
        <v/>
      </c>
      <c r="AJ152" s="269" t="str">
        <f>IF(AJ151="","",VLOOKUP(AJ151,標準様式１シフト記号表!$C$6:$L$47,10,FALSE))</f>
        <v/>
      </c>
      <c r="AK152" s="268" t="str">
        <f>IF(AK151="","",VLOOKUP(AK151,標準様式１シフト記号表!$C$6:$L$47,10,FALSE))</f>
        <v/>
      </c>
      <c r="AL152" s="267" t="str">
        <f>IF(AL151="","",VLOOKUP(AL151,標準様式１シフト記号表!$C$6:$L$47,10,FALSE))</f>
        <v/>
      </c>
      <c r="AM152" s="267" t="str">
        <f>IF(AM151="","",VLOOKUP(AM151,標準様式１シフト記号表!$C$6:$L$47,10,FALSE))</f>
        <v/>
      </c>
      <c r="AN152" s="267" t="str">
        <f>IF(AN151="","",VLOOKUP(AN151,標準様式１シフト記号表!$C$6:$L$47,10,FALSE))</f>
        <v/>
      </c>
      <c r="AO152" s="267" t="str">
        <f>IF(AO151="","",VLOOKUP(AO151,標準様式１シフト記号表!$C$6:$L$47,10,FALSE))</f>
        <v/>
      </c>
      <c r="AP152" s="267" t="str">
        <f>IF(AP151="","",VLOOKUP(AP151,標準様式１シフト記号表!$C$6:$L$47,10,FALSE))</f>
        <v/>
      </c>
      <c r="AQ152" s="269" t="str">
        <f>IF(AQ151="","",VLOOKUP(AQ151,標準様式１シフト記号表!$C$6:$L$47,10,FALSE))</f>
        <v/>
      </c>
      <c r="AR152" s="268" t="str">
        <f>IF(AR151="","",VLOOKUP(AR151,標準様式１シフト記号表!$C$6:$L$47,10,FALSE))</f>
        <v/>
      </c>
      <c r="AS152" s="267" t="str">
        <f>IF(AS151="","",VLOOKUP(AS151,標準様式１シフト記号表!$C$6:$L$47,10,FALSE))</f>
        <v/>
      </c>
      <c r="AT152" s="267" t="str">
        <f>IF(AT151="","",VLOOKUP(AT151,標準様式１シフト記号表!$C$6:$L$47,10,FALSE))</f>
        <v/>
      </c>
      <c r="AU152" s="267" t="str">
        <f>IF(AU151="","",VLOOKUP(AU151,標準様式１シフト記号表!$C$6:$L$47,10,FALSE))</f>
        <v/>
      </c>
      <c r="AV152" s="267" t="str">
        <f>IF(AV151="","",VLOOKUP(AV151,標準様式１シフト記号表!$C$6:$L$47,10,FALSE))</f>
        <v/>
      </c>
      <c r="AW152" s="267" t="str">
        <f>IF(AW151="","",VLOOKUP(AW151,標準様式１シフト記号表!$C$6:$L$47,10,FALSE))</f>
        <v/>
      </c>
      <c r="AX152" s="269" t="str">
        <f>IF(AX151="","",VLOOKUP(AX151,標準様式１シフト記号表!$C$6:$L$47,10,FALSE))</f>
        <v/>
      </c>
      <c r="AY152" s="268" t="str">
        <f>IF(AY151="","",VLOOKUP(AY151,標準様式１シフト記号表!$C$6:$L$47,10,FALSE))</f>
        <v/>
      </c>
      <c r="AZ152" s="267" t="str">
        <f>IF(AZ151="","",VLOOKUP(AZ151,標準様式１シフト記号表!$C$6:$L$47,10,FALSE))</f>
        <v/>
      </c>
      <c r="BA152" s="267" t="str">
        <f>IF(BA151="","",VLOOKUP(BA151,標準様式１シフト記号表!$C$6:$L$47,10,FALSE))</f>
        <v/>
      </c>
      <c r="BB152" s="1323">
        <f>IF($BE$3="４週",SUM(W152:AX152),IF($BE$3="暦月",SUM(W152:BA152),""))</f>
        <v>0</v>
      </c>
      <c r="BC152" s="1324"/>
      <c r="BD152" s="1325">
        <f>IF($BE$3="４週",BB152/4,IF($BE$3="暦月",(BB152/($BE$8/7)),""))</f>
        <v>0</v>
      </c>
      <c r="BE152" s="1324"/>
      <c r="BF152" s="1320"/>
      <c r="BG152" s="1321"/>
      <c r="BH152" s="1321"/>
      <c r="BI152" s="1321"/>
      <c r="BJ152" s="1322"/>
    </row>
    <row r="153" spans="2:62" ht="20.25" customHeight="1" x14ac:dyDescent="0.15">
      <c r="B153" s="1268">
        <f>B151+1</f>
        <v>70</v>
      </c>
      <c r="C153" s="1287"/>
      <c r="D153" s="1288"/>
      <c r="E153" s="278"/>
      <c r="F153" s="277"/>
      <c r="G153" s="278"/>
      <c r="H153" s="277"/>
      <c r="I153" s="1289"/>
      <c r="J153" s="1290"/>
      <c r="K153" s="1291"/>
      <c r="L153" s="1292"/>
      <c r="M153" s="1292"/>
      <c r="N153" s="1288"/>
      <c r="O153" s="1308"/>
      <c r="P153" s="1309"/>
      <c r="Q153" s="1309"/>
      <c r="R153" s="1309"/>
      <c r="S153" s="1310"/>
      <c r="T153" s="276" t="s">
        <v>486</v>
      </c>
      <c r="V153" s="275"/>
      <c r="W153" s="260"/>
      <c r="X153" s="259"/>
      <c r="Y153" s="259"/>
      <c r="Z153" s="259"/>
      <c r="AA153" s="259"/>
      <c r="AB153" s="259"/>
      <c r="AC153" s="261"/>
      <c r="AD153" s="260"/>
      <c r="AE153" s="259"/>
      <c r="AF153" s="259"/>
      <c r="AG153" s="259"/>
      <c r="AH153" s="259"/>
      <c r="AI153" s="259"/>
      <c r="AJ153" s="261"/>
      <c r="AK153" s="260"/>
      <c r="AL153" s="259"/>
      <c r="AM153" s="259"/>
      <c r="AN153" s="259"/>
      <c r="AO153" s="259"/>
      <c r="AP153" s="259"/>
      <c r="AQ153" s="261"/>
      <c r="AR153" s="260"/>
      <c r="AS153" s="259"/>
      <c r="AT153" s="259"/>
      <c r="AU153" s="259"/>
      <c r="AV153" s="259"/>
      <c r="AW153" s="259"/>
      <c r="AX153" s="261"/>
      <c r="AY153" s="260"/>
      <c r="AZ153" s="259"/>
      <c r="BA153" s="258"/>
      <c r="BB153" s="1311"/>
      <c r="BC153" s="1312"/>
      <c r="BD153" s="1282"/>
      <c r="BE153" s="1283"/>
      <c r="BF153" s="1284"/>
      <c r="BG153" s="1285"/>
      <c r="BH153" s="1285"/>
      <c r="BI153" s="1285"/>
      <c r="BJ153" s="1286"/>
    </row>
    <row r="154" spans="2:62" ht="20.25" customHeight="1" x14ac:dyDescent="0.15">
      <c r="B154" s="1269"/>
      <c r="C154" s="1326"/>
      <c r="D154" s="1327"/>
      <c r="E154" s="274"/>
      <c r="F154" s="273">
        <f>C153</f>
        <v>0</v>
      </c>
      <c r="G154" s="274"/>
      <c r="H154" s="273">
        <f>I153</f>
        <v>0</v>
      </c>
      <c r="I154" s="1328"/>
      <c r="J154" s="1329"/>
      <c r="K154" s="1330"/>
      <c r="L154" s="1331"/>
      <c r="M154" s="1331"/>
      <c r="N154" s="1327"/>
      <c r="O154" s="1308"/>
      <c r="P154" s="1309"/>
      <c r="Q154" s="1309"/>
      <c r="R154" s="1309"/>
      <c r="S154" s="1310"/>
      <c r="T154" s="272" t="s">
        <v>485</v>
      </c>
      <c r="U154" s="271"/>
      <c r="V154" s="270"/>
      <c r="W154" s="268" t="str">
        <f>IF(W153="","",VLOOKUP(W153,標準様式１シフト記号表!$C$6:$L$47,10,FALSE))</f>
        <v/>
      </c>
      <c r="X154" s="267" t="str">
        <f>IF(X153="","",VLOOKUP(X153,標準様式１シフト記号表!$C$6:$L$47,10,FALSE))</f>
        <v/>
      </c>
      <c r="Y154" s="267" t="str">
        <f>IF(Y153="","",VLOOKUP(Y153,標準様式１シフト記号表!$C$6:$L$47,10,FALSE))</f>
        <v/>
      </c>
      <c r="Z154" s="267" t="str">
        <f>IF(Z153="","",VLOOKUP(Z153,標準様式１シフト記号表!$C$6:$L$47,10,FALSE))</f>
        <v/>
      </c>
      <c r="AA154" s="267" t="str">
        <f>IF(AA153="","",VLOOKUP(AA153,標準様式１シフト記号表!$C$6:$L$47,10,FALSE))</f>
        <v/>
      </c>
      <c r="AB154" s="267" t="str">
        <f>IF(AB153="","",VLOOKUP(AB153,標準様式１シフト記号表!$C$6:$L$47,10,FALSE))</f>
        <v/>
      </c>
      <c r="AC154" s="269" t="str">
        <f>IF(AC153="","",VLOOKUP(AC153,標準様式１シフト記号表!$C$6:$L$47,10,FALSE))</f>
        <v/>
      </c>
      <c r="AD154" s="268" t="str">
        <f>IF(AD153="","",VLOOKUP(AD153,標準様式１シフト記号表!$C$6:$L$47,10,FALSE))</f>
        <v/>
      </c>
      <c r="AE154" s="267" t="str">
        <f>IF(AE153="","",VLOOKUP(AE153,標準様式１シフト記号表!$C$6:$L$47,10,FALSE))</f>
        <v/>
      </c>
      <c r="AF154" s="267" t="str">
        <f>IF(AF153="","",VLOOKUP(AF153,標準様式１シフト記号表!$C$6:$L$47,10,FALSE))</f>
        <v/>
      </c>
      <c r="AG154" s="267" t="str">
        <f>IF(AG153="","",VLOOKUP(AG153,標準様式１シフト記号表!$C$6:$L$47,10,FALSE))</f>
        <v/>
      </c>
      <c r="AH154" s="267" t="str">
        <f>IF(AH153="","",VLOOKUP(AH153,標準様式１シフト記号表!$C$6:$L$47,10,FALSE))</f>
        <v/>
      </c>
      <c r="AI154" s="267" t="str">
        <f>IF(AI153="","",VLOOKUP(AI153,標準様式１シフト記号表!$C$6:$L$47,10,FALSE))</f>
        <v/>
      </c>
      <c r="AJ154" s="269" t="str">
        <f>IF(AJ153="","",VLOOKUP(AJ153,標準様式１シフト記号表!$C$6:$L$47,10,FALSE))</f>
        <v/>
      </c>
      <c r="AK154" s="268" t="str">
        <f>IF(AK153="","",VLOOKUP(AK153,標準様式１シフト記号表!$C$6:$L$47,10,FALSE))</f>
        <v/>
      </c>
      <c r="AL154" s="267" t="str">
        <f>IF(AL153="","",VLOOKUP(AL153,標準様式１シフト記号表!$C$6:$L$47,10,FALSE))</f>
        <v/>
      </c>
      <c r="AM154" s="267" t="str">
        <f>IF(AM153="","",VLOOKUP(AM153,標準様式１シフト記号表!$C$6:$L$47,10,FALSE))</f>
        <v/>
      </c>
      <c r="AN154" s="267" t="str">
        <f>IF(AN153="","",VLOOKUP(AN153,標準様式１シフト記号表!$C$6:$L$47,10,FALSE))</f>
        <v/>
      </c>
      <c r="AO154" s="267" t="str">
        <f>IF(AO153="","",VLOOKUP(AO153,標準様式１シフト記号表!$C$6:$L$47,10,FALSE))</f>
        <v/>
      </c>
      <c r="AP154" s="267" t="str">
        <f>IF(AP153="","",VLOOKUP(AP153,標準様式１シフト記号表!$C$6:$L$47,10,FALSE))</f>
        <v/>
      </c>
      <c r="AQ154" s="269" t="str">
        <f>IF(AQ153="","",VLOOKUP(AQ153,標準様式１シフト記号表!$C$6:$L$47,10,FALSE))</f>
        <v/>
      </c>
      <c r="AR154" s="268" t="str">
        <f>IF(AR153="","",VLOOKUP(AR153,標準様式１シフト記号表!$C$6:$L$47,10,FALSE))</f>
        <v/>
      </c>
      <c r="AS154" s="267" t="str">
        <f>IF(AS153="","",VLOOKUP(AS153,標準様式１シフト記号表!$C$6:$L$47,10,FALSE))</f>
        <v/>
      </c>
      <c r="AT154" s="267" t="str">
        <f>IF(AT153="","",VLOOKUP(AT153,標準様式１シフト記号表!$C$6:$L$47,10,FALSE))</f>
        <v/>
      </c>
      <c r="AU154" s="267" t="str">
        <f>IF(AU153="","",VLOOKUP(AU153,標準様式１シフト記号表!$C$6:$L$47,10,FALSE))</f>
        <v/>
      </c>
      <c r="AV154" s="267" t="str">
        <f>IF(AV153="","",VLOOKUP(AV153,標準様式１シフト記号表!$C$6:$L$47,10,FALSE))</f>
        <v/>
      </c>
      <c r="AW154" s="267" t="str">
        <f>IF(AW153="","",VLOOKUP(AW153,標準様式１シフト記号表!$C$6:$L$47,10,FALSE))</f>
        <v/>
      </c>
      <c r="AX154" s="269" t="str">
        <f>IF(AX153="","",VLOOKUP(AX153,標準様式１シフト記号表!$C$6:$L$47,10,FALSE))</f>
        <v/>
      </c>
      <c r="AY154" s="268" t="str">
        <f>IF(AY153="","",VLOOKUP(AY153,標準様式１シフト記号表!$C$6:$L$47,10,FALSE))</f>
        <v/>
      </c>
      <c r="AZ154" s="267" t="str">
        <f>IF(AZ153="","",VLOOKUP(AZ153,標準様式１シフト記号表!$C$6:$L$47,10,FALSE))</f>
        <v/>
      </c>
      <c r="BA154" s="267" t="str">
        <f>IF(BA153="","",VLOOKUP(BA153,標準様式１シフト記号表!$C$6:$L$47,10,FALSE))</f>
        <v/>
      </c>
      <c r="BB154" s="1323">
        <f>IF($BE$3="４週",SUM(W154:AX154),IF($BE$3="暦月",SUM(W154:BA154),""))</f>
        <v>0</v>
      </c>
      <c r="BC154" s="1324"/>
      <c r="BD154" s="1325">
        <f>IF($BE$3="４週",BB154/4,IF($BE$3="暦月",(BB154/($BE$8/7)),""))</f>
        <v>0</v>
      </c>
      <c r="BE154" s="1324"/>
      <c r="BF154" s="1320"/>
      <c r="BG154" s="1321"/>
      <c r="BH154" s="1321"/>
      <c r="BI154" s="1321"/>
      <c r="BJ154" s="1322"/>
    </row>
    <row r="155" spans="2:62" ht="20.25" customHeight="1" x14ac:dyDescent="0.15">
      <c r="B155" s="1268">
        <f>B153+1</f>
        <v>71</v>
      </c>
      <c r="C155" s="1287"/>
      <c r="D155" s="1288"/>
      <c r="E155" s="278"/>
      <c r="F155" s="277"/>
      <c r="G155" s="278"/>
      <c r="H155" s="277"/>
      <c r="I155" s="1289"/>
      <c r="J155" s="1290"/>
      <c r="K155" s="1291"/>
      <c r="L155" s="1292"/>
      <c r="M155" s="1292"/>
      <c r="N155" s="1288"/>
      <c r="O155" s="1308"/>
      <c r="P155" s="1309"/>
      <c r="Q155" s="1309"/>
      <c r="R155" s="1309"/>
      <c r="S155" s="1310"/>
      <c r="T155" s="276" t="s">
        <v>486</v>
      </c>
      <c r="V155" s="275"/>
      <c r="W155" s="260"/>
      <c r="X155" s="259"/>
      <c r="Y155" s="259"/>
      <c r="Z155" s="259"/>
      <c r="AA155" s="259"/>
      <c r="AB155" s="259"/>
      <c r="AC155" s="261"/>
      <c r="AD155" s="260"/>
      <c r="AE155" s="259"/>
      <c r="AF155" s="259"/>
      <c r="AG155" s="259"/>
      <c r="AH155" s="259"/>
      <c r="AI155" s="259"/>
      <c r="AJ155" s="261"/>
      <c r="AK155" s="260"/>
      <c r="AL155" s="259"/>
      <c r="AM155" s="259"/>
      <c r="AN155" s="259"/>
      <c r="AO155" s="259"/>
      <c r="AP155" s="259"/>
      <c r="AQ155" s="261"/>
      <c r="AR155" s="260"/>
      <c r="AS155" s="259"/>
      <c r="AT155" s="259"/>
      <c r="AU155" s="259"/>
      <c r="AV155" s="259"/>
      <c r="AW155" s="259"/>
      <c r="AX155" s="261"/>
      <c r="AY155" s="260"/>
      <c r="AZ155" s="259"/>
      <c r="BA155" s="258"/>
      <c r="BB155" s="1311"/>
      <c r="BC155" s="1312"/>
      <c r="BD155" s="1282"/>
      <c r="BE155" s="1283"/>
      <c r="BF155" s="1284"/>
      <c r="BG155" s="1285"/>
      <c r="BH155" s="1285"/>
      <c r="BI155" s="1285"/>
      <c r="BJ155" s="1286"/>
    </row>
    <row r="156" spans="2:62" ht="20.25" customHeight="1" x14ac:dyDescent="0.15">
      <c r="B156" s="1269"/>
      <c r="C156" s="1326"/>
      <c r="D156" s="1327"/>
      <c r="E156" s="274"/>
      <c r="F156" s="273">
        <f>C155</f>
        <v>0</v>
      </c>
      <c r="G156" s="274"/>
      <c r="H156" s="273">
        <f>I155</f>
        <v>0</v>
      </c>
      <c r="I156" s="1328"/>
      <c r="J156" s="1329"/>
      <c r="K156" s="1330"/>
      <c r="L156" s="1331"/>
      <c r="M156" s="1331"/>
      <c r="N156" s="1327"/>
      <c r="O156" s="1308"/>
      <c r="P156" s="1309"/>
      <c r="Q156" s="1309"/>
      <c r="R156" s="1309"/>
      <c r="S156" s="1310"/>
      <c r="T156" s="272" t="s">
        <v>485</v>
      </c>
      <c r="U156" s="271"/>
      <c r="V156" s="270"/>
      <c r="W156" s="268" t="str">
        <f>IF(W155="","",VLOOKUP(W155,標準様式１シフト記号表!$C$6:$L$47,10,FALSE))</f>
        <v/>
      </c>
      <c r="X156" s="267" t="str">
        <f>IF(X155="","",VLOOKUP(X155,標準様式１シフト記号表!$C$6:$L$47,10,FALSE))</f>
        <v/>
      </c>
      <c r="Y156" s="267" t="str">
        <f>IF(Y155="","",VLOOKUP(Y155,標準様式１シフト記号表!$C$6:$L$47,10,FALSE))</f>
        <v/>
      </c>
      <c r="Z156" s="267" t="str">
        <f>IF(Z155="","",VLOOKUP(Z155,標準様式１シフト記号表!$C$6:$L$47,10,FALSE))</f>
        <v/>
      </c>
      <c r="AA156" s="267" t="str">
        <f>IF(AA155="","",VLOOKUP(AA155,標準様式１シフト記号表!$C$6:$L$47,10,FALSE))</f>
        <v/>
      </c>
      <c r="AB156" s="267" t="str">
        <f>IF(AB155="","",VLOOKUP(AB155,標準様式１シフト記号表!$C$6:$L$47,10,FALSE))</f>
        <v/>
      </c>
      <c r="AC156" s="269" t="str">
        <f>IF(AC155="","",VLOOKUP(AC155,標準様式１シフト記号表!$C$6:$L$47,10,FALSE))</f>
        <v/>
      </c>
      <c r="AD156" s="268" t="str">
        <f>IF(AD155="","",VLOOKUP(AD155,標準様式１シフト記号表!$C$6:$L$47,10,FALSE))</f>
        <v/>
      </c>
      <c r="AE156" s="267" t="str">
        <f>IF(AE155="","",VLOOKUP(AE155,標準様式１シフト記号表!$C$6:$L$47,10,FALSE))</f>
        <v/>
      </c>
      <c r="AF156" s="267" t="str">
        <f>IF(AF155="","",VLOOKUP(AF155,標準様式１シフト記号表!$C$6:$L$47,10,FALSE))</f>
        <v/>
      </c>
      <c r="AG156" s="267" t="str">
        <f>IF(AG155="","",VLOOKUP(AG155,標準様式１シフト記号表!$C$6:$L$47,10,FALSE))</f>
        <v/>
      </c>
      <c r="AH156" s="267" t="str">
        <f>IF(AH155="","",VLOOKUP(AH155,標準様式１シフト記号表!$C$6:$L$47,10,FALSE))</f>
        <v/>
      </c>
      <c r="AI156" s="267" t="str">
        <f>IF(AI155="","",VLOOKUP(AI155,標準様式１シフト記号表!$C$6:$L$47,10,FALSE))</f>
        <v/>
      </c>
      <c r="AJ156" s="269" t="str">
        <f>IF(AJ155="","",VLOOKUP(AJ155,標準様式１シフト記号表!$C$6:$L$47,10,FALSE))</f>
        <v/>
      </c>
      <c r="AK156" s="268" t="str">
        <f>IF(AK155="","",VLOOKUP(AK155,標準様式１シフト記号表!$C$6:$L$47,10,FALSE))</f>
        <v/>
      </c>
      <c r="AL156" s="267" t="str">
        <f>IF(AL155="","",VLOOKUP(AL155,標準様式１シフト記号表!$C$6:$L$47,10,FALSE))</f>
        <v/>
      </c>
      <c r="AM156" s="267" t="str">
        <f>IF(AM155="","",VLOOKUP(AM155,標準様式１シフト記号表!$C$6:$L$47,10,FALSE))</f>
        <v/>
      </c>
      <c r="AN156" s="267" t="str">
        <f>IF(AN155="","",VLOOKUP(AN155,標準様式１シフト記号表!$C$6:$L$47,10,FALSE))</f>
        <v/>
      </c>
      <c r="AO156" s="267" t="str">
        <f>IF(AO155="","",VLOOKUP(AO155,標準様式１シフト記号表!$C$6:$L$47,10,FALSE))</f>
        <v/>
      </c>
      <c r="AP156" s="267" t="str">
        <f>IF(AP155="","",VLOOKUP(AP155,標準様式１シフト記号表!$C$6:$L$47,10,FALSE))</f>
        <v/>
      </c>
      <c r="AQ156" s="269" t="str">
        <f>IF(AQ155="","",VLOOKUP(AQ155,標準様式１シフト記号表!$C$6:$L$47,10,FALSE))</f>
        <v/>
      </c>
      <c r="AR156" s="268" t="str">
        <f>IF(AR155="","",VLOOKUP(AR155,標準様式１シフト記号表!$C$6:$L$47,10,FALSE))</f>
        <v/>
      </c>
      <c r="AS156" s="267" t="str">
        <f>IF(AS155="","",VLOOKUP(AS155,標準様式１シフト記号表!$C$6:$L$47,10,FALSE))</f>
        <v/>
      </c>
      <c r="AT156" s="267" t="str">
        <f>IF(AT155="","",VLOOKUP(AT155,標準様式１シフト記号表!$C$6:$L$47,10,FALSE))</f>
        <v/>
      </c>
      <c r="AU156" s="267" t="str">
        <f>IF(AU155="","",VLOOKUP(AU155,標準様式１シフト記号表!$C$6:$L$47,10,FALSE))</f>
        <v/>
      </c>
      <c r="AV156" s="267" t="str">
        <f>IF(AV155="","",VLOOKUP(AV155,標準様式１シフト記号表!$C$6:$L$47,10,FALSE))</f>
        <v/>
      </c>
      <c r="AW156" s="267" t="str">
        <f>IF(AW155="","",VLOOKUP(AW155,標準様式１シフト記号表!$C$6:$L$47,10,FALSE))</f>
        <v/>
      </c>
      <c r="AX156" s="269" t="str">
        <f>IF(AX155="","",VLOOKUP(AX155,標準様式１シフト記号表!$C$6:$L$47,10,FALSE))</f>
        <v/>
      </c>
      <c r="AY156" s="268" t="str">
        <f>IF(AY155="","",VLOOKUP(AY155,標準様式１シフト記号表!$C$6:$L$47,10,FALSE))</f>
        <v/>
      </c>
      <c r="AZ156" s="267" t="str">
        <f>IF(AZ155="","",VLOOKUP(AZ155,標準様式１シフト記号表!$C$6:$L$47,10,FALSE))</f>
        <v/>
      </c>
      <c r="BA156" s="267" t="str">
        <f>IF(BA155="","",VLOOKUP(BA155,標準様式１シフト記号表!$C$6:$L$47,10,FALSE))</f>
        <v/>
      </c>
      <c r="BB156" s="1323">
        <f>IF($BE$3="４週",SUM(W156:AX156),IF($BE$3="暦月",SUM(W156:BA156),""))</f>
        <v>0</v>
      </c>
      <c r="BC156" s="1324"/>
      <c r="BD156" s="1325">
        <f>IF($BE$3="４週",BB156/4,IF($BE$3="暦月",(BB156/($BE$8/7)),""))</f>
        <v>0</v>
      </c>
      <c r="BE156" s="1324"/>
      <c r="BF156" s="1320"/>
      <c r="BG156" s="1321"/>
      <c r="BH156" s="1321"/>
      <c r="BI156" s="1321"/>
      <c r="BJ156" s="1322"/>
    </row>
    <row r="157" spans="2:62" ht="20.25" customHeight="1" x14ac:dyDescent="0.15">
      <c r="B157" s="1268">
        <f>B155+1</f>
        <v>72</v>
      </c>
      <c r="C157" s="1287"/>
      <c r="D157" s="1288"/>
      <c r="E157" s="278"/>
      <c r="F157" s="277"/>
      <c r="G157" s="278"/>
      <c r="H157" s="277"/>
      <c r="I157" s="1289"/>
      <c r="J157" s="1290"/>
      <c r="K157" s="1291"/>
      <c r="L157" s="1292"/>
      <c r="M157" s="1292"/>
      <c r="N157" s="1288"/>
      <c r="O157" s="1308"/>
      <c r="P157" s="1309"/>
      <c r="Q157" s="1309"/>
      <c r="R157" s="1309"/>
      <c r="S157" s="1310"/>
      <c r="T157" s="276" t="s">
        <v>486</v>
      </c>
      <c r="V157" s="275"/>
      <c r="W157" s="260"/>
      <c r="X157" s="259"/>
      <c r="Y157" s="259"/>
      <c r="Z157" s="259"/>
      <c r="AA157" s="259"/>
      <c r="AB157" s="259"/>
      <c r="AC157" s="261"/>
      <c r="AD157" s="260"/>
      <c r="AE157" s="259"/>
      <c r="AF157" s="259"/>
      <c r="AG157" s="259"/>
      <c r="AH157" s="259"/>
      <c r="AI157" s="259"/>
      <c r="AJ157" s="261"/>
      <c r="AK157" s="260"/>
      <c r="AL157" s="259"/>
      <c r="AM157" s="259"/>
      <c r="AN157" s="259"/>
      <c r="AO157" s="259"/>
      <c r="AP157" s="259"/>
      <c r="AQ157" s="261"/>
      <c r="AR157" s="260"/>
      <c r="AS157" s="259"/>
      <c r="AT157" s="259"/>
      <c r="AU157" s="259"/>
      <c r="AV157" s="259"/>
      <c r="AW157" s="259"/>
      <c r="AX157" s="261"/>
      <c r="AY157" s="260"/>
      <c r="AZ157" s="259"/>
      <c r="BA157" s="258"/>
      <c r="BB157" s="1311"/>
      <c r="BC157" s="1312"/>
      <c r="BD157" s="1282"/>
      <c r="BE157" s="1283"/>
      <c r="BF157" s="1284"/>
      <c r="BG157" s="1285"/>
      <c r="BH157" s="1285"/>
      <c r="BI157" s="1285"/>
      <c r="BJ157" s="1286"/>
    </row>
    <row r="158" spans="2:62" ht="20.25" customHeight="1" x14ac:dyDescent="0.15">
      <c r="B158" s="1269"/>
      <c r="C158" s="1326"/>
      <c r="D158" s="1327"/>
      <c r="E158" s="274"/>
      <c r="F158" s="273">
        <f>C157</f>
        <v>0</v>
      </c>
      <c r="G158" s="274"/>
      <c r="H158" s="273">
        <f>I157</f>
        <v>0</v>
      </c>
      <c r="I158" s="1328"/>
      <c r="J158" s="1329"/>
      <c r="K158" s="1330"/>
      <c r="L158" s="1331"/>
      <c r="M158" s="1331"/>
      <c r="N158" s="1327"/>
      <c r="O158" s="1308"/>
      <c r="P158" s="1309"/>
      <c r="Q158" s="1309"/>
      <c r="R158" s="1309"/>
      <c r="S158" s="1310"/>
      <c r="T158" s="272" t="s">
        <v>485</v>
      </c>
      <c r="U158" s="271"/>
      <c r="V158" s="270"/>
      <c r="W158" s="268" t="str">
        <f>IF(W157="","",VLOOKUP(W157,標準様式１シフト記号表!$C$6:$L$47,10,FALSE))</f>
        <v/>
      </c>
      <c r="X158" s="267" t="str">
        <f>IF(X157="","",VLOOKUP(X157,標準様式１シフト記号表!$C$6:$L$47,10,FALSE))</f>
        <v/>
      </c>
      <c r="Y158" s="267" t="str">
        <f>IF(Y157="","",VLOOKUP(Y157,標準様式１シフト記号表!$C$6:$L$47,10,FALSE))</f>
        <v/>
      </c>
      <c r="Z158" s="267" t="str">
        <f>IF(Z157="","",VLOOKUP(Z157,標準様式１シフト記号表!$C$6:$L$47,10,FALSE))</f>
        <v/>
      </c>
      <c r="AA158" s="267" t="str">
        <f>IF(AA157="","",VLOOKUP(AA157,標準様式１シフト記号表!$C$6:$L$47,10,FALSE))</f>
        <v/>
      </c>
      <c r="AB158" s="267" t="str">
        <f>IF(AB157="","",VLOOKUP(AB157,標準様式１シフト記号表!$C$6:$L$47,10,FALSE))</f>
        <v/>
      </c>
      <c r="AC158" s="269" t="str">
        <f>IF(AC157="","",VLOOKUP(AC157,標準様式１シフト記号表!$C$6:$L$47,10,FALSE))</f>
        <v/>
      </c>
      <c r="AD158" s="268" t="str">
        <f>IF(AD157="","",VLOOKUP(AD157,標準様式１シフト記号表!$C$6:$L$47,10,FALSE))</f>
        <v/>
      </c>
      <c r="AE158" s="267" t="str">
        <f>IF(AE157="","",VLOOKUP(AE157,標準様式１シフト記号表!$C$6:$L$47,10,FALSE))</f>
        <v/>
      </c>
      <c r="AF158" s="267" t="str">
        <f>IF(AF157="","",VLOOKUP(AF157,標準様式１シフト記号表!$C$6:$L$47,10,FALSE))</f>
        <v/>
      </c>
      <c r="AG158" s="267" t="str">
        <f>IF(AG157="","",VLOOKUP(AG157,標準様式１シフト記号表!$C$6:$L$47,10,FALSE))</f>
        <v/>
      </c>
      <c r="AH158" s="267" t="str">
        <f>IF(AH157="","",VLOOKUP(AH157,標準様式１シフト記号表!$C$6:$L$47,10,FALSE))</f>
        <v/>
      </c>
      <c r="AI158" s="267" t="str">
        <f>IF(AI157="","",VLOOKUP(AI157,標準様式１シフト記号表!$C$6:$L$47,10,FALSE))</f>
        <v/>
      </c>
      <c r="AJ158" s="269" t="str">
        <f>IF(AJ157="","",VLOOKUP(AJ157,標準様式１シフト記号表!$C$6:$L$47,10,FALSE))</f>
        <v/>
      </c>
      <c r="AK158" s="268" t="str">
        <f>IF(AK157="","",VLOOKUP(AK157,標準様式１シフト記号表!$C$6:$L$47,10,FALSE))</f>
        <v/>
      </c>
      <c r="AL158" s="267" t="str">
        <f>IF(AL157="","",VLOOKUP(AL157,標準様式１シフト記号表!$C$6:$L$47,10,FALSE))</f>
        <v/>
      </c>
      <c r="AM158" s="267" t="str">
        <f>IF(AM157="","",VLOOKUP(AM157,標準様式１シフト記号表!$C$6:$L$47,10,FALSE))</f>
        <v/>
      </c>
      <c r="AN158" s="267" t="str">
        <f>IF(AN157="","",VLOOKUP(AN157,標準様式１シフト記号表!$C$6:$L$47,10,FALSE))</f>
        <v/>
      </c>
      <c r="AO158" s="267" t="str">
        <f>IF(AO157="","",VLOOKUP(AO157,標準様式１シフト記号表!$C$6:$L$47,10,FALSE))</f>
        <v/>
      </c>
      <c r="AP158" s="267" t="str">
        <f>IF(AP157="","",VLOOKUP(AP157,標準様式１シフト記号表!$C$6:$L$47,10,FALSE))</f>
        <v/>
      </c>
      <c r="AQ158" s="269" t="str">
        <f>IF(AQ157="","",VLOOKUP(AQ157,標準様式１シフト記号表!$C$6:$L$47,10,FALSE))</f>
        <v/>
      </c>
      <c r="AR158" s="268" t="str">
        <f>IF(AR157="","",VLOOKUP(AR157,標準様式１シフト記号表!$C$6:$L$47,10,FALSE))</f>
        <v/>
      </c>
      <c r="AS158" s="267" t="str">
        <f>IF(AS157="","",VLOOKUP(AS157,標準様式１シフト記号表!$C$6:$L$47,10,FALSE))</f>
        <v/>
      </c>
      <c r="AT158" s="267" t="str">
        <f>IF(AT157="","",VLOOKUP(AT157,標準様式１シフト記号表!$C$6:$L$47,10,FALSE))</f>
        <v/>
      </c>
      <c r="AU158" s="267" t="str">
        <f>IF(AU157="","",VLOOKUP(AU157,標準様式１シフト記号表!$C$6:$L$47,10,FALSE))</f>
        <v/>
      </c>
      <c r="AV158" s="267" t="str">
        <f>IF(AV157="","",VLOOKUP(AV157,標準様式１シフト記号表!$C$6:$L$47,10,FALSE))</f>
        <v/>
      </c>
      <c r="AW158" s="267" t="str">
        <f>IF(AW157="","",VLOOKUP(AW157,標準様式１シフト記号表!$C$6:$L$47,10,FALSE))</f>
        <v/>
      </c>
      <c r="AX158" s="269" t="str">
        <f>IF(AX157="","",VLOOKUP(AX157,標準様式１シフト記号表!$C$6:$L$47,10,FALSE))</f>
        <v/>
      </c>
      <c r="AY158" s="268" t="str">
        <f>IF(AY157="","",VLOOKUP(AY157,標準様式１シフト記号表!$C$6:$L$47,10,FALSE))</f>
        <v/>
      </c>
      <c r="AZ158" s="267" t="str">
        <f>IF(AZ157="","",VLOOKUP(AZ157,標準様式１シフト記号表!$C$6:$L$47,10,FALSE))</f>
        <v/>
      </c>
      <c r="BA158" s="267" t="str">
        <f>IF(BA157="","",VLOOKUP(BA157,標準様式１シフト記号表!$C$6:$L$47,10,FALSE))</f>
        <v/>
      </c>
      <c r="BB158" s="1323">
        <f>IF($BE$3="４週",SUM(W158:AX158),IF($BE$3="暦月",SUM(W158:BA158),""))</f>
        <v>0</v>
      </c>
      <c r="BC158" s="1324"/>
      <c r="BD158" s="1325">
        <f>IF($BE$3="４週",BB158/4,IF($BE$3="暦月",(BB158/($BE$8/7)),""))</f>
        <v>0</v>
      </c>
      <c r="BE158" s="1324"/>
      <c r="BF158" s="1320"/>
      <c r="BG158" s="1321"/>
      <c r="BH158" s="1321"/>
      <c r="BI158" s="1321"/>
      <c r="BJ158" s="1322"/>
    </row>
    <row r="159" spans="2:62" ht="20.25" customHeight="1" x14ac:dyDescent="0.15">
      <c r="B159" s="1268">
        <f>B157+1</f>
        <v>73</v>
      </c>
      <c r="C159" s="1287"/>
      <c r="D159" s="1288"/>
      <c r="E159" s="278"/>
      <c r="F159" s="277"/>
      <c r="G159" s="278"/>
      <c r="H159" s="277"/>
      <c r="I159" s="1289"/>
      <c r="J159" s="1290"/>
      <c r="K159" s="1291"/>
      <c r="L159" s="1292"/>
      <c r="M159" s="1292"/>
      <c r="N159" s="1288"/>
      <c r="O159" s="1308"/>
      <c r="P159" s="1309"/>
      <c r="Q159" s="1309"/>
      <c r="R159" s="1309"/>
      <c r="S159" s="1310"/>
      <c r="T159" s="276" t="s">
        <v>486</v>
      </c>
      <c r="V159" s="275"/>
      <c r="W159" s="260"/>
      <c r="X159" s="259"/>
      <c r="Y159" s="259"/>
      <c r="Z159" s="259"/>
      <c r="AA159" s="259"/>
      <c r="AB159" s="259"/>
      <c r="AC159" s="261"/>
      <c r="AD159" s="260"/>
      <c r="AE159" s="259"/>
      <c r="AF159" s="259"/>
      <c r="AG159" s="259"/>
      <c r="AH159" s="259"/>
      <c r="AI159" s="259"/>
      <c r="AJ159" s="261"/>
      <c r="AK159" s="260"/>
      <c r="AL159" s="259"/>
      <c r="AM159" s="259"/>
      <c r="AN159" s="259"/>
      <c r="AO159" s="259"/>
      <c r="AP159" s="259"/>
      <c r="AQ159" s="261"/>
      <c r="AR159" s="260"/>
      <c r="AS159" s="259"/>
      <c r="AT159" s="259"/>
      <c r="AU159" s="259"/>
      <c r="AV159" s="259"/>
      <c r="AW159" s="259"/>
      <c r="AX159" s="261"/>
      <c r="AY159" s="260"/>
      <c r="AZ159" s="259"/>
      <c r="BA159" s="258"/>
      <c r="BB159" s="1311"/>
      <c r="BC159" s="1312"/>
      <c r="BD159" s="1282"/>
      <c r="BE159" s="1283"/>
      <c r="BF159" s="1284"/>
      <c r="BG159" s="1285"/>
      <c r="BH159" s="1285"/>
      <c r="BI159" s="1285"/>
      <c r="BJ159" s="1286"/>
    </row>
    <row r="160" spans="2:62" ht="20.25" customHeight="1" x14ac:dyDescent="0.15">
      <c r="B160" s="1269"/>
      <c r="C160" s="1326"/>
      <c r="D160" s="1327"/>
      <c r="E160" s="274"/>
      <c r="F160" s="273">
        <f>C159</f>
        <v>0</v>
      </c>
      <c r="G160" s="274"/>
      <c r="H160" s="273">
        <f>I159</f>
        <v>0</v>
      </c>
      <c r="I160" s="1328"/>
      <c r="J160" s="1329"/>
      <c r="K160" s="1330"/>
      <c r="L160" s="1331"/>
      <c r="M160" s="1331"/>
      <c r="N160" s="1327"/>
      <c r="O160" s="1308"/>
      <c r="P160" s="1309"/>
      <c r="Q160" s="1309"/>
      <c r="R160" s="1309"/>
      <c r="S160" s="1310"/>
      <c r="T160" s="272" t="s">
        <v>485</v>
      </c>
      <c r="U160" s="271"/>
      <c r="V160" s="270"/>
      <c r="W160" s="268" t="str">
        <f>IF(W159="","",VLOOKUP(W159,標準様式１シフト記号表!$C$6:$L$47,10,FALSE))</f>
        <v/>
      </c>
      <c r="X160" s="267" t="str">
        <f>IF(X159="","",VLOOKUP(X159,標準様式１シフト記号表!$C$6:$L$47,10,FALSE))</f>
        <v/>
      </c>
      <c r="Y160" s="267" t="str">
        <f>IF(Y159="","",VLOOKUP(Y159,標準様式１シフト記号表!$C$6:$L$47,10,FALSE))</f>
        <v/>
      </c>
      <c r="Z160" s="267" t="str">
        <f>IF(Z159="","",VLOOKUP(Z159,標準様式１シフト記号表!$C$6:$L$47,10,FALSE))</f>
        <v/>
      </c>
      <c r="AA160" s="267" t="str">
        <f>IF(AA159="","",VLOOKUP(AA159,標準様式１シフト記号表!$C$6:$L$47,10,FALSE))</f>
        <v/>
      </c>
      <c r="AB160" s="267" t="str">
        <f>IF(AB159="","",VLOOKUP(AB159,標準様式１シフト記号表!$C$6:$L$47,10,FALSE))</f>
        <v/>
      </c>
      <c r="AC160" s="269" t="str">
        <f>IF(AC159="","",VLOOKUP(AC159,標準様式１シフト記号表!$C$6:$L$47,10,FALSE))</f>
        <v/>
      </c>
      <c r="AD160" s="268" t="str">
        <f>IF(AD159="","",VLOOKUP(AD159,標準様式１シフト記号表!$C$6:$L$47,10,FALSE))</f>
        <v/>
      </c>
      <c r="AE160" s="267" t="str">
        <f>IF(AE159="","",VLOOKUP(AE159,標準様式１シフト記号表!$C$6:$L$47,10,FALSE))</f>
        <v/>
      </c>
      <c r="AF160" s="267" t="str">
        <f>IF(AF159="","",VLOOKUP(AF159,標準様式１シフト記号表!$C$6:$L$47,10,FALSE))</f>
        <v/>
      </c>
      <c r="AG160" s="267" t="str">
        <f>IF(AG159="","",VLOOKUP(AG159,標準様式１シフト記号表!$C$6:$L$47,10,FALSE))</f>
        <v/>
      </c>
      <c r="AH160" s="267" t="str">
        <f>IF(AH159="","",VLOOKUP(AH159,標準様式１シフト記号表!$C$6:$L$47,10,FALSE))</f>
        <v/>
      </c>
      <c r="AI160" s="267" t="str">
        <f>IF(AI159="","",VLOOKUP(AI159,標準様式１シフト記号表!$C$6:$L$47,10,FALSE))</f>
        <v/>
      </c>
      <c r="AJ160" s="269" t="str">
        <f>IF(AJ159="","",VLOOKUP(AJ159,標準様式１シフト記号表!$C$6:$L$47,10,FALSE))</f>
        <v/>
      </c>
      <c r="AK160" s="268" t="str">
        <f>IF(AK159="","",VLOOKUP(AK159,標準様式１シフト記号表!$C$6:$L$47,10,FALSE))</f>
        <v/>
      </c>
      <c r="AL160" s="267" t="str">
        <f>IF(AL159="","",VLOOKUP(AL159,標準様式１シフト記号表!$C$6:$L$47,10,FALSE))</f>
        <v/>
      </c>
      <c r="AM160" s="267" t="str">
        <f>IF(AM159="","",VLOOKUP(AM159,標準様式１シフト記号表!$C$6:$L$47,10,FALSE))</f>
        <v/>
      </c>
      <c r="AN160" s="267" t="str">
        <f>IF(AN159="","",VLOOKUP(AN159,標準様式１シフト記号表!$C$6:$L$47,10,FALSE))</f>
        <v/>
      </c>
      <c r="AO160" s="267" t="str">
        <f>IF(AO159="","",VLOOKUP(AO159,標準様式１シフト記号表!$C$6:$L$47,10,FALSE))</f>
        <v/>
      </c>
      <c r="AP160" s="267" t="str">
        <f>IF(AP159="","",VLOOKUP(AP159,標準様式１シフト記号表!$C$6:$L$47,10,FALSE))</f>
        <v/>
      </c>
      <c r="AQ160" s="269" t="str">
        <f>IF(AQ159="","",VLOOKUP(AQ159,標準様式１シフト記号表!$C$6:$L$47,10,FALSE))</f>
        <v/>
      </c>
      <c r="AR160" s="268" t="str">
        <f>IF(AR159="","",VLOOKUP(AR159,標準様式１シフト記号表!$C$6:$L$47,10,FALSE))</f>
        <v/>
      </c>
      <c r="AS160" s="267" t="str">
        <f>IF(AS159="","",VLOOKUP(AS159,標準様式１シフト記号表!$C$6:$L$47,10,FALSE))</f>
        <v/>
      </c>
      <c r="AT160" s="267" t="str">
        <f>IF(AT159="","",VLOOKUP(AT159,標準様式１シフト記号表!$C$6:$L$47,10,FALSE))</f>
        <v/>
      </c>
      <c r="AU160" s="267" t="str">
        <f>IF(AU159="","",VLOOKUP(AU159,標準様式１シフト記号表!$C$6:$L$47,10,FALSE))</f>
        <v/>
      </c>
      <c r="AV160" s="267" t="str">
        <f>IF(AV159="","",VLOOKUP(AV159,標準様式１シフト記号表!$C$6:$L$47,10,FALSE))</f>
        <v/>
      </c>
      <c r="AW160" s="267" t="str">
        <f>IF(AW159="","",VLOOKUP(AW159,標準様式１シフト記号表!$C$6:$L$47,10,FALSE))</f>
        <v/>
      </c>
      <c r="AX160" s="269" t="str">
        <f>IF(AX159="","",VLOOKUP(AX159,標準様式１シフト記号表!$C$6:$L$47,10,FALSE))</f>
        <v/>
      </c>
      <c r="AY160" s="268" t="str">
        <f>IF(AY159="","",VLOOKUP(AY159,標準様式１シフト記号表!$C$6:$L$47,10,FALSE))</f>
        <v/>
      </c>
      <c r="AZ160" s="267" t="str">
        <f>IF(AZ159="","",VLOOKUP(AZ159,標準様式１シフト記号表!$C$6:$L$47,10,FALSE))</f>
        <v/>
      </c>
      <c r="BA160" s="267" t="str">
        <f>IF(BA159="","",VLOOKUP(BA159,標準様式１シフト記号表!$C$6:$L$47,10,FALSE))</f>
        <v/>
      </c>
      <c r="BB160" s="1323">
        <f>IF($BE$3="４週",SUM(W160:AX160),IF($BE$3="暦月",SUM(W160:BA160),""))</f>
        <v>0</v>
      </c>
      <c r="BC160" s="1324"/>
      <c r="BD160" s="1325">
        <f>IF($BE$3="４週",BB160/4,IF($BE$3="暦月",(BB160/($BE$8/7)),""))</f>
        <v>0</v>
      </c>
      <c r="BE160" s="1324"/>
      <c r="BF160" s="1320"/>
      <c r="BG160" s="1321"/>
      <c r="BH160" s="1321"/>
      <c r="BI160" s="1321"/>
      <c r="BJ160" s="1322"/>
    </row>
    <row r="161" spans="2:62" ht="20.25" customHeight="1" x14ac:dyDescent="0.15">
      <c r="B161" s="1268">
        <f>B159+1</f>
        <v>74</v>
      </c>
      <c r="C161" s="1287"/>
      <c r="D161" s="1288"/>
      <c r="E161" s="278"/>
      <c r="F161" s="277"/>
      <c r="G161" s="278"/>
      <c r="H161" s="277"/>
      <c r="I161" s="1289"/>
      <c r="J161" s="1290"/>
      <c r="K161" s="1291"/>
      <c r="L161" s="1292"/>
      <c r="M161" s="1292"/>
      <c r="N161" s="1288"/>
      <c r="O161" s="1308"/>
      <c r="P161" s="1309"/>
      <c r="Q161" s="1309"/>
      <c r="R161" s="1309"/>
      <c r="S161" s="1310"/>
      <c r="T161" s="276" t="s">
        <v>486</v>
      </c>
      <c r="V161" s="275"/>
      <c r="W161" s="260"/>
      <c r="X161" s="259"/>
      <c r="Y161" s="259"/>
      <c r="Z161" s="259"/>
      <c r="AA161" s="259"/>
      <c r="AB161" s="259"/>
      <c r="AC161" s="261"/>
      <c r="AD161" s="260"/>
      <c r="AE161" s="259"/>
      <c r="AF161" s="259"/>
      <c r="AG161" s="259"/>
      <c r="AH161" s="259"/>
      <c r="AI161" s="259"/>
      <c r="AJ161" s="261"/>
      <c r="AK161" s="260"/>
      <c r="AL161" s="259"/>
      <c r="AM161" s="259"/>
      <c r="AN161" s="259"/>
      <c r="AO161" s="259"/>
      <c r="AP161" s="259"/>
      <c r="AQ161" s="261"/>
      <c r="AR161" s="260"/>
      <c r="AS161" s="259"/>
      <c r="AT161" s="259"/>
      <c r="AU161" s="259"/>
      <c r="AV161" s="259"/>
      <c r="AW161" s="259"/>
      <c r="AX161" s="261"/>
      <c r="AY161" s="260"/>
      <c r="AZ161" s="259"/>
      <c r="BA161" s="258"/>
      <c r="BB161" s="1311"/>
      <c r="BC161" s="1312"/>
      <c r="BD161" s="1282"/>
      <c r="BE161" s="1283"/>
      <c r="BF161" s="1284"/>
      <c r="BG161" s="1285"/>
      <c r="BH161" s="1285"/>
      <c r="BI161" s="1285"/>
      <c r="BJ161" s="1286"/>
    </row>
    <row r="162" spans="2:62" ht="20.25" customHeight="1" x14ac:dyDescent="0.15">
      <c r="B162" s="1269"/>
      <c r="C162" s="1326"/>
      <c r="D162" s="1327"/>
      <c r="E162" s="274"/>
      <c r="F162" s="273">
        <f>C161</f>
        <v>0</v>
      </c>
      <c r="G162" s="274"/>
      <c r="H162" s="273">
        <f>I161</f>
        <v>0</v>
      </c>
      <c r="I162" s="1328"/>
      <c r="J162" s="1329"/>
      <c r="K162" s="1330"/>
      <c r="L162" s="1331"/>
      <c r="M162" s="1331"/>
      <c r="N162" s="1327"/>
      <c r="O162" s="1308"/>
      <c r="P162" s="1309"/>
      <c r="Q162" s="1309"/>
      <c r="R162" s="1309"/>
      <c r="S162" s="1310"/>
      <c r="T162" s="272" t="s">
        <v>485</v>
      </c>
      <c r="U162" s="271"/>
      <c r="V162" s="270"/>
      <c r="W162" s="268" t="str">
        <f>IF(W161="","",VLOOKUP(W161,標準様式１シフト記号表!$C$6:$L$47,10,FALSE))</f>
        <v/>
      </c>
      <c r="X162" s="267" t="str">
        <f>IF(X161="","",VLOOKUP(X161,標準様式１シフト記号表!$C$6:$L$47,10,FALSE))</f>
        <v/>
      </c>
      <c r="Y162" s="267" t="str">
        <f>IF(Y161="","",VLOOKUP(Y161,標準様式１シフト記号表!$C$6:$L$47,10,FALSE))</f>
        <v/>
      </c>
      <c r="Z162" s="267" t="str">
        <f>IF(Z161="","",VLOOKUP(Z161,標準様式１シフト記号表!$C$6:$L$47,10,FALSE))</f>
        <v/>
      </c>
      <c r="AA162" s="267" t="str">
        <f>IF(AA161="","",VLOOKUP(AA161,標準様式１シフト記号表!$C$6:$L$47,10,FALSE))</f>
        <v/>
      </c>
      <c r="AB162" s="267" t="str">
        <f>IF(AB161="","",VLOOKUP(AB161,標準様式１シフト記号表!$C$6:$L$47,10,FALSE))</f>
        <v/>
      </c>
      <c r="AC162" s="269" t="str">
        <f>IF(AC161="","",VLOOKUP(AC161,標準様式１シフト記号表!$C$6:$L$47,10,FALSE))</f>
        <v/>
      </c>
      <c r="AD162" s="268" t="str">
        <f>IF(AD161="","",VLOOKUP(AD161,標準様式１シフト記号表!$C$6:$L$47,10,FALSE))</f>
        <v/>
      </c>
      <c r="AE162" s="267" t="str">
        <f>IF(AE161="","",VLOOKUP(AE161,標準様式１シフト記号表!$C$6:$L$47,10,FALSE))</f>
        <v/>
      </c>
      <c r="AF162" s="267" t="str">
        <f>IF(AF161="","",VLOOKUP(AF161,標準様式１シフト記号表!$C$6:$L$47,10,FALSE))</f>
        <v/>
      </c>
      <c r="AG162" s="267" t="str">
        <f>IF(AG161="","",VLOOKUP(AG161,標準様式１シフト記号表!$C$6:$L$47,10,FALSE))</f>
        <v/>
      </c>
      <c r="AH162" s="267" t="str">
        <f>IF(AH161="","",VLOOKUP(AH161,標準様式１シフト記号表!$C$6:$L$47,10,FALSE))</f>
        <v/>
      </c>
      <c r="AI162" s="267" t="str">
        <f>IF(AI161="","",VLOOKUP(AI161,標準様式１シフト記号表!$C$6:$L$47,10,FALSE))</f>
        <v/>
      </c>
      <c r="AJ162" s="269" t="str">
        <f>IF(AJ161="","",VLOOKUP(AJ161,標準様式１シフト記号表!$C$6:$L$47,10,FALSE))</f>
        <v/>
      </c>
      <c r="AK162" s="268" t="str">
        <f>IF(AK161="","",VLOOKUP(AK161,標準様式１シフト記号表!$C$6:$L$47,10,FALSE))</f>
        <v/>
      </c>
      <c r="AL162" s="267" t="str">
        <f>IF(AL161="","",VLOOKUP(AL161,標準様式１シフト記号表!$C$6:$L$47,10,FALSE))</f>
        <v/>
      </c>
      <c r="AM162" s="267" t="str">
        <f>IF(AM161="","",VLOOKUP(AM161,標準様式１シフト記号表!$C$6:$L$47,10,FALSE))</f>
        <v/>
      </c>
      <c r="AN162" s="267" t="str">
        <f>IF(AN161="","",VLOOKUP(AN161,標準様式１シフト記号表!$C$6:$L$47,10,FALSE))</f>
        <v/>
      </c>
      <c r="AO162" s="267" t="str">
        <f>IF(AO161="","",VLOOKUP(AO161,標準様式１シフト記号表!$C$6:$L$47,10,FALSE))</f>
        <v/>
      </c>
      <c r="AP162" s="267" t="str">
        <f>IF(AP161="","",VLOOKUP(AP161,標準様式１シフト記号表!$C$6:$L$47,10,FALSE))</f>
        <v/>
      </c>
      <c r="AQ162" s="269" t="str">
        <f>IF(AQ161="","",VLOOKUP(AQ161,標準様式１シフト記号表!$C$6:$L$47,10,FALSE))</f>
        <v/>
      </c>
      <c r="AR162" s="268" t="str">
        <f>IF(AR161="","",VLOOKUP(AR161,標準様式１シフト記号表!$C$6:$L$47,10,FALSE))</f>
        <v/>
      </c>
      <c r="AS162" s="267" t="str">
        <f>IF(AS161="","",VLOOKUP(AS161,標準様式１シフト記号表!$C$6:$L$47,10,FALSE))</f>
        <v/>
      </c>
      <c r="AT162" s="267" t="str">
        <f>IF(AT161="","",VLOOKUP(AT161,標準様式１シフト記号表!$C$6:$L$47,10,FALSE))</f>
        <v/>
      </c>
      <c r="AU162" s="267" t="str">
        <f>IF(AU161="","",VLOOKUP(AU161,標準様式１シフト記号表!$C$6:$L$47,10,FALSE))</f>
        <v/>
      </c>
      <c r="AV162" s="267" t="str">
        <f>IF(AV161="","",VLOOKUP(AV161,標準様式１シフト記号表!$C$6:$L$47,10,FALSE))</f>
        <v/>
      </c>
      <c r="AW162" s="267" t="str">
        <f>IF(AW161="","",VLOOKUP(AW161,標準様式１シフト記号表!$C$6:$L$47,10,FALSE))</f>
        <v/>
      </c>
      <c r="AX162" s="269" t="str">
        <f>IF(AX161="","",VLOOKUP(AX161,標準様式１シフト記号表!$C$6:$L$47,10,FALSE))</f>
        <v/>
      </c>
      <c r="AY162" s="268" t="str">
        <f>IF(AY161="","",VLOOKUP(AY161,標準様式１シフト記号表!$C$6:$L$47,10,FALSE))</f>
        <v/>
      </c>
      <c r="AZ162" s="267" t="str">
        <f>IF(AZ161="","",VLOOKUP(AZ161,標準様式１シフト記号表!$C$6:$L$47,10,FALSE))</f>
        <v/>
      </c>
      <c r="BA162" s="267" t="str">
        <f>IF(BA161="","",VLOOKUP(BA161,標準様式１シフト記号表!$C$6:$L$47,10,FALSE))</f>
        <v/>
      </c>
      <c r="BB162" s="1323">
        <f>IF($BE$3="４週",SUM(W162:AX162),IF($BE$3="暦月",SUM(W162:BA162),""))</f>
        <v>0</v>
      </c>
      <c r="BC162" s="1324"/>
      <c r="BD162" s="1325">
        <f>IF($BE$3="４週",BB162/4,IF($BE$3="暦月",(BB162/($BE$8/7)),""))</f>
        <v>0</v>
      </c>
      <c r="BE162" s="1324"/>
      <c r="BF162" s="1320"/>
      <c r="BG162" s="1321"/>
      <c r="BH162" s="1321"/>
      <c r="BI162" s="1321"/>
      <c r="BJ162" s="1322"/>
    </row>
    <row r="163" spans="2:62" ht="20.25" customHeight="1" x14ac:dyDescent="0.15">
      <c r="B163" s="1268">
        <f>B161+1</f>
        <v>75</v>
      </c>
      <c r="C163" s="1287"/>
      <c r="D163" s="1288"/>
      <c r="E163" s="278"/>
      <c r="F163" s="277"/>
      <c r="G163" s="278"/>
      <c r="H163" s="277"/>
      <c r="I163" s="1289"/>
      <c r="J163" s="1290"/>
      <c r="K163" s="1291"/>
      <c r="L163" s="1292"/>
      <c r="M163" s="1292"/>
      <c r="N163" s="1288"/>
      <c r="O163" s="1308"/>
      <c r="P163" s="1309"/>
      <c r="Q163" s="1309"/>
      <c r="R163" s="1309"/>
      <c r="S163" s="1310"/>
      <c r="T163" s="276" t="s">
        <v>486</v>
      </c>
      <c r="V163" s="275"/>
      <c r="W163" s="260"/>
      <c r="X163" s="259"/>
      <c r="Y163" s="259"/>
      <c r="Z163" s="259"/>
      <c r="AA163" s="259"/>
      <c r="AB163" s="259"/>
      <c r="AC163" s="261"/>
      <c r="AD163" s="260"/>
      <c r="AE163" s="259"/>
      <c r="AF163" s="259"/>
      <c r="AG163" s="259"/>
      <c r="AH163" s="259"/>
      <c r="AI163" s="259"/>
      <c r="AJ163" s="261"/>
      <c r="AK163" s="260"/>
      <c r="AL163" s="259"/>
      <c r="AM163" s="259"/>
      <c r="AN163" s="259"/>
      <c r="AO163" s="259"/>
      <c r="AP163" s="259"/>
      <c r="AQ163" s="261"/>
      <c r="AR163" s="260"/>
      <c r="AS163" s="259"/>
      <c r="AT163" s="259"/>
      <c r="AU163" s="259"/>
      <c r="AV163" s="259"/>
      <c r="AW163" s="259"/>
      <c r="AX163" s="261"/>
      <c r="AY163" s="260"/>
      <c r="AZ163" s="259"/>
      <c r="BA163" s="258"/>
      <c r="BB163" s="1311"/>
      <c r="BC163" s="1312"/>
      <c r="BD163" s="1282"/>
      <c r="BE163" s="1283"/>
      <c r="BF163" s="1284"/>
      <c r="BG163" s="1285"/>
      <c r="BH163" s="1285"/>
      <c r="BI163" s="1285"/>
      <c r="BJ163" s="1286"/>
    </row>
    <row r="164" spans="2:62" ht="20.25" customHeight="1" x14ac:dyDescent="0.15">
      <c r="B164" s="1269"/>
      <c r="C164" s="1326"/>
      <c r="D164" s="1327"/>
      <c r="E164" s="274"/>
      <c r="F164" s="273">
        <f>C163</f>
        <v>0</v>
      </c>
      <c r="G164" s="274"/>
      <c r="H164" s="273">
        <f>I163</f>
        <v>0</v>
      </c>
      <c r="I164" s="1328"/>
      <c r="J164" s="1329"/>
      <c r="K164" s="1330"/>
      <c r="L164" s="1331"/>
      <c r="M164" s="1331"/>
      <c r="N164" s="1327"/>
      <c r="O164" s="1308"/>
      <c r="P164" s="1309"/>
      <c r="Q164" s="1309"/>
      <c r="R164" s="1309"/>
      <c r="S164" s="1310"/>
      <c r="T164" s="272" t="s">
        <v>485</v>
      </c>
      <c r="U164" s="271"/>
      <c r="V164" s="270"/>
      <c r="W164" s="268" t="str">
        <f>IF(W163="","",VLOOKUP(W163,標準様式１シフト記号表!$C$6:$L$47,10,FALSE))</f>
        <v/>
      </c>
      <c r="X164" s="267" t="str">
        <f>IF(X163="","",VLOOKUP(X163,標準様式１シフト記号表!$C$6:$L$47,10,FALSE))</f>
        <v/>
      </c>
      <c r="Y164" s="267" t="str">
        <f>IF(Y163="","",VLOOKUP(Y163,標準様式１シフト記号表!$C$6:$L$47,10,FALSE))</f>
        <v/>
      </c>
      <c r="Z164" s="267" t="str">
        <f>IF(Z163="","",VLOOKUP(Z163,標準様式１シフト記号表!$C$6:$L$47,10,FALSE))</f>
        <v/>
      </c>
      <c r="AA164" s="267" t="str">
        <f>IF(AA163="","",VLOOKUP(AA163,標準様式１シフト記号表!$C$6:$L$47,10,FALSE))</f>
        <v/>
      </c>
      <c r="AB164" s="267" t="str">
        <f>IF(AB163="","",VLOOKUP(AB163,標準様式１シフト記号表!$C$6:$L$47,10,FALSE))</f>
        <v/>
      </c>
      <c r="AC164" s="269" t="str">
        <f>IF(AC163="","",VLOOKUP(AC163,標準様式１シフト記号表!$C$6:$L$47,10,FALSE))</f>
        <v/>
      </c>
      <c r="AD164" s="268" t="str">
        <f>IF(AD163="","",VLOOKUP(AD163,標準様式１シフト記号表!$C$6:$L$47,10,FALSE))</f>
        <v/>
      </c>
      <c r="AE164" s="267" t="str">
        <f>IF(AE163="","",VLOOKUP(AE163,標準様式１シフト記号表!$C$6:$L$47,10,FALSE))</f>
        <v/>
      </c>
      <c r="AF164" s="267" t="str">
        <f>IF(AF163="","",VLOOKUP(AF163,標準様式１シフト記号表!$C$6:$L$47,10,FALSE))</f>
        <v/>
      </c>
      <c r="AG164" s="267" t="str">
        <f>IF(AG163="","",VLOOKUP(AG163,標準様式１シフト記号表!$C$6:$L$47,10,FALSE))</f>
        <v/>
      </c>
      <c r="AH164" s="267" t="str">
        <f>IF(AH163="","",VLOOKUP(AH163,標準様式１シフト記号表!$C$6:$L$47,10,FALSE))</f>
        <v/>
      </c>
      <c r="AI164" s="267" t="str">
        <f>IF(AI163="","",VLOOKUP(AI163,標準様式１シフト記号表!$C$6:$L$47,10,FALSE))</f>
        <v/>
      </c>
      <c r="AJ164" s="269" t="str">
        <f>IF(AJ163="","",VLOOKUP(AJ163,標準様式１シフト記号表!$C$6:$L$47,10,FALSE))</f>
        <v/>
      </c>
      <c r="AK164" s="268" t="str">
        <f>IF(AK163="","",VLOOKUP(AK163,標準様式１シフト記号表!$C$6:$L$47,10,FALSE))</f>
        <v/>
      </c>
      <c r="AL164" s="267" t="str">
        <f>IF(AL163="","",VLOOKUP(AL163,標準様式１シフト記号表!$C$6:$L$47,10,FALSE))</f>
        <v/>
      </c>
      <c r="AM164" s="267" t="str">
        <f>IF(AM163="","",VLOOKUP(AM163,標準様式１シフト記号表!$C$6:$L$47,10,FALSE))</f>
        <v/>
      </c>
      <c r="AN164" s="267" t="str">
        <f>IF(AN163="","",VLOOKUP(AN163,標準様式１シフト記号表!$C$6:$L$47,10,FALSE))</f>
        <v/>
      </c>
      <c r="AO164" s="267" t="str">
        <f>IF(AO163="","",VLOOKUP(AO163,標準様式１シフト記号表!$C$6:$L$47,10,FALSE))</f>
        <v/>
      </c>
      <c r="AP164" s="267" t="str">
        <f>IF(AP163="","",VLOOKUP(AP163,標準様式１シフト記号表!$C$6:$L$47,10,FALSE))</f>
        <v/>
      </c>
      <c r="AQ164" s="269" t="str">
        <f>IF(AQ163="","",VLOOKUP(AQ163,標準様式１シフト記号表!$C$6:$L$47,10,FALSE))</f>
        <v/>
      </c>
      <c r="AR164" s="268" t="str">
        <f>IF(AR163="","",VLOOKUP(AR163,標準様式１シフト記号表!$C$6:$L$47,10,FALSE))</f>
        <v/>
      </c>
      <c r="AS164" s="267" t="str">
        <f>IF(AS163="","",VLOOKUP(AS163,標準様式１シフト記号表!$C$6:$L$47,10,FALSE))</f>
        <v/>
      </c>
      <c r="AT164" s="267" t="str">
        <f>IF(AT163="","",VLOOKUP(AT163,標準様式１シフト記号表!$C$6:$L$47,10,FALSE))</f>
        <v/>
      </c>
      <c r="AU164" s="267" t="str">
        <f>IF(AU163="","",VLOOKUP(AU163,標準様式１シフト記号表!$C$6:$L$47,10,FALSE))</f>
        <v/>
      </c>
      <c r="AV164" s="267" t="str">
        <f>IF(AV163="","",VLOOKUP(AV163,標準様式１シフト記号表!$C$6:$L$47,10,FALSE))</f>
        <v/>
      </c>
      <c r="AW164" s="267" t="str">
        <f>IF(AW163="","",VLOOKUP(AW163,標準様式１シフト記号表!$C$6:$L$47,10,FALSE))</f>
        <v/>
      </c>
      <c r="AX164" s="269" t="str">
        <f>IF(AX163="","",VLOOKUP(AX163,標準様式１シフト記号表!$C$6:$L$47,10,FALSE))</f>
        <v/>
      </c>
      <c r="AY164" s="268" t="str">
        <f>IF(AY163="","",VLOOKUP(AY163,標準様式１シフト記号表!$C$6:$L$47,10,FALSE))</f>
        <v/>
      </c>
      <c r="AZ164" s="267" t="str">
        <f>IF(AZ163="","",VLOOKUP(AZ163,標準様式１シフト記号表!$C$6:$L$47,10,FALSE))</f>
        <v/>
      </c>
      <c r="BA164" s="267" t="str">
        <f>IF(BA163="","",VLOOKUP(BA163,標準様式１シフト記号表!$C$6:$L$47,10,FALSE))</f>
        <v/>
      </c>
      <c r="BB164" s="1323">
        <f>IF($BE$3="４週",SUM(W164:AX164),IF($BE$3="暦月",SUM(W164:BA164),""))</f>
        <v>0</v>
      </c>
      <c r="BC164" s="1324"/>
      <c r="BD164" s="1325">
        <f>IF($BE$3="４週",BB164/4,IF($BE$3="暦月",(BB164/($BE$8/7)),""))</f>
        <v>0</v>
      </c>
      <c r="BE164" s="1324"/>
      <c r="BF164" s="1320"/>
      <c r="BG164" s="1321"/>
      <c r="BH164" s="1321"/>
      <c r="BI164" s="1321"/>
      <c r="BJ164" s="1322"/>
    </row>
    <row r="165" spans="2:62" ht="20.25" customHeight="1" x14ac:dyDescent="0.15">
      <c r="B165" s="1268">
        <f>B163+1</f>
        <v>76</v>
      </c>
      <c r="C165" s="1287"/>
      <c r="D165" s="1288"/>
      <c r="E165" s="278"/>
      <c r="F165" s="277"/>
      <c r="G165" s="278"/>
      <c r="H165" s="277"/>
      <c r="I165" s="1289"/>
      <c r="J165" s="1290"/>
      <c r="K165" s="1291"/>
      <c r="L165" s="1292"/>
      <c r="M165" s="1292"/>
      <c r="N165" s="1288"/>
      <c r="O165" s="1308"/>
      <c r="P165" s="1309"/>
      <c r="Q165" s="1309"/>
      <c r="R165" s="1309"/>
      <c r="S165" s="1310"/>
      <c r="T165" s="276" t="s">
        <v>486</v>
      </c>
      <c r="V165" s="275"/>
      <c r="W165" s="260"/>
      <c r="X165" s="259"/>
      <c r="Y165" s="259"/>
      <c r="Z165" s="259"/>
      <c r="AA165" s="259"/>
      <c r="AB165" s="259"/>
      <c r="AC165" s="261"/>
      <c r="AD165" s="260"/>
      <c r="AE165" s="259"/>
      <c r="AF165" s="259"/>
      <c r="AG165" s="259"/>
      <c r="AH165" s="259"/>
      <c r="AI165" s="259"/>
      <c r="AJ165" s="261"/>
      <c r="AK165" s="260"/>
      <c r="AL165" s="259"/>
      <c r="AM165" s="259"/>
      <c r="AN165" s="259"/>
      <c r="AO165" s="259"/>
      <c r="AP165" s="259"/>
      <c r="AQ165" s="261"/>
      <c r="AR165" s="260"/>
      <c r="AS165" s="259"/>
      <c r="AT165" s="259"/>
      <c r="AU165" s="259"/>
      <c r="AV165" s="259"/>
      <c r="AW165" s="259"/>
      <c r="AX165" s="261"/>
      <c r="AY165" s="260"/>
      <c r="AZ165" s="259"/>
      <c r="BA165" s="258"/>
      <c r="BB165" s="1311"/>
      <c r="BC165" s="1312"/>
      <c r="BD165" s="1282"/>
      <c r="BE165" s="1283"/>
      <c r="BF165" s="1284"/>
      <c r="BG165" s="1285"/>
      <c r="BH165" s="1285"/>
      <c r="BI165" s="1285"/>
      <c r="BJ165" s="1286"/>
    </row>
    <row r="166" spans="2:62" ht="20.25" customHeight="1" x14ac:dyDescent="0.15">
      <c r="B166" s="1269"/>
      <c r="C166" s="1326"/>
      <c r="D166" s="1327"/>
      <c r="E166" s="274"/>
      <c r="F166" s="273">
        <f>C165</f>
        <v>0</v>
      </c>
      <c r="G166" s="274"/>
      <c r="H166" s="273">
        <f>I165</f>
        <v>0</v>
      </c>
      <c r="I166" s="1328"/>
      <c r="J166" s="1329"/>
      <c r="K166" s="1330"/>
      <c r="L166" s="1331"/>
      <c r="M166" s="1331"/>
      <c r="N166" s="1327"/>
      <c r="O166" s="1308"/>
      <c r="P166" s="1309"/>
      <c r="Q166" s="1309"/>
      <c r="R166" s="1309"/>
      <c r="S166" s="1310"/>
      <c r="T166" s="272" t="s">
        <v>485</v>
      </c>
      <c r="U166" s="271"/>
      <c r="V166" s="270"/>
      <c r="W166" s="268" t="str">
        <f>IF(W165="","",VLOOKUP(W165,標準様式１シフト記号表!$C$6:$L$47,10,FALSE))</f>
        <v/>
      </c>
      <c r="X166" s="267" t="str">
        <f>IF(X165="","",VLOOKUP(X165,標準様式１シフト記号表!$C$6:$L$47,10,FALSE))</f>
        <v/>
      </c>
      <c r="Y166" s="267" t="str">
        <f>IF(Y165="","",VLOOKUP(Y165,標準様式１シフト記号表!$C$6:$L$47,10,FALSE))</f>
        <v/>
      </c>
      <c r="Z166" s="267" t="str">
        <f>IF(Z165="","",VLOOKUP(Z165,標準様式１シフト記号表!$C$6:$L$47,10,FALSE))</f>
        <v/>
      </c>
      <c r="AA166" s="267" t="str">
        <f>IF(AA165="","",VLOOKUP(AA165,標準様式１シフト記号表!$C$6:$L$47,10,FALSE))</f>
        <v/>
      </c>
      <c r="AB166" s="267" t="str">
        <f>IF(AB165="","",VLOOKUP(AB165,標準様式１シフト記号表!$C$6:$L$47,10,FALSE))</f>
        <v/>
      </c>
      <c r="AC166" s="269" t="str">
        <f>IF(AC165="","",VLOOKUP(AC165,標準様式１シフト記号表!$C$6:$L$47,10,FALSE))</f>
        <v/>
      </c>
      <c r="AD166" s="268" t="str">
        <f>IF(AD165="","",VLOOKUP(AD165,標準様式１シフト記号表!$C$6:$L$47,10,FALSE))</f>
        <v/>
      </c>
      <c r="AE166" s="267" t="str">
        <f>IF(AE165="","",VLOOKUP(AE165,標準様式１シフト記号表!$C$6:$L$47,10,FALSE))</f>
        <v/>
      </c>
      <c r="AF166" s="267" t="str">
        <f>IF(AF165="","",VLOOKUP(AF165,標準様式１シフト記号表!$C$6:$L$47,10,FALSE))</f>
        <v/>
      </c>
      <c r="AG166" s="267" t="str">
        <f>IF(AG165="","",VLOOKUP(AG165,標準様式１シフト記号表!$C$6:$L$47,10,FALSE))</f>
        <v/>
      </c>
      <c r="AH166" s="267" t="str">
        <f>IF(AH165="","",VLOOKUP(AH165,標準様式１シフト記号表!$C$6:$L$47,10,FALSE))</f>
        <v/>
      </c>
      <c r="AI166" s="267" t="str">
        <f>IF(AI165="","",VLOOKUP(AI165,標準様式１シフト記号表!$C$6:$L$47,10,FALSE))</f>
        <v/>
      </c>
      <c r="AJ166" s="269" t="str">
        <f>IF(AJ165="","",VLOOKUP(AJ165,標準様式１シフト記号表!$C$6:$L$47,10,FALSE))</f>
        <v/>
      </c>
      <c r="AK166" s="268" t="str">
        <f>IF(AK165="","",VLOOKUP(AK165,標準様式１シフト記号表!$C$6:$L$47,10,FALSE))</f>
        <v/>
      </c>
      <c r="AL166" s="267" t="str">
        <f>IF(AL165="","",VLOOKUP(AL165,標準様式１シフト記号表!$C$6:$L$47,10,FALSE))</f>
        <v/>
      </c>
      <c r="AM166" s="267" t="str">
        <f>IF(AM165="","",VLOOKUP(AM165,標準様式１シフト記号表!$C$6:$L$47,10,FALSE))</f>
        <v/>
      </c>
      <c r="AN166" s="267" t="str">
        <f>IF(AN165="","",VLOOKUP(AN165,標準様式１シフト記号表!$C$6:$L$47,10,FALSE))</f>
        <v/>
      </c>
      <c r="AO166" s="267" t="str">
        <f>IF(AO165="","",VLOOKUP(AO165,標準様式１シフト記号表!$C$6:$L$47,10,FALSE))</f>
        <v/>
      </c>
      <c r="AP166" s="267" t="str">
        <f>IF(AP165="","",VLOOKUP(AP165,標準様式１シフト記号表!$C$6:$L$47,10,FALSE))</f>
        <v/>
      </c>
      <c r="AQ166" s="269" t="str">
        <f>IF(AQ165="","",VLOOKUP(AQ165,標準様式１シフト記号表!$C$6:$L$47,10,FALSE))</f>
        <v/>
      </c>
      <c r="AR166" s="268" t="str">
        <f>IF(AR165="","",VLOOKUP(AR165,標準様式１シフト記号表!$C$6:$L$47,10,FALSE))</f>
        <v/>
      </c>
      <c r="AS166" s="267" t="str">
        <f>IF(AS165="","",VLOOKUP(AS165,標準様式１シフト記号表!$C$6:$L$47,10,FALSE))</f>
        <v/>
      </c>
      <c r="AT166" s="267" t="str">
        <f>IF(AT165="","",VLOOKUP(AT165,標準様式１シフト記号表!$C$6:$L$47,10,FALSE))</f>
        <v/>
      </c>
      <c r="AU166" s="267" t="str">
        <f>IF(AU165="","",VLOOKUP(AU165,標準様式１シフト記号表!$C$6:$L$47,10,FALSE))</f>
        <v/>
      </c>
      <c r="AV166" s="267" t="str">
        <f>IF(AV165="","",VLOOKUP(AV165,標準様式１シフト記号表!$C$6:$L$47,10,FALSE))</f>
        <v/>
      </c>
      <c r="AW166" s="267" t="str">
        <f>IF(AW165="","",VLOOKUP(AW165,標準様式１シフト記号表!$C$6:$L$47,10,FALSE))</f>
        <v/>
      </c>
      <c r="AX166" s="269" t="str">
        <f>IF(AX165="","",VLOOKUP(AX165,標準様式１シフト記号表!$C$6:$L$47,10,FALSE))</f>
        <v/>
      </c>
      <c r="AY166" s="268" t="str">
        <f>IF(AY165="","",VLOOKUP(AY165,標準様式１シフト記号表!$C$6:$L$47,10,FALSE))</f>
        <v/>
      </c>
      <c r="AZ166" s="267" t="str">
        <f>IF(AZ165="","",VLOOKUP(AZ165,標準様式１シフト記号表!$C$6:$L$47,10,FALSE))</f>
        <v/>
      </c>
      <c r="BA166" s="267" t="str">
        <f>IF(BA165="","",VLOOKUP(BA165,標準様式１シフト記号表!$C$6:$L$47,10,FALSE))</f>
        <v/>
      </c>
      <c r="BB166" s="1323">
        <f>IF($BE$3="４週",SUM(W166:AX166),IF($BE$3="暦月",SUM(W166:BA166),""))</f>
        <v>0</v>
      </c>
      <c r="BC166" s="1324"/>
      <c r="BD166" s="1325">
        <f>IF($BE$3="４週",BB166/4,IF($BE$3="暦月",(BB166/($BE$8/7)),""))</f>
        <v>0</v>
      </c>
      <c r="BE166" s="1324"/>
      <c r="BF166" s="1320"/>
      <c r="BG166" s="1321"/>
      <c r="BH166" s="1321"/>
      <c r="BI166" s="1321"/>
      <c r="BJ166" s="1322"/>
    </row>
    <row r="167" spans="2:62" ht="20.25" customHeight="1" x14ac:dyDescent="0.15">
      <c r="B167" s="1268">
        <f>B165+1</f>
        <v>77</v>
      </c>
      <c r="C167" s="1287"/>
      <c r="D167" s="1288"/>
      <c r="E167" s="278"/>
      <c r="F167" s="277"/>
      <c r="G167" s="278"/>
      <c r="H167" s="277"/>
      <c r="I167" s="1289"/>
      <c r="J167" s="1290"/>
      <c r="K167" s="1291"/>
      <c r="L167" s="1292"/>
      <c r="M167" s="1292"/>
      <c r="N167" s="1288"/>
      <c r="O167" s="1308"/>
      <c r="P167" s="1309"/>
      <c r="Q167" s="1309"/>
      <c r="R167" s="1309"/>
      <c r="S167" s="1310"/>
      <c r="T167" s="276" t="s">
        <v>486</v>
      </c>
      <c r="V167" s="275"/>
      <c r="W167" s="260"/>
      <c r="X167" s="259"/>
      <c r="Y167" s="259"/>
      <c r="Z167" s="259"/>
      <c r="AA167" s="259"/>
      <c r="AB167" s="259"/>
      <c r="AC167" s="261"/>
      <c r="AD167" s="260"/>
      <c r="AE167" s="259"/>
      <c r="AF167" s="259"/>
      <c r="AG167" s="259"/>
      <c r="AH167" s="259"/>
      <c r="AI167" s="259"/>
      <c r="AJ167" s="261"/>
      <c r="AK167" s="260"/>
      <c r="AL167" s="259"/>
      <c r="AM167" s="259"/>
      <c r="AN167" s="259"/>
      <c r="AO167" s="259"/>
      <c r="AP167" s="259"/>
      <c r="AQ167" s="261"/>
      <c r="AR167" s="260"/>
      <c r="AS167" s="259"/>
      <c r="AT167" s="259"/>
      <c r="AU167" s="259"/>
      <c r="AV167" s="259"/>
      <c r="AW167" s="259"/>
      <c r="AX167" s="261"/>
      <c r="AY167" s="260"/>
      <c r="AZ167" s="259"/>
      <c r="BA167" s="258"/>
      <c r="BB167" s="1311"/>
      <c r="BC167" s="1312"/>
      <c r="BD167" s="1282"/>
      <c r="BE167" s="1283"/>
      <c r="BF167" s="1284"/>
      <c r="BG167" s="1285"/>
      <c r="BH167" s="1285"/>
      <c r="BI167" s="1285"/>
      <c r="BJ167" s="1286"/>
    </row>
    <row r="168" spans="2:62" ht="20.25" customHeight="1" x14ac:dyDescent="0.15">
      <c r="B168" s="1269"/>
      <c r="C168" s="1326"/>
      <c r="D168" s="1327"/>
      <c r="E168" s="274"/>
      <c r="F168" s="273">
        <f>C167</f>
        <v>0</v>
      </c>
      <c r="G168" s="274"/>
      <c r="H168" s="273">
        <f>I167</f>
        <v>0</v>
      </c>
      <c r="I168" s="1328"/>
      <c r="J168" s="1329"/>
      <c r="K168" s="1330"/>
      <c r="L168" s="1331"/>
      <c r="M168" s="1331"/>
      <c r="N168" s="1327"/>
      <c r="O168" s="1308"/>
      <c r="P168" s="1309"/>
      <c r="Q168" s="1309"/>
      <c r="R168" s="1309"/>
      <c r="S168" s="1310"/>
      <c r="T168" s="272" t="s">
        <v>485</v>
      </c>
      <c r="U168" s="271"/>
      <c r="V168" s="270"/>
      <c r="W168" s="268" t="str">
        <f>IF(W167="","",VLOOKUP(W167,標準様式１シフト記号表!$C$6:$L$47,10,FALSE))</f>
        <v/>
      </c>
      <c r="X168" s="267" t="str">
        <f>IF(X167="","",VLOOKUP(X167,標準様式１シフト記号表!$C$6:$L$47,10,FALSE))</f>
        <v/>
      </c>
      <c r="Y168" s="267" t="str">
        <f>IF(Y167="","",VLOOKUP(Y167,標準様式１シフト記号表!$C$6:$L$47,10,FALSE))</f>
        <v/>
      </c>
      <c r="Z168" s="267" t="str">
        <f>IF(Z167="","",VLOOKUP(Z167,標準様式１シフト記号表!$C$6:$L$47,10,FALSE))</f>
        <v/>
      </c>
      <c r="AA168" s="267" t="str">
        <f>IF(AA167="","",VLOOKUP(AA167,標準様式１シフト記号表!$C$6:$L$47,10,FALSE))</f>
        <v/>
      </c>
      <c r="AB168" s="267" t="str">
        <f>IF(AB167="","",VLOOKUP(AB167,標準様式１シフト記号表!$C$6:$L$47,10,FALSE))</f>
        <v/>
      </c>
      <c r="AC168" s="269" t="str">
        <f>IF(AC167="","",VLOOKUP(AC167,標準様式１シフト記号表!$C$6:$L$47,10,FALSE))</f>
        <v/>
      </c>
      <c r="AD168" s="268" t="str">
        <f>IF(AD167="","",VLOOKUP(AD167,標準様式１シフト記号表!$C$6:$L$47,10,FALSE))</f>
        <v/>
      </c>
      <c r="AE168" s="267" t="str">
        <f>IF(AE167="","",VLOOKUP(AE167,標準様式１シフト記号表!$C$6:$L$47,10,FALSE))</f>
        <v/>
      </c>
      <c r="AF168" s="267" t="str">
        <f>IF(AF167="","",VLOOKUP(AF167,標準様式１シフト記号表!$C$6:$L$47,10,FALSE))</f>
        <v/>
      </c>
      <c r="AG168" s="267" t="str">
        <f>IF(AG167="","",VLOOKUP(AG167,標準様式１シフト記号表!$C$6:$L$47,10,FALSE))</f>
        <v/>
      </c>
      <c r="AH168" s="267" t="str">
        <f>IF(AH167="","",VLOOKUP(AH167,標準様式１シフト記号表!$C$6:$L$47,10,FALSE))</f>
        <v/>
      </c>
      <c r="AI168" s="267" t="str">
        <f>IF(AI167="","",VLOOKUP(AI167,標準様式１シフト記号表!$C$6:$L$47,10,FALSE))</f>
        <v/>
      </c>
      <c r="AJ168" s="269" t="str">
        <f>IF(AJ167="","",VLOOKUP(AJ167,標準様式１シフト記号表!$C$6:$L$47,10,FALSE))</f>
        <v/>
      </c>
      <c r="AK168" s="268" t="str">
        <f>IF(AK167="","",VLOOKUP(AK167,標準様式１シフト記号表!$C$6:$L$47,10,FALSE))</f>
        <v/>
      </c>
      <c r="AL168" s="267" t="str">
        <f>IF(AL167="","",VLOOKUP(AL167,標準様式１シフト記号表!$C$6:$L$47,10,FALSE))</f>
        <v/>
      </c>
      <c r="AM168" s="267" t="str">
        <f>IF(AM167="","",VLOOKUP(AM167,標準様式１シフト記号表!$C$6:$L$47,10,FALSE))</f>
        <v/>
      </c>
      <c r="AN168" s="267" t="str">
        <f>IF(AN167="","",VLOOKUP(AN167,標準様式１シフト記号表!$C$6:$L$47,10,FALSE))</f>
        <v/>
      </c>
      <c r="AO168" s="267" t="str">
        <f>IF(AO167="","",VLOOKUP(AO167,標準様式１シフト記号表!$C$6:$L$47,10,FALSE))</f>
        <v/>
      </c>
      <c r="AP168" s="267" t="str">
        <f>IF(AP167="","",VLOOKUP(AP167,標準様式１シフト記号表!$C$6:$L$47,10,FALSE))</f>
        <v/>
      </c>
      <c r="AQ168" s="269" t="str">
        <f>IF(AQ167="","",VLOOKUP(AQ167,標準様式１シフト記号表!$C$6:$L$47,10,FALSE))</f>
        <v/>
      </c>
      <c r="AR168" s="268" t="str">
        <f>IF(AR167="","",VLOOKUP(AR167,標準様式１シフト記号表!$C$6:$L$47,10,FALSE))</f>
        <v/>
      </c>
      <c r="AS168" s="267" t="str">
        <f>IF(AS167="","",VLOOKUP(AS167,標準様式１シフト記号表!$C$6:$L$47,10,FALSE))</f>
        <v/>
      </c>
      <c r="AT168" s="267" t="str">
        <f>IF(AT167="","",VLOOKUP(AT167,標準様式１シフト記号表!$C$6:$L$47,10,FALSE))</f>
        <v/>
      </c>
      <c r="AU168" s="267" t="str">
        <f>IF(AU167="","",VLOOKUP(AU167,標準様式１シフト記号表!$C$6:$L$47,10,FALSE))</f>
        <v/>
      </c>
      <c r="AV168" s="267" t="str">
        <f>IF(AV167="","",VLOOKUP(AV167,標準様式１シフト記号表!$C$6:$L$47,10,FALSE))</f>
        <v/>
      </c>
      <c r="AW168" s="267" t="str">
        <f>IF(AW167="","",VLOOKUP(AW167,標準様式１シフト記号表!$C$6:$L$47,10,FALSE))</f>
        <v/>
      </c>
      <c r="AX168" s="269" t="str">
        <f>IF(AX167="","",VLOOKUP(AX167,標準様式１シフト記号表!$C$6:$L$47,10,FALSE))</f>
        <v/>
      </c>
      <c r="AY168" s="268" t="str">
        <f>IF(AY167="","",VLOOKUP(AY167,標準様式１シフト記号表!$C$6:$L$47,10,FALSE))</f>
        <v/>
      </c>
      <c r="AZ168" s="267" t="str">
        <f>IF(AZ167="","",VLOOKUP(AZ167,標準様式１シフト記号表!$C$6:$L$47,10,FALSE))</f>
        <v/>
      </c>
      <c r="BA168" s="267" t="str">
        <f>IF(BA167="","",VLOOKUP(BA167,標準様式１シフト記号表!$C$6:$L$47,10,FALSE))</f>
        <v/>
      </c>
      <c r="BB168" s="1323">
        <f>IF($BE$3="４週",SUM(W168:AX168),IF($BE$3="暦月",SUM(W168:BA168),""))</f>
        <v>0</v>
      </c>
      <c r="BC168" s="1324"/>
      <c r="BD168" s="1325">
        <f>IF($BE$3="４週",BB168/4,IF($BE$3="暦月",(BB168/($BE$8/7)),""))</f>
        <v>0</v>
      </c>
      <c r="BE168" s="1324"/>
      <c r="BF168" s="1320"/>
      <c r="BG168" s="1321"/>
      <c r="BH168" s="1321"/>
      <c r="BI168" s="1321"/>
      <c r="BJ168" s="1322"/>
    </row>
    <row r="169" spans="2:62" ht="20.25" customHeight="1" x14ac:dyDescent="0.15">
      <c r="B169" s="1268">
        <f>B167+1</f>
        <v>78</v>
      </c>
      <c r="C169" s="1287"/>
      <c r="D169" s="1288"/>
      <c r="E169" s="278"/>
      <c r="F169" s="277"/>
      <c r="G169" s="278"/>
      <c r="H169" s="277"/>
      <c r="I169" s="1289"/>
      <c r="J169" s="1290"/>
      <c r="K169" s="1291"/>
      <c r="L169" s="1292"/>
      <c r="M169" s="1292"/>
      <c r="N169" s="1288"/>
      <c r="O169" s="1308"/>
      <c r="P169" s="1309"/>
      <c r="Q169" s="1309"/>
      <c r="R169" s="1309"/>
      <c r="S169" s="1310"/>
      <c r="T169" s="276" t="s">
        <v>486</v>
      </c>
      <c r="V169" s="275"/>
      <c r="W169" s="260"/>
      <c r="X169" s="259"/>
      <c r="Y169" s="259"/>
      <c r="Z169" s="259"/>
      <c r="AA169" s="259"/>
      <c r="AB169" s="259"/>
      <c r="AC169" s="261"/>
      <c r="AD169" s="260"/>
      <c r="AE169" s="259"/>
      <c r="AF169" s="259"/>
      <c r="AG169" s="259"/>
      <c r="AH169" s="259"/>
      <c r="AI169" s="259"/>
      <c r="AJ169" s="261"/>
      <c r="AK169" s="260"/>
      <c r="AL169" s="259"/>
      <c r="AM169" s="259"/>
      <c r="AN169" s="259"/>
      <c r="AO169" s="259"/>
      <c r="AP169" s="259"/>
      <c r="AQ169" s="261"/>
      <c r="AR169" s="260"/>
      <c r="AS169" s="259"/>
      <c r="AT169" s="259"/>
      <c r="AU169" s="259"/>
      <c r="AV169" s="259"/>
      <c r="AW169" s="259"/>
      <c r="AX169" s="261"/>
      <c r="AY169" s="260"/>
      <c r="AZ169" s="259"/>
      <c r="BA169" s="258"/>
      <c r="BB169" s="1311"/>
      <c r="BC169" s="1312"/>
      <c r="BD169" s="1282"/>
      <c r="BE169" s="1283"/>
      <c r="BF169" s="1284"/>
      <c r="BG169" s="1285"/>
      <c r="BH169" s="1285"/>
      <c r="BI169" s="1285"/>
      <c r="BJ169" s="1286"/>
    </row>
    <row r="170" spans="2:62" ht="20.25" customHeight="1" x14ac:dyDescent="0.15">
      <c r="B170" s="1269"/>
      <c r="C170" s="1326"/>
      <c r="D170" s="1327"/>
      <c r="E170" s="274"/>
      <c r="F170" s="273">
        <f>C169</f>
        <v>0</v>
      </c>
      <c r="G170" s="274"/>
      <c r="H170" s="273">
        <f>I169</f>
        <v>0</v>
      </c>
      <c r="I170" s="1328"/>
      <c r="J170" s="1329"/>
      <c r="K170" s="1330"/>
      <c r="L170" s="1331"/>
      <c r="M170" s="1331"/>
      <c r="N170" s="1327"/>
      <c r="O170" s="1308"/>
      <c r="P170" s="1309"/>
      <c r="Q170" s="1309"/>
      <c r="R170" s="1309"/>
      <c r="S170" s="1310"/>
      <c r="T170" s="272" t="s">
        <v>485</v>
      </c>
      <c r="U170" s="271"/>
      <c r="V170" s="270"/>
      <c r="W170" s="268" t="str">
        <f>IF(W169="","",VLOOKUP(W169,標準様式１シフト記号表!$C$6:$L$47,10,FALSE))</f>
        <v/>
      </c>
      <c r="X170" s="267" t="str">
        <f>IF(X169="","",VLOOKUP(X169,標準様式１シフト記号表!$C$6:$L$47,10,FALSE))</f>
        <v/>
      </c>
      <c r="Y170" s="267" t="str">
        <f>IF(Y169="","",VLOOKUP(Y169,標準様式１シフト記号表!$C$6:$L$47,10,FALSE))</f>
        <v/>
      </c>
      <c r="Z170" s="267" t="str">
        <f>IF(Z169="","",VLOOKUP(Z169,標準様式１シフト記号表!$C$6:$L$47,10,FALSE))</f>
        <v/>
      </c>
      <c r="AA170" s="267" t="str">
        <f>IF(AA169="","",VLOOKUP(AA169,標準様式１シフト記号表!$C$6:$L$47,10,FALSE))</f>
        <v/>
      </c>
      <c r="AB170" s="267" t="str">
        <f>IF(AB169="","",VLOOKUP(AB169,標準様式１シフト記号表!$C$6:$L$47,10,FALSE))</f>
        <v/>
      </c>
      <c r="AC170" s="269" t="str">
        <f>IF(AC169="","",VLOOKUP(AC169,標準様式１シフト記号表!$C$6:$L$47,10,FALSE))</f>
        <v/>
      </c>
      <c r="AD170" s="268" t="str">
        <f>IF(AD169="","",VLOOKUP(AD169,標準様式１シフト記号表!$C$6:$L$47,10,FALSE))</f>
        <v/>
      </c>
      <c r="AE170" s="267" t="str">
        <f>IF(AE169="","",VLOOKUP(AE169,標準様式１シフト記号表!$C$6:$L$47,10,FALSE))</f>
        <v/>
      </c>
      <c r="AF170" s="267" t="str">
        <f>IF(AF169="","",VLOOKUP(AF169,標準様式１シフト記号表!$C$6:$L$47,10,FALSE))</f>
        <v/>
      </c>
      <c r="AG170" s="267" t="str">
        <f>IF(AG169="","",VLOOKUP(AG169,標準様式１シフト記号表!$C$6:$L$47,10,FALSE))</f>
        <v/>
      </c>
      <c r="AH170" s="267" t="str">
        <f>IF(AH169="","",VLOOKUP(AH169,標準様式１シフト記号表!$C$6:$L$47,10,FALSE))</f>
        <v/>
      </c>
      <c r="AI170" s="267" t="str">
        <f>IF(AI169="","",VLOOKUP(AI169,標準様式１シフト記号表!$C$6:$L$47,10,FALSE))</f>
        <v/>
      </c>
      <c r="AJ170" s="269" t="str">
        <f>IF(AJ169="","",VLOOKUP(AJ169,標準様式１シフト記号表!$C$6:$L$47,10,FALSE))</f>
        <v/>
      </c>
      <c r="AK170" s="268" t="str">
        <f>IF(AK169="","",VLOOKUP(AK169,標準様式１シフト記号表!$C$6:$L$47,10,FALSE))</f>
        <v/>
      </c>
      <c r="AL170" s="267" t="str">
        <f>IF(AL169="","",VLOOKUP(AL169,標準様式１シフト記号表!$C$6:$L$47,10,FALSE))</f>
        <v/>
      </c>
      <c r="AM170" s="267" t="str">
        <f>IF(AM169="","",VLOOKUP(AM169,標準様式１シフト記号表!$C$6:$L$47,10,FALSE))</f>
        <v/>
      </c>
      <c r="AN170" s="267" t="str">
        <f>IF(AN169="","",VLOOKUP(AN169,標準様式１シフト記号表!$C$6:$L$47,10,FALSE))</f>
        <v/>
      </c>
      <c r="AO170" s="267" t="str">
        <f>IF(AO169="","",VLOOKUP(AO169,標準様式１シフト記号表!$C$6:$L$47,10,FALSE))</f>
        <v/>
      </c>
      <c r="AP170" s="267" t="str">
        <f>IF(AP169="","",VLOOKUP(AP169,標準様式１シフト記号表!$C$6:$L$47,10,FALSE))</f>
        <v/>
      </c>
      <c r="AQ170" s="269" t="str">
        <f>IF(AQ169="","",VLOOKUP(AQ169,標準様式１シフト記号表!$C$6:$L$47,10,FALSE))</f>
        <v/>
      </c>
      <c r="AR170" s="268" t="str">
        <f>IF(AR169="","",VLOOKUP(AR169,標準様式１シフト記号表!$C$6:$L$47,10,FALSE))</f>
        <v/>
      </c>
      <c r="AS170" s="267" t="str">
        <f>IF(AS169="","",VLOOKUP(AS169,標準様式１シフト記号表!$C$6:$L$47,10,FALSE))</f>
        <v/>
      </c>
      <c r="AT170" s="267" t="str">
        <f>IF(AT169="","",VLOOKUP(AT169,標準様式１シフト記号表!$C$6:$L$47,10,FALSE))</f>
        <v/>
      </c>
      <c r="AU170" s="267" t="str">
        <f>IF(AU169="","",VLOOKUP(AU169,標準様式１シフト記号表!$C$6:$L$47,10,FALSE))</f>
        <v/>
      </c>
      <c r="AV170" s="267" t="str">
        <f>IF(AV169="","",VLOOKUP(AV169,標準様式１シフト記号表!$C$6:$L$47,10,FALSE))</f>
        <v/>
      </c>
      <c r="AW170" s="267" t="str">
        <f>IF(AW169="","",VLOOKUP(AW169,標準様式１シフト記号表!$C$6:$L$47,10,FALSE))</f>
        <v/>
      </c>
      <c r="AX170" s="269" t="str">
        <f>IF(AX169="","",VLOOKUP(AX169,標準様式１シフト記号表!$C$6:$L$47,10,FALSE))</f>
        <v/>
      </c>
      <c r="AY170" s="268" t="str">
        <f>IF(AY169="","",VLOOKUP(AY169,標準様式１シフト記号表!$C$6:$L$47,10,FALSE))</f>
        <v/>
      </c>
      <c r="AZ170" s="267" t="str">
        <f>IF(AZ169="","",VLOOKUP(AZ169,標準様式１シフト記号表!$C$6:$L$47,10,FALSE))</f>
        <v/>
      </c>
      <c r="BA170" s="267" t="str">
        <f>IF(BA169="","",VLOOKUP(BA169,標準様式１シフト記号表!$C$6:$L$47,10,FALSE))</f>
        <v/>
      </c>
      <c r="BB170" s="1323">
        <f>IF($BE$3="４週",SUM(W170:AX170),IF($BE$3="暦月",SUM(W170:BA170),""))</f>
        <v>0</v>
      </c>
      <c r="BC170" s="1324"/>
      <c r="BD170" s="1325">
        <f>IF($BE$3="４週",BB170/4,IF($BE$3="暦月",(BB170/($BE$8/7)),""))</f>
        <v>0</v>
      </c>
      <c r="BE170" s="1324"/>
      <c r="BF170" s="1320"/>
      <c r="BG170" s="1321"/>
      <c r="BH170" s="1321"/>
      <c r="BI170" s="1321"/>
      <c r="BJ170" s="1322"/>
    </row>
    <row r="171" spans="2:62" ht="20.25" customHeight="1" x14ac:dyDescent="0.15">
      <c r="B171" s="1268">
        <f>B169+1</f>
        <v>79</v>
      </c>
      <c r="C171" s="1287"/>
      <c r="D171" s="1288"/>
      <c r="E171" s="278"/>
      <c r="F171" s="277"/>
      <c r="G171" s="278"/>
      <c r="H171" s="277"/>
      <c r="I171" s="1289"/>
      <c r="J171" s="1290"/>
      <c r="K171" s="1291"/>
      <c r="L171" s="1292"/>
      <c r="M171" s="1292"/>
      <c r="N171" s="1288"/>
      <c r="O171" s="1308"/>
      <c r="P171" s="1309"/>
      <c r="Q171" s="1309"/>
      <c r="R171" s="1309"/>
      <c r="S171" s="1310"/>
      <c r="T171" s="276" t="s">
        <v>486</v>
      </c>
      <c r="V171" s="275"/>
      <c r="W171" s="260"/>
      <c r="X171" s="259"/>
      <c r="Y171" s="259"/>
      <c r="Z171" s="259"/>
      <c r="AA171" s="259"/>
      <c r="AB171" s="259"/>
      <c r="AC171" s="261"/>
      <c r="AD171" s="260"/>
      <c r="AE171" s="259"/>
      <c r="AF171" s="259"/>
      <c r="AG171" s="259"/>
      <c r="AH171" s="259"/>
      <c r="AI171" s="259"/>
      <c r="AJ171" s="261"/>
      <c r="AK171" s="260"/>
      <c r="AL171" s="259"/>
      <c r="AM171" s="259"/>
      <c r="AN171" s="259"/>
      <c r="AO171" s="259"/>
      <c r="AP171" s="259"/>
      <c r="AQ171" s="261"/>
      <c r="AR171" s="260"/>
      <c r="AS171" s="259"/>
      <c r="AT171" s="259"/>
      <c r="AU171" s="259"/>
      <c r="AV171" s="259"/>
      <c r="AW171" s="259"/>
      <c r="AX171" s="261"/>
      <c r="AY171" s="260"/>
      <c r="AZ171" s="259"/>
      <c r="BA171" s="258"/>
      <c r="BB171" s="1311"/>
      <c r="BC171" s="1312"/>
      <c r="BD171" s="1282"/>
      <c r="BE171" s="1283"/>
      <c r="BF171" s="1284"/>
      <c r="BG171" s="1285"/>
      <c r="BH171" s="1285"/>
      <c r="BI171" s="1285"/>
      <c r="BJ171" s="1286"/>
    </row>
    <row r="172" spans="2:62" ht="20.25" customHeight="1" x14ac:dyDescent="0.15">
      <c r="B172" s="1269"/>
      <c r="C172" s="1326"/>
      <c r="D172" s="1327"/>
      <c r="E172" s="274"/>
      <c r="F172" s="273">
        <f>C171</f>
        <v>0</v>
      </c>
      <c r="G172" s="274"/>
      <c r="H172" s="273">
        <f>I171</f>
        <v>0</v>
      </c>
      <c r="I172" s="1328"/>
      <c r="J172" s="1329"/>
      <c r="K172" s="1330"/>
      <c r="L172" s="1331"/>
      <c r="M172" s="1331"/>
      <c r="N172" s="1327"/>
      <c r="O172" s="1308"/>
      <c r="P172" s="1309"/>
      <c r="Q172" s="1309"/>
      <c r="R172" s="1309"/>
      <c r="S172" s="1310"/>
      <c r="T172" s="272" t="s">
        <v>485</v>
      </c>
      <c r="U172" s="271"/>
      <c r="V172" s="270"/>
      <c r="W172" s="268" t="str">
        <f>IF(W171="","",VLOOKUP(W171,標準様式１シフト記号表!$C$6:$L$47,10,FALSE))</f>
        <v/>
      </c>
      <c r="X172" s="267" t="str">
        <f>IF(X171="","",VLOOKUP(X171,標準様式１シフト記号表!$C$6:$L$47,10,FALSE))</f>
        <v/>
      </c>
      <c r="Y172" s="267" t="str">
        <f>IF(Y171="","",VLOOKUP(Y171,標準様式１シフト記号表!$C$6:$L$47,10,FALSE))</f>
        <v/>
      </c>
      <c r="Z172" s="267" t="str">
        <f>IF(Z171="","",VLOOKUP(Z171,標準様式１シフト記号表!$C$6:$L$47,10,FALSE))</f>
        <v/>
      </c>
      <c r="AA172" s="267" t="str">
        <f>IF(AA171="","",VLOOKUP(AA171,標準様式１シフト記号表!$C$6:$L$47,10,FALSE))</f>
        <v/>
      </c>
      <c r="AB172" s="267" t="str">
        <f>IF(AB171="","",VLOOKUP(AB171,標準様式１シフト記号表!$C$6:$L$47,10,FALSE))</f>
        <v/>
      </c>
      <c r="AC172" s="269" t="str">
        <f>IF(AC171="","",VLOOKUP(AC171,標準様式１シフト記号表!$C$6:$L$47,10,FALSE))</f>
        <v/>
      </c>
      <c r="AD172" s="268" t="str">
        <f>IF(AD171="","",VLOOKUP(AD171,標準様式１シフト記号表!$C$6:$L$47,10,FALSE))</f>
        <v/>
      </c>
      <c r="AE172" s="267" t="str">
        <f>IF(AE171="","",VLOOKUP(AE171,標準様式１シフト記号表!$C$6:$L$47,10,FALSE))</f>
        <v/>
      </c>
      <c r="AF172" s="267" t="str">
        <f>IF(AF171="","",VLOOKUP(AF171,標準様式１シフト記号表!$C$6:$L$47,10,FALSE))</f>
        <v/>
      </c>
      <c r="AG172" s="267" t="str">
        <f>IF(AG171="","",VLOOKUP(AG171,標準様式１シフト記号表!$C$6:$L$47,10,FALSE))</f>
        <v/>
      </c>
      <c r="AH172" s="267" t="str">
        <f>IF(AH171="","",VLOOKUP(AH171,標準様式１シフト記号表!$C$6:$L$47,10,FALSE))</f>
        <v/>
      </c>
      <c r="AI172" s="267" t="str">
        <f>IF(AI171="","",VLOOKUP(AI171,標準様式１シフト記号表!$C$6:$L$47,10,FALSE))</f>
        <v/>
      </c>
      <c r="AJ172" s="269" t="str">
        <f>IF(AJ171="","",VLOOKUP(AJ171,標準様式１シフト記号表!$C$6:$L$47,10,FALSE))</f>
        <v/>
      </c>
      <c r="AK172" s="268" t="str">
        <f>IF(AK171="","",VLOOKUP(AK171,標準様式１シフト記号表!$C$6:$L$47,10,FALSE))</f>
        <v/>
      </c>
      <c r="AL172" s="267" t="str">
        <f>IF(AL171="","",VLOOKUP(AL171,標準様式１シフト記号表!$C$6:$L$47,10,FALSE))</f>
        <v/>
      </c>
      <c r="AM172" s="267" t="str">
        <f>IF(AM171="","",VLOOKUP(AM171,標準様式１シフト記号表!$C$6:$L$47,10,FALSE))</f>
        <v/>
      </c>
      <c r="AN172" s="267" t="str">
        <f>IF(AN171="","",VLOOKUP(AN171,標準様式１シフト記号表!$C$6:$L$47,10,FALSE))</f>
        <v/>
      </c>
      <c r="AO172" s="267" t="str">
        <f>IF(AO171="","",VLOOKUP(AO171,標準様式１シフト記号表!$C$6:$L$47,10,FALSE))</f>
        <v/>
      </c>
      <c r="AP172" s="267" t="str">
        <f>IF(AP171="","",VLOOKUP(AP171,標準様式１シフト記号表!$C$6:$L$47,10,FALSE))</f>
        <v/>
      </c>
      <c r="AQ172" s="269" t="str">
        <f>IF(AQ171="","",VLOOKUP(AQ171,標準様式１シフト記号表!$C$6:$L$47,10,FALSE))</f>
        <v/>
      </c>
      <c r="AR172" s="268" t="str">
        <f>IF(AR171="","",VLOOKUP(AR171,標準様式１シフト記号表!$C$6:$L$47,10,FALSE))</f>
        <v/>
      </c>
      <c r="AS172" s="267" t="str">
        <f>IF(AS171="","",VLOOKUP(AS171,標準様式１シフト記号表!$C$6:$L$47,10,FALSE))</f>
        <v/>
      </c>
      <c r="AT172" s="267" t="str">
        <f>IF(AT171="","",VLOOKUP(AT171,標準様式１シフト記号表!$C$6:$L$47,10,FALSE))</f>
        <v/>
      </c>
      <c r="AU172" s="267" t="str">
        <f>IF(AU171="","",VLOOKUP(AU171,標準様式１シフト記号表!$C$6:$L$47,10,FALSE))</f>
        <v/>
      </c>
      <c r="AV172" s="267" t="str">
        <f>IF(AV171="","",VLOOKUP(AV171,標準様式１シフト記号表!$C$6:$L$47,10,FALSE))</f>
        <v/>
      </c>
      <c r="AW172" s="267" t="str">
        <f>IF(AW171="","",VLOOKUP(AW171,標準様式１シフト記号表!$C$6:$L$47,10,FALSE))</f>
        <v/>
      </c>
      <c r="AX172" s="269" t="str">
        <f>IF(AX171="","",VLOOKUP(AX171,標準様式１シフト記号表!$C$6:$L$47,10,FALSE))</f>
        <v/>
      </c>
      <c r="AY172" s="268" t="str">
        <f>IF(AY171="","",VLOOKUP(AY171,標準様式１シフト記号表!$C$6:$L$47,10,FALSE))</f>
        <v/>
      </c>
      <c r="AZ172" s="267" t="str">
        <f>IF(AZ171="","",VLOOKUP(AZ171,標準様式１シフト記号表!$C$6:$L$47,10,FALSE))</f>
        <v/>
      </c>
      <c r="BA172" s="267" t="str">
        <f>IF(BA171="","",VLOOKUP(BA171,標準様式１シフト記号表!$C$6:$L$47,10,FALSE))</f>
        <v/>
      </c>
      <c r="BB172" s="1323">
        <f>IF($BE$3="４週",SUM(W172:AX172),IF($BE$3="暦月",SUM(W172:BA172),""))</f>
        <v>0</v>
      </c>
      <c r="BC172" s="1324"/>
      <c r="BD172" s="1325">
        <f>IF($BE$3="４週",BB172/4,IF($BE$3="暦月",(BB172/($BE$8/7)),""))</f>
        <v>0</v>
      </c>
      <c r="BE172" s="1324"/>
      <c r="BF172" s="1320"/>
      <c r="BG172" s="1321"/>
      <c r="BH172" s="1321"/>
      <c r="BI172" s="1321"/>
      <c r="BJ172" s="1322"/>
    </row>
    <row r="173" spans="2:62" ht="20.25" customHeight="1" x14ac:dyDescent="0.15">
      <c r="B173" s="1268">
        <f>B171+1</f>
        <v>80</v>
      </c>
      <c r="C173" s="1287"/>
      <c r="D173" s="1288"/>
      <c r="E173" s="278"/>
      <c r="F173" s="277"/>
      <c r="G173" s="278"/>
      <c r="H173" s="277"/>
      <c r="I173" s="1289"/>
      <c r="J173" s="1290"/>
      <c r="K173" s="1291"/>
      <c r="L173" s="1292"/>
      <c r="M173" s="1292"/>
      <c r="N173" s="1288"/>
      <c r="O173" s="1308"/>
      <c r="P173" s="1309"/>
      <c r="Q173" s="1309"/>
      <c r="R173" s="1309"/>
      <c r="S173" s="1310"/>
      <c r="T173" s="276" t="s">
        <v>486</v>
      </c>
      <c r="V173" s="275"/>
      <c r="W173" s="260"/>
      <c r="X173" s="259"/>
      <c r="Y173" s="259"/>
      <c r="Z173" s="259"/>
      <c r="AA173" s="259"/>
      <c r="AB173" s="259"/>
      <c r="AC173" s="261"/>
      <c r="AD173" s="260"/>
      <c r="AE173" s="259"/>
      <c r="AF173" s="259"/>
      <c r="AG173" s="259"/>
      <c r="AH173" s="259"/>
      <c r="AI173" s="259"/>
      <c r="AJ173" s="261"/>
      <c r="AK173" s="260"/>
      <c r="AL173" s="259"/>
      <c r="AM173" s="259"/>
      <c r="AN173" s="259"/>
      <c r="AO173" s="259"/>
      <c r="AP173" s="259"/>
      <c r="AQ173" s="261"/>
      <c r="AR173" s="260"/>
      <c r="AS173" s="259"/>
      <c r="AT173" s="259"/>
      <c r="AU173" s="259"/>
      <c r="AV173" s="259"/>
      <c r="AW173" s="259"/>
      <c r="AX173" s="261"/>
      <c r="AY173" s="260"/>
      <c r="AZ173" s="259"/>
      <c r="BA173" s="258"/>
      <c r="BB173" s="1311"/>
      <c r="BC173" s="1312"/>
      <c r="BD173" s="1282"/>
      <c r="BE173" s="1283"/>
      <c r="BF173" s="1284"/>
      <c r="BG173" s="1285"/>
      <c r="BH173" s="1285"/>
      <c r="BI173" s="1285"/>
      <c r="BJ173" s="1286"/>
    </row>
    <row r="174" spans="2:62" ht="20.25" customHeight="1" x14ac:dyDescent="0.15">
      <c r="B174" s="1269"/>
      <c r="C174" s="1326"/>
      <c r="D174" s="1327"/>
      <c r="E174" s="274"/>
      <c r="F174" s="273">
        <f>C173</f>
        <v>0</v>
      </c>
      <c r="G174" s="274"/>
      <c r="H174" s="273">
        <f>I173</f>
        <v>0</v>
      </c>
      <c r="I174" s="1328"/>
      <c r="J174" s="1329"/>
      <c r="K174" s="1330"/>
      <c r="L174" s="1331"/>
      <c r="M174" s="1331"/>
      <c r="N174" s="1327"/>
      <c r="O174" s="1308"/>
      <c r="P174" s="1309"/>
      <c r="Q174" s="1309"/>
      <c r="R174" s="1309"/>
      <c r="S174" s="1310"/>
      <c r="T174" s="272" t="s">
        <v>485</v>
      </c>
      <c r="U174" s="271"/>
      <c r="V174" s="270"/>
      <c r="W174" s="268" t="str">
        <f>IF(W173="","",VLOOKUP(W173,標準様式１シフト記号表!$C$6:$L$47,10,FALSE))</f>
        <v/>
      </c>
      <c r="X174" s="267" t="str">
        <f>IF(X173="","",VLOOKUP(X173,標準様式１シフト記号表!$C$6:$L$47,10,FALSE))</f>
        <v/>
      </c>
      <c r="Y174" s="267" t="str">
        <f>IF(Y173="","",VLOOKUP(Y173,標準様式１シフト記号表!$C$6:$L$47,10,FALSE))</f>
        <v/>
      </c>
      <c r="Z174" s="267" t="str">
        <f>IF(Z173="","",VLOOKUP(Z173,標準様式１シフト記号表!$C$6:$L$47,10,FALSE))</f>
        <v/>
      </c>
      <c r="AA174" s="267" t="str">
        <f>IF(AA173="","",VLOOKUP(AA173,標準様式１シフト記号表!$C$6:$L$47,10,FALSE))</f>
        <v/>
      </c>
      <c r="AB174" s="267" t="str">
        <f>IF(AB173="","",VLOOKUP(AB173,標準様式１シフト記号表!$C$6:$L$47,10,FALSE))</f>
        <v/>
      </c>
      <c r="AC174" s="269" t="str">
        <f>IF(AC173="","",VLOOKUP(AC173,標準様式１シフト記号表!$C$6:$L$47,10,FALSE))</f>
        <v/>
      </c>
      <c r="AD174" s="268" t="str">
        <f>IF(AD173="","",VLOOKUP(AD173,標準様式１シフト記号表!$C$6:$L$47,10,FALSE))</f>
        <v/>
      </c>
      <c r="AE174" s="267" t="str">
        <f>IF(AE173="","",VLOOKUP(AE173,標準様式１シフト記号表!$C$6:$L$47,10,FALSE))</f>
        <v/>
      </c>
      <c r="AF174" s="267" t="str">
        <f>IF(AF173="","",VLOOKUP(AF173,標準様式１シフト記号表!$C$6:$L$47,10,FALSE))</f>
        <v/>
      </c>
      <c r="AG174" s="267" t="str">
        <f>IF(AG173="","",VLOOKUP(AG173,標準様式１シフト記号表!$C$6:$L$47,10,FALSE))</f>
        <v/>
      </c>
      <c r="AH174" s="267" t="str">
        <f>IF(AH173="","",VLOOKUP(AH173,標準様式１シフト記号表!$C$6:$L$47,10,FALSE))</f>
        <v/>
      </c>
      <c r="AI174" s="267" t="str">
        <f>IF(AI173="","",VLOOKUP(AI173,標準様式１シフト記号表!$C$6:$L$47,10,FALSE))</f>
        <v/>
      </c>
      <c r="AJ174" s="269" t="str">
        <f>IF(AJ173="","",VLOOKUP(AJ173,標準様式１シフト記号表!$C$6:$L$47,10,FALSE))</f>
        <v/>
      </c>
      <c r="AK174" s="268" t="str">
        <f>IF(AK173="","",VLOOKUP(AK173,標準様式１シフト記号表!$C$6:$L$47,10,FALSE))</f>
        <v/>
      </c>
      <c r="AL174" s="267" t="str">
        <f>IF(AL173="","",VLOOKUP(AL173,標準様式１シフト記号表!$C$6:$L$47,10,FALSE))</f>
        <v/>
      </c>
      <c r="AM174" s="267" t="str">
        <f>IF(AM173="","",VLOOKUP(AM173,標準様式１シフト記号表!$C$6:$L$47,10,FALSE))</f>
        <v/>
      </c>
      <c r="AN174" s="267" t="str">
        <f>IF(AN173="","",VLOOKUP(AN173,標準様式１シフト記号表!$C$6:$L$47,10,FALSE))</f>
        <v/>
      </c>
      <c r="AO174" s="267" t="str">
        <f>IF(AO173="","",VLOOKUP(AO173,標準様式１シフト記号表!$C$6:$L$47,10,FALSE))</f>
        <v/>
      </c>
      <c r="AP174" s="267" t="str">
        <f>IF(AP173="","",VLOOKUP(AP173,標準様式１シフト記号表!$C$6:$L$47,10,FALSE))</f>
        <v/>
      </c>
      <c r="AQ174" s="269" t="str">
        <f>IF(AQ173="","",VLOOKUP(AQ173,標準様式１シフト記号表!$C$6:$L$47,10,FALSE))</f>
        <v/>
      </c>
      <c r="AR174" s="268" t="str">
        <f>IF(AR173="","",VLOOKUP(AR173,標準様式１シフト記号表!$C$6:$L$47,10,FALSE))</f>
        <v/>
      </c>
      <c r="AS174" s="267" t="str">
        <f>IF(AS173="","",VLOOKUP(AS173,標準様式１シフト記号表!$C$6:$L$47,10,FALSE))</f>
        <v/>
      </c>
      <c r="AT174" s="267" t="str">
        <f>IF(AT173="","",VLOOKUP(AT173,標準様式１シフト記号表!$C$6:$L$47,10,FALSE))</f>
        <v/>
      </c>
      <c r="AU174" s="267" t="str">
        <f>IF(AU173="","",VLOOKUP(AU173,標準様式１シフト記号表!$C$6:$L$47,10,FALSE))</f>
        <v/>
      </c>
      <c r="AV174" s="267" t="str">
        <f>IF(AV173="","",VLOOKUP(AV173,標準様式１シフト記号表!$C$6:$L$47,10,FALSE))</f>
        <v/>
      </c>
      <c r="AW174" s="267" t="str">
        <f>IF(AW173="","",VLOOKUP(AW173,標準様式１シフト記号表!$C$6:$L$47,10,FALSE))</f>
        <v/>
      </c>
      <c r="AX174" s="269" t="str">
        <f>IF(AX173="","",VLOOKUP(AX173,標準様式１シフト記号表!$C$6:$L$47,10,FALSE))</f>
        <v/>
      </c>
      <c r="AY174" s="268" t="str">
        <f>IF(AY173="","",VLOOKUP(AY173,標準様式１シフト記号表!$C$6:$L$47,10,FALSE))</f>
        <v/>
      </c>
      <c r="AZ174" s="267" t="str">
        <f>IF(AZ173="","",VLOOKUP(AZ173,標準様式１シフト記号表!$C$6:$L$47,10,FALSE))</f>
        <v/>
      </c>
      <c r="BA174" s="267" t="str">
        <f>IF(BA173="","",VLOOKUP(BA173,標準様式１シフト記号表!$C$6:$L$47,10,FALSE))</f>
        <v/>
      </c>
      <c r="BB174" s="1323">
        <f>IF($BE$3="４週",SUM(W174:AX174),IF($BE$3="暦月",SUM(W174:BA174),""))</f>
        <v>0</v>
      </c>
      <c r="BC174" s="1324"/>
      <c r="BD174" s="1325">
        <f>IF($BE$3="４週",BB174/4,IF($BE$3="暦月",(BB174/($BE$8/7)),""))</f>
        <v>0</v>
      </c>
      <c r="BE174" s="1324"/>
      <c r="BF174" s="1320"/>
      <c r="BG174" s="1321"/>
      <c r="BH174" s="1321"/>
      <c r="BI174" s="1321"/>
      <c r="BJ174" s="1322"/>
    </row>
    <row r="175" spans="2:62" ht="20.25" customHeight="1" x14ac:dyDescent="0.15">
      <c r="B175" s="1268">
        <f>B173+1</f>
        <v>81</v>
      </c>
      <c r="C175" s="1287"/>
      <c r="D175" s="1288"/>
      <c r="E175" s="278"/>
      <c r="F175" s="277"/>
      <c r="G175" s="278"/>
      <c r="H175" s="277"/>
      <c r="I175" s="1289"/>
      <c r="J175" s="1290"/>
      <c r="K175" s="1291"/>
      <c r="L175" s="1292"/>
      <c r="M175" s="1292"/>
      <c r="N175" s="1288"/>
      <c r="O175" s="1308"/>
      <c r="P175" s="1309"/>
      <c r="Q175" s="1309"/>
      <c r="R175" s="1309"/>
      <c r="S175" s="1310"/>
      <c r="T175" s="276" t="s">
        <v>486</v>
      </c>
      <c r="V175" s="275"/>
      <c r="W175" s="260"/>
      <c r="X175" s="259"/>
      <c r="Y175" s="259"/>
      <c r="Z175" s="259"/>
      <c r="AA175" s="259"/>
      <c r="AB175" s="259"/>
      <c r="AC175" s="261"/>
      <c r="AD175" s="260"/>
      <c r="AE175" s="259"/>
      <c r="AF175" s="259"/>
      <c r="AG175" s="259"/>
      <c r="AH175" s="259"/>
      <c r="AI175" s="259"/>
      <c r="AJ175" s="261"/>
      <c r="AK175" s="260"/>
      <c r="AL175" s="259"/>
      <c r="AM175" s="259"/>
      <c r="AN175" s="259"/>
      <c r="AO175" s="259"/>
      <c r="AP175" s="259"/>
      <c r="AQ175" s="261"/>
      <c r="AR175" s="260"/>
      <c r="AS175" s="259"/>
      <c r="AT175" s="259"/>
      <c r="AU175" s="259"/>
      <c r="AV175" s="259"/>
      <c r="AW175" s="259"/>
      <c r="AX175" s="261"/>
      <c r="AY175" s="260"/>
      <c r="AZ175" s="259"/>
      <c r="BA175" s="258"/>
      <c r="BB175" s="1311"/>
      <c r="BC175" s="1312"/>
      <c r="BD175" s="1282"/>
      <c r="BE175" s="1283"/>
      <c r="BF175" s="1284"/>
      <c r="BG175" s="1285"/>
      <c r="BH175" s="1285"/>
      <c r="BI175" s="1285"/>
      <c r="BJ175" s="1286"/>
    </row>
    <row r="176" spans="2:62" ht="20.25" customHeight="1" x14ac:dyDescent="0.15">
      <c r="B176" s="1269"/>
      <c r="C176" s="1326"/>
      <c r="D176" s="1327"/>
      <c r="E176" s="274"/>
      <c r="F176" s="273">
        <f>C175</f>
        <v>0</v>
      </c>
      <c r="G176" s="274"/>
      <c r="H176" s="273">
        <f>I175</f>
        <v>0</v>
      </c>
      <c r="I176" s="1328"/>
      <c r="J176" s="1329"/>
      <c r="K176" s="1330"/>
      <c r="L176" s="1331"/>
      <c r="M176" s="1331"/>
      <c r="N176" s="1327"/>
      <c r="O176" s="1308"/>
      <c r="P176" s="1309"/>
      <c r="Q176" s="1309"/>
      <c r="R176" s="1309"/>
      <c r="S176" s="1310"/>
      <c r="T176" s="272" t="s">
        <v>485</v>
      </c>
      <c r="U176" s="271"/>
      <c r="V176" s="270"/>
      <c r="W176" s="268" t="str">
        <f>IF(W175="","",VLOOKUP(W175,標準様式１シフト記号表!$C$6:$L$47,10,FALSE))</f>
        <v/>
      </c>
      <c r="X176" s="267" t="str">
        <f>IF(X175="","",VLOOKUP(X175,標準様式１シフト記号表!$C$6:$L$47,10,FALSE))</f>
        <v/>
      </c>
      <c r="Y176" s="267" t="str">
        <f>IF(Y175="","",VLOOKUP(Y175,標準様式１シフト記号表!$C$6:$L$47,10,FALSE))</f>
        <v/>
      </c>
      <c r="Z176" s="267" t="str">
        <f>IF(Z175="","",VLOOKUP(Z175,標準様式１シフト記号表!$C$6:$L$47,10,FALSE))</f>
        <v/>
      </c>
      <c r="AA176" s="267" t="str">
        <f>IF(AA175="","",VLOOKUP(AA175,標準様式１シフト記号表!$C$6:$L$47,10,FALSE))</f>
        <v/>
      </c>
      <c r="AB176" s="267" t="str">
        <f>IF(AB175="","",VLOOKUP(AB175,標準様式１シフト記号表!$C$6:$L$47,10,FALSE))</f>
        <v/>
      </c>
      <c r="AC176" s="269" t="str">
        <f>IF(AC175="","",VLOOKUP(AC175,標準様式１シフト記号表!$C$6:$L$47,10,FALSE))</f>
        <v/>
      </c>
      <c r="AD176" s="268" t="str">
        <f>IF(AD175="","",VLOOKUP(AD175,標準様式１シフト記号表!$C$6:$L$47,10,FALSE))</f>
        <v/>
      </c>
      <c r="AE176" s="267" t="str">
        <f>IF(AE175="","",VLOOKUP(AE175,標準様式１シフト記号表!$C$6:$L$47,10,FALSE))</f>
        <v/>
      </c>
      <c r="AF176" s="267" t="str">
        <f>IF(AF175="","",VLOOKUP(AF175,標準様式１シフト記号表!$C$6:$L$47,10,FALSE))</f>
        <v/>
      </c>
      <c r="AG176" s="267" t="str">
        <f>IF(AG175="","",VLOOKUP(AG175,標準様式１シフト記号表!$C$6:$L$47,10,FALSE))</f>
        <v/>
      </c>
      <c r="AH176" s="267" t="str">
        <f>IF(AH175="","",VLOOKUP(AH175,標準様式１シフト記号表!$C$6:$L$47,10,FALSE))</f>
        <v/>
      </c>
      <c r="AI176" s="267" t="str">
        <f>IF(AI175="","",VLOOKUP(AI175,標準様式１シフト記号表!$C$6:$L$47,10,FALSE))</f>
        <v/>
      </c>
      <c r="AJ176" s="269" t="str">
        <f>IF(AJ175="","",VLOOKUP(AJ175,標準様式１シフト記号表!$C$6:$L$47,10,FALSE))</f>
        <v/>
      </c>
      <c r="AK176" s="268" t="str">
        <f>IF(AK175="","",VLOOKUP(AK175,標準様式１シフト記号表!$C$6:$L$47,10,FALSE))</f>
        <v/>
      </c>
      <c r="AL176" s="267" t="str">
        <f>IF(AL175="","",VLOOKUP(AL175,標準様式１シフト記号表!$C$6:$L$47,10,FALSE))</f>
        <v/>
      </c>
      <c r="AM176" s="267" t="str">
        <f>IF(AM175="","",VLOOKUP(AM175,標準様式１シフト記号表!$C$6:$L$47,10,FALSE))</f>
        <v/>
      </c>
      <c r="AN176" s="267" t="str">
        <f>IF(AN175="","",VLOOKUP(AN175,標準様式１シフト記号表!$C$6:$L$47,10,FALSE))</f>
        <v/>
      </c>
      <c r="AO176" s="267" t="str">
        <f>IF(AO175="","",VLOOKUP(AO175,標準様式１シフト記号表!$C$6:$L$47,10,FALSE))</f>
        <v/>
      </c>
      <c r="AP176" s="267" t="str">
        <f>IF(AP175="","",VLOOKUP(AP175,標準様式１シフト記号表!$C$6:$L$47,10,FALSE))</f>
        <v/>
      </c>
      <c r="AQ176" s="269" t="str">
        <f>IF(AQ175="","",VLOOKUP(AQ175,標準様式１シフト記号表!$C$6:$L$47,10,FALSE))</f>
        <v/>
      </c>
      <c r="AR176" s="268" t="str">
        <f>IF(AR175="","",VLOOKUP(AR175,標準様式１シフト記号表!$C$6:$L$47,10,FALSE))</f>
        <v/>
      </c>
      <c r="AS176" s="267" t="str">
        <f>IF(AS175="","",VLOOKUP(AS175,標準様式１シフト記号表!$C$6:$L$47,10,FALSE))</f>
        <v/>
      </c>
      <c r="AT176" s="267" t="str">
        <f>IF(AT175="","",VLOOKUP(AT175,標準様式１シフト記号表!$C$6:$L$47,10,FALSE))</f>
        <v/>
      </c>
      <c r="AU176" s="267" t="str">
        <f>IF(AU175="","",VLOOKUP(AU175,標準様式１シフト記号表!$C$6:$L$47,10,FALSE))</f>
        <v/>
      </c>
      <c r="AV176" s="267" t="str">
        <f>IF(AV175="","",VLOOKUP(AV175,標準様式１シフト記号表!$C$6:$L$47,10,FALSE))</f>
        <v/>
      </c>
      <c r="AW176" s="267" t="str">
        <f>IF(AW175="","",VLOOKUP(AW175,標準様式１シフト記号表!$C$6:$L$47,10,FALSE))</f>
        <v/>
      </c>
      <c r="AX176" s="269" t="str">
        <f>IF(AX175="","",VLOOKUP(AX175,標準様式１シフト記号表!$C$6:$L$47,10,FALSE))</f>
        <v/>
      </c>
      <c r="AY176" s="268" t="str">
        <f>IF(AY175="","",VLOOKUP(AY175,標準様式１シフト記号表!$C$6:$L$47,10,FALSE))</f>
        <v/>
      </c>
      <c r="AZ176" s="267" t="str">
        <f>IF(AZ175="","",VLOOKUP(AZ175,標準様式１シフト記号表!$C$6:$L$47,10,FALSE))</f>
        <v/>
      </c>
      <c r="BA176" s="267" t="str">
        <f>IF(BA175="","",VLOOKUP(BA175,標準様式１シフト記号表!$C$6:$L$47,10,FALSE))</f>
        <v/>
      </c>
      <c r="BB176" s="1323">
        <f>IF($BE$3="４週",SUM(W176:AX176),IF($BE$3="暦月",SUM(W176:BA176),""))</f>
        <v>0</v>
      </c>
      <c r="BC176" s="1324"/>
      <c r="BD176" s="1325">
        <f>IF($BE$3="４週",BB176/4,IF($BE$3="暦月",(BB176/($BE$8/7)),""))</f>
        <v>0</v>
      </c>
      <c r="BE176" s="1324"/>
      <c r="BF176" s="1320"/>
      <c r="BG176" s="1321"/>
      <c r="BH176" s="1321"/>
      <c r="BI176" s="1321"/>
      <c r="BJ176" s="1322"/>
    </row>
    <row r="177" spans="2:62" ht="20.25" customHeight="1" x14ac:dyDescent="0.15">
      <c r="B177" s="1268">
        <f>B175+1</f>
        <v>82</v>
      </c>
      <c r="C177" s="1287"/>
      <c r="D177" s="1288"/>
      <c r="E177" s="278"/>
      <c r="F177" s="277"/>
      <c r="G177" s="278"/>
      <c r="H177" s="277"/>
      <c r="I177" s="1289"/>
      <c r="J177" s="1290"/>
      <c r="K177" s="1291"/>
      <c r="L177" s="1292"/>
      <c r="M177" s="1292"/>
      <c r="N177" s="1288"/>
      <c r="O177" s="1308"/>
      <c r="P177" s="1309"/>
      <c r="Q177" s="1309"/>
      <c r="R177" s="1309"/>
      <c r="S177" s="1310"/>
      <c r="T177" s="276" t="s">
        <v>486</v>
      </c>
      <c r="V177" s="275"/>
      <c r="W177" s="260"/>
      <c r="X177" s="259"/>
      <c r="Y177" s="259"/>
      <c r="Z177" s="259"/>
      <c r="AA177" s="259"/>
      <c r="AB177" s="259"/>
      <c r="AC177" s="261"/>
      <c r="AD177" s="260"/>
      <c r="AE177" s="259"/>
      <c r="AF177" s="259"/>
      <c r="AG177" s="259"/>
      <c r="AH177" s="259"/>
      <c r="AI177" s="259"/>
      <c r="AJ177" s="261"/>
      <c r="AK177" s="260"/>
      <c r="AL177" s="259"/>
      <c r="AM177" s="259"/>
      <c r="AN177" s="259"/>
      <c r="AO177" s="259"/>
      <c r="AP177" s="259"/>
      <c r="AQ177" s="261"/>
      <c r="AR177" s="260"/>
      <c r="AS177" s="259"/>
      <c r="AT177" s="259"/>
      <c r="AU177" s="259"/>
      <c r="AV177" s="259"/>
      <c r="AW177" s="259"/>
      <c r="AX177" s="261"/>
      <c r="AY177" s="260"/>
      <c r="AZ177" s="259"/>
      <c r="BA177" s="258"/>
      <c r="BB177" s="1311"/>
      <c r="BC177" s="1312"/>
      <c r="BD177" s="1282"/>
      <c r="BE177" s="1283"/>
      <c r="BF177" s="1284"/>
      <c r="BG177" s="1285"/>
      <c r="BH177" s="1285"/>
      <c r="BI177" s="1285"/>
      <c r="BJ177" s="1286"/>
    </row>
    <row r="178" spans="2:62" ht="20.25" customHeight="1" x14ac:dyDescent="0.15">
      <c r="B178" s="1269"/>
      <c r="C178" s="1326"/>
      <c r="D178" s="1327"/>
      <c r="E178" s="274"/>
      <c r="F178" s="273">
        <f>C177</f>
        <v>0</v>
      </c>
      <c r="G178" s="274"/>
      <c r="H178" s="273">
        <f>I177</f>
        <v>0</v>
      </c>
      <c r="I178" s="1328"/>
      <c r="J178" s="1329"/>
      <c r="K178" s="1330"/>
      <c r="L178" s="1331"/>
      <c r="M178" s="1331"/>
      <c r="N178" s="1327"/>
      <c r="O178" s="1308"/>
      <c r="P178" s="1309"/>
      <c r="Q178" s="1309"/>
      <c r="R178" s="1309"/>
      <c r="S178" s="1310"/>
      <c r="T178" s="272" t="s">
        <v>485</v>
      </c>
      <c r="U178" s="271"/>
      <c r="V178" s="270"/>
      <c r="W178" s="268" t="str">
        <f>IF(W177="","",VLOOKUP(W177,標準様式１シフト記号表!$C$6:$L$47,10,FALSE))</f>
        <v/>
      </c>
      <c r="X178" s="267" t="str">
        <f>IF(X177="","",VLOOKUP(X177,標準様式１シフト記号表!$C$6:$L$47,10,FALSE))</f>
        <v/>
      </c>
      <c r="Y178" s="267" t="str">
        <f>IF(Y177="","",VLOOKUP(Y177,標準様式１シフト記号表!$C$6:$L$47,10,FALSE))</f>
        <v/>
      </c>
      <c r="Z178" s="267" t="str">
        <f>IF(Z177="","",VLOOKUP(Z177,標準様式１シフト記号表!$C$6:$L$47,10,FALSE))</f>
        <v/>
      </c>
      <c r="AA178" s="267" t="str">
        <f>IF(AA177="","",VLOOKUP(AA177,標準様式１シフト記号表!$C$6:$L$47,10,FALSE))</f>
        <v/>
      </c>
      <c r="AB178" s="267" t="str">
        <f>IF(AB177="","",VLOOKUP(AB177,標準様式１シフト記号表!$C$6:$L$47,10,FALSE))</f>
        <v/>
      </c>
      <c r="AC178" s="269" t="str">
        <f>IF(AC177="","",VLOOKUP(AC177,標準様式１シフト記号表!$C$6:$L$47,10,FALSE))</f>
        <v/>
      </c>
      <c r="AD178" s="268" t="str">
        <f>IF(AD177="","",VLOOKUP(AD177,標準様式１シフト記号表!$C$6:$L$47,10,FALSE))</f>
        <v/>
      </c>
      <c r="AE178" s="267" t="str">
        <f>IF(AE177="","",VLOOKUP(AE177,標準様式１シフト記号表!$C$6:$L$47,10,FALSE))</f>
        <v/>
      </c>
      <c r="AF178" s="267" t="str">
        <f>IF(AF177="","",VLOOKUP(AF177,標準様式１シフト記号表!$C$6:$L$47,10,FALSE))</f>
        <v/>
      </c>
      <c r="AG178" s="267" t="str">
        <f>IF(AG177="","",VLOOKUP(AG177,標準様式１シフト記号表!$C$6:$L$47,10,FALSE))</f>
        <v/>
      </c>
      <c r="AH178" s="267" t="str">
        <f>IF(AH177="","",VLOOKUP(AH177,標準様式１シフト記号表!$C$6:$L$47,10,FALSE))</f>
        <v/>
      </c>
      <c r="AI178" s="267" t="str">
        <f>IF(AI177="","",VLOOKUP(AI177,標準様式１シフト記号表!$C$6:$L$47,10,FALSE))</f>
        <v/>
      </c>
      <c r="AJ178" s="269" t="str">
        <f>IF(AJ177="","",VLOOKUP(AJ177,標準様式１シフト記号表!$C$6:$L$47,10,FALSE))</f>
        <v/>
      </c>
      <c r="AK178" s="268" t="str">
        <f>IF(AK177="","",VLOOKUP(AK177,標準様式１シフト記号表!$C$6:$L$47,10,FALSE))</f>
        <v/>
      </c>
      <c r="AL178" s="267" t="str">
        <f>IF(AL177="","",VLOOKUP(AL177,標準様式１シフト記号表!$C$6:$L$47,10,FALSE))</f>
        <v/>
      </c>
      <c r="AM178" s="267" t="str">
        <f>IF(AM177="","",VLOOKUP(AM177,標準様式１シフト記号表!$C$6:$L$47,10,FALSE))</f>
        <v/>
      </c>
      <c r="AN178" s="267" t="str">
        <f>IF(AN177="","",VLOOKUP(AN177,標準様式１シフト記号表!$C$6:$L$47,10,FALSE))</f>
        <v/>
      </c>
      <c r="AO178" s="267" t="str">
        <f>IF(AO177="","",VLOOKUP(AO177,標準様式１シフト記号表!$C$6:$L$47,10,FALSE))</f>
        <v/>
      </c>
      <c r="AP178" s="267" t="str">
        <f>IF(AP177="","",VLOOKUP(AP177,標準様式１シフト記号表!$C$6:$L$47,10,FALSE))</f>
        <v/>
      </c>
      <c r="AQ178" s="269" t="str">
        <f>IF(AQ177="","",VLOOKUP(AQ177,標準様式１シフト記号表!$C$6:$L$47,10,FALSE))</f>
        <v/>
      </c>
      <c r="AR178" s="268" t="str">
        <f>IF(AR177="","",VLOOKUP(AR177,標準様式１シフト記号表!$C$6:$L$47,10,FALSE))</f>
        <v/>
      </c>
      <c r="AS178" s="267" t="str">
        <f>IF(AS177="","",VLOOKUP(AS177,標準様式１シフト記号表!$C$6:$L$47,10,FALSE))</f>
        <v/>
      </c>
      <c r="AT178" s="267" t="str">
        <f>IF(AT177="","",VLOOKUP(AT177,標準様式１シフト記号表!$C$6:$L$47,10,FALSE))</f>
        <v/>
      </c>
      <c r="AU178" s="267" t="str">
        <f>IF(AU177="","",VLOOKUP(AU177,標準様式１シフト記号表!$C$6:$L$47,10,FALSE))</f>
        <v/>
      </c>
      <c r="AV178" s="267" t="str">
        <f>IF(AV177="","",VLOOKUP(AV177,標準様式１シフト記号表!$C$6:$L$47,10,FALSE))</f>
        <v/>
      </c>
      <c r="AW178" s="267" t="str">
        <f>IF(AW177="","",VLOOKUP(AW177,標準様式１シフト記号表!$C$6:$L$47,10,FALSE))</f>
        <v/>
      </c>
      <c r="AX178" s="269" t="str">
        <f>IF(AX177="","",VLOOKUP(AX177,標準様式１シフト記号表!$C$6:$L$47,10,FALSE))</f>
        <v/>
      </c>
      <c r="AY178" s="268" t="str">
        <f>IF(AY177="","",VLOOKUP(AY177,標準様式１シフト記号表!$C$6:$L$47,10,FALSE))</f>
        <v/>
      </c>
      <c r="AZ178" s="267" t="str">
        <f>IF(AZ177="","",VLOOKUP(AZ177,標準様式１シフト記号表!$C$6:$L$47,10,FALSE))</f>
        <v/>
      </c>
      <c r="BA178" s="267" t="str">
        <f>IF(BA177="","",VLOOKUP(BA177,標準様式１シフト記号表!$C$6:$L$47,10,FALSE))</f>
        <v/>
      </c>
      <c r="BB178" s="1323">
        <f>IF($BE$3="４週",SUM(W178:AX178),IF($BE$3="暦月",SUM(W178:BA178),""))</f>
        <v>0</v>
      </c>
      <c r="BC178" s="1324"/>
      <c r="BD178" s="1325">
        <f>IF($BE$3="４週",BB178/4,IF($BE$3="暦月",(BB178/($BE$8/7)),""))</f>
        <v>0</v>
      </c>
      <c r="BE178" s="1324"/>
      <c r="BF178" s="1320"/>
      <c r="BG178" s="1321"/>
      <c r="BH178" s="1321"/>
      <c r="BI178" s="1321"/>
      <c r="BJ178" s="1322"/>
    </row>
    <row r="179" spans="2:62" ht="20.25" customHeight="1" x14ac:dyDescent="0.15">
      <c r="B179" s="1268">
        <f>B177+1</f>
        <v>83</v>
      </c>
      <c r="C179" s="1287"/>
      <c r="D179" s="1288"/>
      <c r="E179" s="278"/>
      <c r="F179" s="277"/>
      <c r="G179" s="278"/>
      <c r="H179" s="277"/>
      <c r="I179" s="1289"/>
      <c r="J179" s="1290"/>
      <c r="K179" s="1291"/>
      <c r="L179" s="1292"/>
      <c r="M179" s="1292"/>
      <c r="N179" s="1288"/>
      <c r="O179" s="1308"/>
      <c r="P179" s="1309"/>
      <c r="Q179" s="1309"/>
      <c r="R179" s="1309"/>
      <c r="S179" s="1310"/>
      <c r="T179" s="276" t="s">
        <v>486</v>
      </c>
      <c r="V179" s="275"/>
      <c r="W179" s="260"/>
      <c r="X179" s="259"/>
      <c r="Y179" s="259"/>
      <c r="Z179" s="259"/>
      <c r="AA179" s="259"/>
      <c r="AB179" s="259"/>
      <c r="AC179" s="261"/>
      <c r="AD179" s="260"/>
      <c r="AE179" s="259"/>
      <c r="AF179" s="259"/>
      <c r="AG179" s="259"/>
      <c r="AH179" s="259"/>
      <c r="AI179" s="259"/>
      <c r="AJ179" s="261"/>
      <c r="AK179" s="260"/>
      <c r="AL179" s="259"/>
      <c r="AM179" s="259"/>
      <c r="AN179" s="259"/>
      <c r="AO179" s="259"/>
      <c r="AP179" s="259"/>
      <c r="AQ179" s="261"/>
      <c r="AR179" s="260"/>
      <c r="AS179" s="259"/>
      <c r="AT179" s="259"/>
      <c r="AU179" s="259"/>
      <c r="AV179" s="259"/>
      <c r="AW179" s="259"/>
      <c r="AX179" s="261"/>
      <c r="AY179" s="260"/>
      <c r="AZ179" s="259"/>
      <c r="BA179" s="258"/>
      <c r="BB179" s="1311"/>
      <c r="BC179" s="1312"/>
      <c r="BD179" s="1282"/>
      <c r="BE179" s="1283"/>
      <c r="BF179" s="1284"/>
      <c r="BG179" s="1285"/>
      <c r="BH179" s="1285"/>
      <c r="BI179" s="1285"/>
      <c r="BJ179" s="1286"/>
    </row>
    <row r="180" spans="2:62" ht="20.25" customHeight="1" x14ac:dyDescent="0.15">
      <c r="B180" s="1269"/>
      <c r="C180" s="1326"/>
      <c r="D180" s="1327"/>
      <c r="E180" s="274"/>
      <c r="F180" s="273">
        <f>C179</f>
        <v>0</v>
      </c>
      <c r="G180" s="274"/>
      <c r="H180" s="273">
        <f>I179</f>
        <v>0</v>
      </c>
      <c r="I180" s="1328"/>
      <c r="J180" s="1329"/>
      <c r="K180" s="1330"/>
      <c r="L180" s="1331"/>
      <c r="M180" s="1331"/>
      <c r="N180" s="1327"/>
      <c r="O180" s="1308"/>
      <c r="P180" s="1309"/>
      <c r="Q180" s="1309"/>
      <c r="R180" s="1309"/>
      <c r="S180" s="1310"/>
      <c r="T180" s="272" t="s">
        <v>485</v>
      </c>
      <c r="U180" s="271"/>
      <c r="V180" s="270"/>
      <c r="W180" s="268" t="str">
        <f>IF(W179="","",VLOOKUP(W179,標準様式１シフト記号表!$C$6:$L$47,10,FALSE))</f>
        <v/>
      </c>
      <c r="X180" s="267" t="str">
        <f>IF(X179="","",VLOOKUP(X179,標準様式１シフト記号表!$C$6:$L$47,10,FALSE))</f>
        <v/>
      </c>
      <c r="Y180" s="267" t="str">
        <f>IF(Y179="","",VLOOKUP(Y179,標準様式１シフト記号表!$C$6:$L$47,10,FALSE))</f>
        <v/>
      </c>
      <c r="Z180" s="267" t="str">
        <f>IF(Z179="","",VLOOKUP(Z179,標準様式１シフト記号表!$C$6:$L$47,10,FALSE))</f>
        <v/>
      </c>
      <c r="AA180" s="267" t="str">
        <f>IF(AA179="","",VLOOKUP(AA179,標準様式１シフト記号表!$C$6:$L$47,10,FALSE))</f>
        <v/>
      </c>
      <c r="AB180" s="267" t="str">
        <f>IF(AB179="","",VLOOKUP(AB179,標準様式１シフト記号表!$C$6:$L$47,10,FALSE))</f>
        <v/>
      </c>
      <c r="AC180" s="269" t="str">
        <f>IF(AC179="","",VLOOKUP(AC179,標準様式１シフト記号表!$C$6:$L$47,10,FALSE))</f>
        <v/>
      </c>
      <c r="AD180" s="268" t="str">
        <f>IF(AD179="","",VLOOKUP(AD179,標準様式１シフト記号表!$C$6:$L$47,10,FALSE))</f>
        <v/>
      </c>
      <c r="AE180" s="267" t="str">
        <f>IF(AE179="","",VLOOKUP(AE179,標準様式１シフト記号表!$C$6:$L$47,10,FALSE))</f>
        <v/>
      </c>
      <c r="AF180" s="267" t="str">
        <f>IF(AF179="","",VLOOKUP(AF179,標準様式１シフト記号表!$C$6:$L$47,10,FALSE))</f>
        <v/>
      </c>
      <c r="AG180" s="267" t="str">
        <f>IF(AG179="","",VLOOKUP(AG179,標準様式１シフト記号表!$C$6:$L$47,10,FALSE))</f>
        <v/>
      </c>
      <c r="AH180" s="267" t="str">
        <f>IF(AH179="","",VLOOKUP(AH179,標準様式１シフト記号表!$C$6:$L$47,10,FALSE))</f>
        <v/>
      </c>
      <c r="AI180" s="267" t="str">
        <f>IF(AI179="","",VLOOKUP(AI179,標準様式１シフト記号表!$C$6:$L$47,10,FALSE))</f>
        <v/>
      </c>
      <c r="AJ180" s="269" t="str">
        <f>IF(AJ179="","",VLOOKUP(AJ179,標準様式１シフト記号表!$C$6:$L$47,10,FALSE))</f>
        <v/>
      </c>
      <c r="AK180" s="268" t="str">
        <f>IF(AK179="","",VLOOKUP(AK179,標準様式１シフト記号表!$C$6:$L$47,10,FALSE))</f>
        <v/>
      </c>
      <c r="AL180" s="267" t="str">
        <f>IF(AL179="","",VLOOKUP(AL179,標準様式１シフト記号表!$C$6:$L$47,10,FALSE))</f>
        <v/>
      </c>
      <c r="AM180" s="267" t="str">
        <f>IF(AM179="","",VLOOKUP(AM179,標準様式１シフト記号表!$C$6:$L$47,10,FALSE))</f>
        <v/>
      </c>
      <c r="AN180" s="267" t="str">
        <f>IF(AN179="","",VLOOKUP(AN179,標準様式１シフト記号表!$C$6:$L$47,10,FALSE))</f>
        <v/>
      </c>
      <c r="AO180" s="267" t="str">
        <f>IF(AO179="","",VLOOKUP(AO179,標準様式１シフト記号表!$C$6:$L$47,10,FALSE))</f>
        <v/>
      </c>
      <c r="AP180" s="267" t="str">
        <f>IF(AP179="","",VLOOKUP(AP179,標準様式１シフト記号表!$C$6:$L$47,10,FALSE))</f>
        <v/>
      </c>
      <c r="AQ180" s="269" t="str">
        <f>IF(AQ179="","",VLOOKUP(AQ179,標準様式１シフト記号表!$C$6:$L$47,10,FALSE))</f>
        <v/>
      </c>
      <c r="AR180" s="268" t="str">
        <f>IF(AR179="","",VLOOKUP(AR179,標準様式１シフト記号表!$C$6:$L$47,10,FALSE))</f>
        <v/>
      </c>
      <c r="AS180" s="267" t="str">
        <f>IF(AS179="","",VLOOKUP(AS179,標準様式１シフト記号表!$C$6:$L$47,10,FALSE))</f>
        <v/>
      </c>
      <c r="AT180" s="267" t="str">
        <f>IF(AT179="","",VLOOKUP(AT179,標準様式１シフト記号表!$C$6:$L$47,10,FALSE))</f>
        <v/>
      </c>
      <c r="AU180" s="267" t="str">
        <f>IF(AU179="","",VLOOKUP(AU179,標準様式１シフト記号表!$C$6:$L$47,10,FALSE))</f>
        <v/>
      </c>
      <c r="AV180" s="267" t="str">
        <f>IF(AV179="","",VLOOKUP(AV179,標準様式１シフト記号表!$C$6:$L$47,10,FALSE))</f>
        <v/>
      </c>
      <c r="AW180" s="267" t="str">
        <f>IF(AW179="","",VLOOKUP(AW179,標準様式１シフト記号表!$C$6:$L$47,10,FALSE))</f>
        <v/>
      </c>
      <c r="AX180" s="269" t="str">
        <f>IF(AX179="","",VLOOKUP(AX179,標準様式１シフト記号表!$C$6:$L$47,10,FALSE))</f>
        <v/>
      </c>
      <c r="AY180" s="268" t="str">
        <f>IF(AY179="","",VLOOKUP(AY179,標準様式１シフト記号表!$C$6:$L$47,10,FALSE))</f>
        <v/>
      </c>
      <c r="AZ180" s="267" t="str">
        <f>IF(AZ179="","",VLOOKUP(AZ179,標準様式１シフト記号表!$C$6:$L$47,10,FALSE))</f>
        <v/>
      </c>
      <c r="BA180" s="267" t="str">
        <f>IF(BA179="","",VLOOKUP(BA179,標準様式１シフト記号表!$C$6:$L$47,10,FALSE))</f>
        <v/>
      </c>
      <c r="BB180" s="1323">
        <f>IF($BE$3="４週",SUM(W180:AX180),IF($BE$3="暦月",SUM(W180:BA180),""))</f>
        <v>0</v>
      </c>
      <c r="BC180" s="1324"/>
      <c r="BD180" s="1325">
        <f>IF($BE$3="４週",BB180/4,IF($BE$3="暦月",(BB180/($BE$8/7)),""))</f>
        <v>0</v>
      </c>
      <c r="BE180" s="1324"/>
      <c r="BF180" s="1320"/>
      <c r="BG180" s="1321"/>
      <c r="BH180" s="1321"/>
      <c r="BI180" s="1321"/>
      <c r="BJ180" s="1322"/>
    </row>
    <row r="181" spans="2:62" ht="20.25" customHeight="1" x14ac:dyDescent="0.15">
      <c r="B181" s="1268">
        <f>B179+1</f>
        <v>84</v>
      </c>
      <c r="C181" s="1287"/>
      <c r="D181" s="1288"/>
      <c r="E181" s="278"/>
      <c r="F181" s="277"/>
      <c r="G181" s="278"/>
      <c r="H181" s="277"/>
      <c r="I181" s="1289"/>
      <c r="J181" s="1290"/>
      <c r="K181" s="1291"/>
      <c r="L181" s="1292"/>
      <c r="M181" s="1292"/>
      <c r="N181" s="1288"/>
      <c r="O181" s="1308"/>
      <c r="P181" s="1309"/>
      <c r="Q181" s="1309"/>
      <c r="R181" s="1309"/>
      <c r="S181" s="1310"/>
      <c r="T181" s="276" t="s">
        <v>486</v>
      </c>
      <c r="V181" s="275"/>
      <c r="W181" s="260"/>
      <c r="X181" s="259"/>
      <c r="Y181" s="259"/>
      <c r="Z181" s="259"/>
      <c r="AA181" s="259"/>
      <c r="AB181" s="259"/>
      <c r="AC181" s="261"/>
      <c r="AD181" s="260"/>
      <c r="AE181" s="259"/>
      <c r="AF181" s="259"/>
      <c r="AG181" s="259"/>
      <c r="AH181" s="259"/>
      <c r="AI181" s="259"/>
      <c r="AJ181" s="261"/>
      <c r="AK181" s="260"/>
      <c r="AL181" s="259"/>
      <c r="AM181" s="259"/>
      <c r="AN181" s="259"/>
      <c r="AO181" s="259"/>
      <c r="AP181" s="259"/>
      <c r="AQ181" s="261"/>
      <c r="AR181" s="260"/>
      <c r="AS181" s="259"/>
      <c r="AT181" s="259"/>
      <c r="AU181" s="259"/>
      <c r="AV181" s="259"/>
      <c r="AW181" s="259"/>
      <c r="AX181" s="261"/>
      <c r="AY181" s="260"/>
      <c r="AZ181" s="259"/>
      <c r="BA181" s="258"/>
      <c r="BB181" s="1311"/>
      <c r="BC181" s="1312"/>
      <c r="BD181" s="1282"/>
      <c r="BE181" s="1283"/>
      <c r="BF181" s="1284"/>
      <c r="BG181" s="1285"/>
      <c r="BH181" s="1285"/>
      <c r="BI181" s="1285"/>
      <c r="BJ181" s="1286"/>
    </row>
    <row r="182" spans="2:62" ht="20.25" customHeight="1" x14ac:dyDescent="0.15">
      <c r="B182" s="1269"/>
      <c r="C182" s="1326"/>
      <c r="D182" s="1327"/>
      <c r="E182" s="274"/>
      <c r="F182" s="273">
        <f>C181</f>
        <v>0</v>
      </c>
      <c r="G182" s="274"/>
      <c r="H182" s="273">
        <f>I181</f>
        <v>0</v>
      </c>
      <c r="I182" s="1328"/>
      <c r="J182" s="1329"/>
      <c r="K182" s="1330"/>
      <c r="L182" s="1331"/>
      <c r="M182" s="1331"/>
      <c r="N182" s="1327"/>
      <c r="O182" s="1308"/>
      <c r="P182" s="1309"/>
      <c r="Q182" s="1309"/>
      <c r="R182" s="1309"/>
      <c r="S182" s="1310"/>
      <c r="T182" s="272" t="s">
        <v>485</v>
      </c>
      <c r="U182" s="271"/>
      <c r="V182" s="270"/>
      <c r="W182" s="268" t="str">
        <f>IF(W181="","",VLOOKUP(W181,標準様式１シフト記号表!$C$6:$L$47,10,FALSE))</f>
        <v/>
      </c>
      <c r="X182" s="267" t="str">
        <f>IF(X181="","",VLOOKUP(X181,標準様式１シフト記号表!$C$6:$L$47,10,FALSE))</f>
        <v/>
      </c>
      <c r="Y182" s="267" t="str">
        <f>IF(Y181="","",VLOOKUP(Y181,標準様式１シフト記号表!$C$6:$L$47,10,FALSE))</f>
        <v/>
      </c>
      <c r="Z182" s="267" t="str">
        <f>IF(Z181="","",VLOOKUP(Z181,標準様式１シフト記号表!$C$6:$L$47,10,FALSE))</f>
        <v/>
      </c>
      <c r="AA182" s="267" t="str">
        <f>IF(AA181="","",VLOOKUP(AA181,標準様式１シフト記号表!$C$6:$L$47,10,FALSE))</f>
        <v/>
      </c>
      <c r="AB182" s="267" t="str">
        <f>IF(AB181="","",VLOOKUP(AB181,標準様式１シフト記号表!$C$6:$L$47,10,FALSE))</f>
        <v/>
      </c>
      <c r="AC182" s="269" t="str">
        <f>IF(AC181="","",VLOOKUP(AC181,標準様式１シフト記号表!$C$6:$L$47,10,FALSE))</f>
        <v/>
      </c>
      <c r="AD182" s="268" t="str">
        <f>IF(AD181="","",VLOOKUP(AD181,標準様式１シフト記号表!$C$6:$L$47,10,FALSE))</f>
        <v/>
      </c>
      <c r="AE182" s="267" t="str">
        <f>IF(AE181="","",VLOOKUP(AE181,標準様式１シフト記号表!$C$6:$L$47,10,FALSE))</f>
        <v/>
      </c>
      <c r="AF182" s="267" t="str">
        <f>IF(AF181="","",VLOOKUP(AF181,標準様式１シフト記号表!$C$6:$L$47,10,FALSE))</f>
        <v/>
      </c>
      <c r="AG182" s="267" t="str">
        <f>IF(AG181="","",VLOOKUP(AG181,標準様式１シフト記号表!$C$6:$L$47,10,FALSE))</f>
        <v/>
      </c>
      <c r="AH182" s="267" t="str">
        <f>IF(AH181="","",VLOOKUP(AH181,標準様式１シフト記号表!$C$6:$L$47,10,FALSE))</f>
        <v/>
      </c>
      <c r="AI182" s="267" t="str">
        <f>IF(AI181="","",VLOOKUP(AI181,標準様式１シフト記号表!$C$6:$L$47,10,FALSE))</f>
        <v/>
      </c>
      <c r="AJ182" s="269" t="str">
        <f>IF(AJ181="","",VLOOKUP(AJ181,標準様式１シフト記号表!$C$6:$L$47,10,FALSE))</f>
        <v/>
      </c>
      <c r="AK182" s="268" t="str">
        <f>IF(AK181="","",VLOOKUP(AK181,標準様式１シフト記号表!$C$6:$L$47,10,FALSE))</f>
        <v/>
      </c>
      <c r="AL182" s="267" t="str">
        <f>IF(AL181="","",VLOOKUP(AL181,標準様式１シフト記号表!$C$6:$L$47,10,FALSE))</f>
        <v/>
      </c>
      <c r="AM182" s="267" t="str">
        <f>IF(AM181="","",VLOOKUP(AM181,標準様式１シフト記号表!$C$6:$L$47,10,FALSE))</f>
        <v/>
      </c>
      <c r="AN182" s="267" t="str">
        <f>IF(AN181="","",VLOOKUP(AN181,標準様式１シフト記号表!$C$6:$L$47,10,FALSE))</f>
        <v/>
      </c>
      <c r="AO182" s="267" t="str">
        <f>IF(AO181="","",VLOOKUP(AO181,標準様式１シフト記号表!$C$6:$L$47,10,FALSE))</f>
        <v/>
      </c>
      <c r="AP182" s="267" t="str">
        <f>IF(AP181="","",VLOOKUP(AP181,標準様式１シフト記号表!$C$6:$L$47,10,FALSE))</f>
        <v/>
      </c>
      <c r="AQ182" s="269" t="str">
        <f>IF(AQ181="","",VLOOKUP(AQ181,標準様式１シフト記号表!$C$6:$L$47,10,FALSE))</f>
        <v/>
      </c>
      <c r="AR182" s="268" t="str">
        <f>IF(AR181="","",VLOOKUP(AR181,標準様式１シフト記号表!$C$6:$L$47,10,FALSE))</f>
        <v/>
      </c>
      <c r="AS182" s="267" t="str">
        <f>IF(AS181="","",VLOOKUP(AS181,標準様式１シフト記号表!$C$6:$L$47,10,FALSE))</f>
        <v/>
      </c>
      <c r="AT182" s="267" t="str">
        <f>IF(AT181="","",VLOOKUP(AT181,標準様式１シフト記号表!$C$6:$L$47,10,FALSE))</f>
        <v/>
      </c>
      <c r="AU182" s="267" t="str">
        <f>IF(AU181="","",VLOOKUP(AU181,標準様式１シフト記号表!$C$6:$L$47,10,FALSE))</f>
        <v/>
      </c>
      <c r="AV182" s="267" t="str">
        <f>IF(AV181="","",VLOOKUP(AV181,標準様式１シフト記号表!$C$6:$L$47,10,FALSE))</f>
        <v/>
      </c>
      <c r="AW182" s="267" t="str">
        <f>IF(AW181="","",VLOOKUP(AW181,標準様式１シフト記号表!$C$6:$L$47,10,FALSE))</f>
        <v/>
      </c>
      <c r="AX182" s="269" t="str">
        <f>IF(AX181="","",VLOOKUP(AX181,標準様式１シフト記号表!$C$6:$L$47,10,FALSE))</f>
        <v/>
      </c>
      <c r="AY182" s="268" t="str">
        <f>IF(AY181="","",VLOOKUP(AY181,標準様式１シフト記号表!$C$6:$L$47,10,FALSE))</f>
        <v/>
      </c>
      <c r="AZ182" s="267" t="str">
        <f>IF(AZ181="","",VLOOKUP(AZ181,標準様式１シフト記号表!$C$6:$L$47,10,FALSE))</f>
        <v/>
      </c>
      <c r="BA182" s="267" t="str">
        <f>IF(BA181="","",VLOOKUP(BA181,標準様式１シフト記号表!$C$6:$L$47,10,FALSE))</f>
        <v/>
      </c>
      <c r="BB182" s="1323">
        <f>IF($BE$3="４週",SUM(W182:AX182),IF($BE$3="暦月",SUM(W182:BA182),""))</f>
        <v>0</v>
      </c>
      <c r="BC182" s="1324"/>
      <c r="BD182" s="1325">
        <f>IF($BE$3="４週",BB182/4,IF($BE$3="暦月",(BB182/($BE$8/7)),""))</f>
        <v>0</v>
      </c>
      <c r="BE182" s="1324"/>
      <c r="BF182" s="1320"/>
      <c r="BG182" s="1321"/>
      <c r="BH182" s="1321"/>
      <c r="BI182" s="1321"/>
      <c r="BJ182" s="1322"/>
    </row>
    <row r="183" spans="2:62" ht="20.25" customHeight="1" x14ac:dyDescent="0.15">
      <c r="B183" s="1268">
        <f>B181+1</f>
        <v>85</v>
      </c>
      <c r="C183" s="1287"/>
      <c r="D183" s="1288"/>
      <c r="E183" s="278"/>
      <c r="F183" s="277"/>
      <c r="G183" s="278"/>
      <c r="H183" s="277"/>
      <c r="I183" s="1289"/>
      <c r="J183" s="1290"/>
      <c r="K183" s="1291"/>
      <c r="L183" s="1292"/>
      <c r="M183" s="1292"/>
      <c r="N183" s="1288"/>
      <c r="O183" s="1308"/>
      <c r="P183" s="1309"/>
      <c r="Q183" s="1309"/>
      <c r="R183" s="1309"/>
      <c r="S183" s="1310"/>
      <c r="T183" s="276" t="s">
        <v>486</v>
      </c>
      <c r="V183" s="275"/>
      <c r="W183" s="260"/>
      <c r="X183" s="259"/>
      <c r="Y183" s="259"/>
      <c r="Z183" s="259"/>
      <c r="AA183" s="259"/>
      <c r="AB183" s="259"/>
      <c r="AC183" s="261"/>
      <c r="AD183" s="260"/>
      <c r="AE183" s="259"/>
      <c r="AF183" s="259"/>
      <c r="AG183" s="259"/>
      <c r="AH183" s="259"/>
      <c r="AI183" s="259"/>
      <c r="AJ183" s="261"/>
      <c r="AK183" s="260"/>
      <c r="AL183" s="259"/>
      <c r="AM183" s="259"/>
      <c r="AN183" s="259"/>
      <c r="AO183" s="259"/>
      <c r="AP183" s="259"/>
      <c r="AQ183" s="261"/>
      <c r="AR183" s="260"/>
      <c r="AS183" s="259"/>
      <c r="AT183" s="259"/>
      <c r="AU183" s="259"/>
      <c r="AV183" s="259"/>
      <c r="AW183" s="259"/>
      <c r="AX183" s="261"/>
      <c r="AY183" s="260"/>
      <c r="AZ183" s="259"/>
      <c r="BA183" s="258"/>
      <c r="BB183" s="1311"/>
      <c r="BC183" s="1312"/>
      <c r="BD183" s="1282"/>
      <c r="BE183" s="1283"/>
      <c r="BF183" s="1284"/>
      <c r="BG183" s="1285"/>
      <c r="BH183" s="1285"/>
      <c r="BI183" s="1285"/>
      <c r="BJ183" s="1286"/>
    </row>
    <row r="184" spans="2:62" ht="20.25" customHeight="1" x14ac:dyDescent="0.15">
      <c r="B184" s="1269"/>
      <c r="C184" s="1326"/>
      <c r="D184" s="1327"/>
      <c r="E184" s="274"/>
      <c r="F184" s="273">
        <f>C183</f>
        <v>0</v>
      </c>
      <c r="G184" s="274"/>
      <c r="H184" s="273">
        <f>I183</f>
        <v>0</v>
      </c>
      <c r="I184" s="1328"/>
      <c r="J184" s="1329"/>
      <c r="K184" s="1330"/>
      <c r="L184" s="1331"/>
      <c r="M184" s="1331"/>
      <c r="N184" s="1327"/>
      <c r="O184" s="1308"/>
      <c r="P184" s="1309"/>
      <c r="Q184" s="1309"/>
      <c r="R184" s="1309"/>
      <c r="S184" s="1310"/>
      <c r="T184" s="272" t="s">
        <v>485</v>
      </c>
      <c r="U184" s="271"/>
      <c r="V184" s="270"/>
      <c r="W184" s="268" t="str">
        <f>IF(W183="","",VLOOKUP(W183,標準様式１シフト記号表!$C$6:$L$47,10,FALSE))</f>
        <v/>
      </c>
      <c r="X184" s="267" t="str">
        <f>IF(X183="","",VLOOKUP(X183,標準様式１シフト記号表!$C$6:$L$47,10,FALSE))</f>
        <v/>
      </c>
      <c r="Y184" s="267" t="str">
        <f>IF(Y183="","",VLOOKUP(Y183,標準様式１シフト記号表!$C$6:$L$47,10,FALSE))</f>
        <v/>
      </c>
      <c r="Z184" s="267" t="str">
        <f>IF(Z183="","",VLOOKUP(Z183,標準様式１シフト記号表!$C$6:$L$47,10,FALSE))</f>
        <v/>
      </c>
      <c r="AA184" s="267" t="str">
        <f>IF(AA183="","",VLOOKUP(AA183,標準様式１シフト記号表!$C$6:$L$47,10,FALSE))</f>
        <v/>
      </c>
      <c r="AB184" s="267" t="str">
        <f>IF(AB183="","",VLOOKUP(AB183,標準様式１シフト記号表!$C$6:$L$47,10,FALSE))</f>
        <v/>
      </c>
      <c r="AC184" s="269" t="str">
        <f>IF(AC183="","",VLOOKUP(AC183,標準様式１シフト記号表!$C$6:$L$47,10,FALSE))</f>
        <v/>
      </c>
      <c r="AD184" s="268" t="str">
        <f>IF(AD183="","",VLOOKUP(AD183,標準様式１シフト記号表!$C$6:$L$47,10,FALSE))</f>
        <v/>
      </c>
      <c r="AE184" s="267" t="str">
        <f>IF(AE183="","",VLOOKUP(AE183,標準様式１シフト記号表!$C$6:$L$47,10,FALSE))</f>
        <v/>
      </c>
      <c r="AF184" s="267" t="str">
        <f>IF(AF183="","",VLOOKUP(AF183,標準様式１シフト記号表!$C$6:$L$47,10,FALSE))</f>
        <v/>
      </c>
      <c r="AG184" s="267" t="str">
        <f>IF(AG183="","",VLOOKUP(AG183,標準様式１シフト記号表!$C$6:$L$47,10,FALSE))</f>
        <v/>
      </c>
      <c r="AH184" s="267" t="str">
        <f>IF(AH183="","",VLOOKUP(AH183,標準様式１シフト記号表!$C$6:$L$47,10,FALSE))</f>
        <v/>
      </c>
      <c r="AI184" s="267" t="str">
        <f>IF(AI183="","",VLOOKUP(AI183,標準様式１シフト記号表!$C$6:$L$47,10,FALSE))</f>
        <v/>
      </c>
      <c r="AJ184" s="269" t="str">
        <f>IF(AJ183="","",VLOOKUP(AJ183,標準様式１シフト記号表!$C$6:$L$47,10,FALSE))</f>
        <v/>
      </c>
      <c r="AK184" s="268" t="str">
        <f>IF(AK183="","",VLOOKUP(AK183,標準様式１シフト記号表!$C$6:$L$47,10,FALSE))</f>
        <v/>
      </c>
      <c r="AL184" s="267" t="str">
        <f>IF(AL183="","",VLOOKUP(AL183,標準様式１シフト記号表!$C$6:$L$47,10,FALSE))</f>
        <v/>
      </c>
      <c r="AM184" s="267" t="str">
        <f>IF(AM183="","",VLOOKUP(AM183,標準様式１シフト記号表!$C$6:$L$47,10,FALSE))</f>
        <v/>
      </c>
      <c r="AN184" s="267" t="str">
        <f>IF(AN183="","",VLOOKUP(AN183,標準様式１シフト記号表!$C$6:$L$47,10,FALSE))</f>
        <v/>
      </c>
      <c r="AO184" s="267" t="str">
        <f>IF(AO183="","",VLOOKUP(AO183,標準様式１シフト記号表!$C$6:$L$47,10,FALSE))</f>
        <v/>
      </c>
      <c r="AP184" s="267" t="str">
        <f>IF(AP183="","",VLOOKUP(AP183,標準様式１シフト記号表!$C$6:$L$47,10,FALSE))</f>
        <v/>
      </c>
      <c r="AQ184" s="269" t="str">
        <f>IF(AQ183="","",VLOOKUP(AQ183,標準様式１シフト記号表!$C$6:$L$47,10,FALSE))</f>
        <v/>
      </c>
      <c r="AR184" s="268" t="str">
        <f>IF(AR183="","",VLOOKUP(AR183,標準様式１シフト記号表!$C$6:$L$47,10,FALSE))</f>
        <v/>
      </c>
      <c r="AS184" s="267" t="str">
        <f>IF(AS183="","",VLOOKUP(AS183,標準様式１シフト記号表!$C$6:$L$47,10,FALSE))</f>
        <v/>
      </c>
      <c r="AT184" s="267" t="str">
        <f>IF(AT183="","",VLOOKUP(AT183,標準様式１シフト記号表!$C$6:$L$47,10,FALSE))</f>
        <v/>
      </c>
      <c r="AU184" s="267" t="str">
        <f>IF(AU183="","",VLOOKUP(AU183,標準様式１シフト記号表!$C$6:$L$47,10,FALSE))</f>
        <v/>
      </c>
      <c r="AV184" s="267" t="str">
        <f>IF(AV183="","",VLOOKUP(AV183,標準様式１シフト記号表!$C$6:$L$47,10,FALSE))</f>
        <v/>
      </c>
      <c r="AW184" s="267" t="str">
        <f>IF(AW183="","",VLOOKUP(AW183,標準様式１シフト記号表!$C$6:$L$47,10,FALSE))</f>
        <v/>
      </c>
      <c r="AX184" s="269" t="str">
        <f>IF(AX183="","",VLOOKUP(AX183,標準様式１シフト記号表!$C$6:$L$47,10,FALSE))</f>
        <v/>
      </c>
      <c r="AY184" s="268" t="str">
        <f>IF(AY183="","",VLOOKUP(AY183,標準様式１シフト記号表!$C$6:$L$47,10,FALSE))</f>
        <v/>
      </c>
      <c r="AZ184" s="267" t="str">
        <f>IF(AZ183="","",VLOOKUP(AZ183,標準様式１シフト記号表!$C$6:$L$47,10,FALSE))</f>
        <v/>
      </c>
      <c r="BA184" s="267" t="str">
        <f>IF(BA183="","",VLOOKUP(BA183,標準様式１シフト記号表!$C$6:$L$47,10,FALSE))</f>
        <v/>
      </c>
      <c r="BB184" s="1323">
        <f>IF($BE$3="４週",SUM(W184:AX184),IF($BE$3="暦月",SUM(W184:BA184),""))</f>
        <v>0</v>
      </c>
      <c r="BC184" s="1324"/>
      <c r="BD184" s="1325">
        <f>IF($BE$3="４週",BB184/4,IF($BE$3="暦月",(BB184/($BE$8/7)),""))</f>
        <v>0</v>
      </c>
      <c r="BE184" s="1324"/>
      <c r="BF184" s="1320"/>
      <c r="BG184" s="1321"/>
      <c r="BH184" s="1321"/>
      <c r="BI184" s="1321"/>
      <c r="BJ184" s="1322"/>
    </row>
    <row r="185" spans="2:62" ht="20.25" customHeight="1" x14ac:dyDescent="0.15">
      <c r="B185" s="1268">
        <f>B183+1</f>
        <v>86</v>
      </c>
      <c r="C185" s="1287"/>
      <c r="D185" s="1288"/>
      <c r="E185" s="278"/>
      <c r="F185" s="277"/>
      <c r="G185" s="278"/>
      <c r="H185" s="277"/>
      <c r="I185" s="1289"/>
      <c r="J185" s="1290"/>
      <c r="K185" s="1291"/>
      <c r="L185" s="1292"/>
      <c r="M185" s="1292"/>
      <c r="N185" s="1288"/>
      <c r="O185" s="1308"/>
      <c r="P185" s="1309"/>
      <c r="Q185" s="1309"/>
      <c r="R185" s="1309"/>
      <c r="S185" s="1310"/>
      <c r="T185" s="276" t="s">
        <v>486</v>
      </c>
      <c r="V185" s="275"/>
      <c r="W185" s="260"/>
      <c r="X185" s="259"/>
      <c r="Y185" s="259"/>
      <c r="Z185" s="259"/>
      <c r="AA185" s="259"/>
      <c r="AB185" s="259"/>
      <c r="AC185" s="261"/>
      <c r="AD185" s="260"/>
      <c r="AE185" s="259"/>
      <c r="AF185" s="259"/>
      <c r="AG185" s="259"/>
      <c r="AH185" s="259"/>
      <c r="AI185" s="259"/>
      <c r="AJ185" s="261"/>
      <c r="AK185" s="260"/>
      <c r="AL185" s="259"/>
      <c r="AM185" s="259"/>
      <c r="AN185" s="259"/>
      <c r="AO185" s="259"/>
      <c r="AP185" s="259"/>
      <c r="AQ185" s="261"/>
      <c r="AR185" s="260"/>
      <c r="AS185" s="259"/>
      <c r="AT185" s="259"/>
      <c r="AU185" s="259"/>
      <c r="AV185" s="259"/>
      <c r="AW185" s="259"/>
      <c r="AX185" s="261"/>
      <c r="AY185" s="260"/>
      <c r="AZ185" s="259"/>
      <c r="BA185" s="258"/>
      <c r="BB185" s="1311"/>
      <c r="BC185" s="1312"/>
      <c r="BD185" s="1282"/>
      <c r="BE185" s="1283"/>
      <c r="BF185" s="1284"/>
      <c r="BG185" s="1285"/>
      <c r="BH185" s="1285"/>
      <c r="BI185" s="1285"/>
      <c r="BJ185" s="1286"/>
    </row>
    <row r="186" spans="2:62" ht="20.25" customHeight="1" x14ac:dyDescent="0.15">
      <c r="B186" s="1269"/>
      <c r="C186" s="1326"/>
      <c r="D186" s="1327"/>
      <c r="E186" s="274"/>
      <c r="F186" s="273">
        <f>C185</f>
        <v>0</v>
      </c>
      <c r="G186" s="274"/>
      <c r="H186" s="273">
        <f>I185</f>
        <v>0</v>
      </c>
      <c r="I186" s="1328"/>
      <c r="J186" s="1329"/>
      <c r="K186" s="1330"/>
      <c r="L186" s="1331"/>
      <c r="M186" s="1331"/>
      <c r="N186" s="1327"/>
      <c r="O186" s="1308"/>
      <c r="P186" s="1309"/>
      <c r="Q186" s="1309"/>
      <c r="R186" s="1309"/>
      <c r="S186" s="1310"/>
      <c r="T186" s="272" t="s">
        <v>485</v>
      </c>
      <c r="U186" s="271"/>
      <c r="V186" s="270"/>
      <c r="W186" s="268" t="str">
        <f>IF(W185="","",VLOOKUP(W185,標準様式１シフト記号表!$C$6:$L$47,10,FALSE))</f>
        <v/>
      </c>
      <c r="X186" s="267" t="str">
        <f>IF(X185="","",VLOOKUP(X185,標準様式１シフト記号表!$C$6:$L$47,10,FALSE))</f>
        <v/>
      </c>
      <c r="Y186" s="267" t="str">
        <f>IF(Y185="","",VLOOKUP(Y185,標準様式１シフト記号表!$C$6:$L$47,10,FALSE))</f>
        <v/>
      </c>
      <c r="Z186" s="267" t="str">
        <f>IF(Z185="","",VLOOKUP(Z185,標準様式１シフト記号表!$C$6:$L$47,10,FALSE))</f>
        <v/>
      </c>
      <c r="AA186" s="267" t="str">
        <f>IF(AA185="","",VLOOKUP(AA185,標準様式１シフト記号表!$C$6:$L$47,10,FALSE))</f>
        <v/>
      </c>
      <c r="AB186" s="267" t="str">
        <f>IF(AB185="","",VLOOKUP(AB185,標準様式１シフト記号表!$C$6:$L$47,10,FALSE))</f>
        <v/>
      </c>
      <c r="AC186" s="269" t="str">
        <f>IF(AC185="","",VLOOKUP(AC185,標準様式１シフト記号表!$C$6:$L$47,10,FALSE))</f>
        <v/>
      </c>
      <c r="AD186" s="268" t="str">
        <f>IF(AD185="","",VLOOKUP(AD185,標準様式１シフト記号表!$C$6:$L$47,10,FALSE))</f>
        <v/>
      </c>
      <c r="AE186" s="267" t="str">
        <f>IF(AE185="","",VLOOKUP(AE185,標準様式１シフト記号表!$C$6:$L$47,10,FALSE))</f>
        <v/>
      </c>
      <c r="AF186" s="267" t="str">
        <f>IF(AF185="","",VLOOKUP(AF185,標準様式１シフト記号表!$C$6:$L$47,10,FALSE))</f>
        <v/>
      </c>
      <c r="AG186" s="267" t="str">
        <f>IF(AG185="","",VLOOKUP(AG185,標準様式１シフト記号表!$C$6:$L$47,10,FALSE))</f>
        <v/>
      </c>
      <c r="AH186" s="267" t="str">
        <f>IF(AH185="","",VLOOKUP(AH185,標準様式１シフト記号表!$C$6:$L$47,10,FALSE))</f>
        <v/>
      </c>
      <c r="AI186" s="267" t="str">
        <f>IF(AI185="","",VLOOKUP(AI185,標準様式１シフト記号表!$C$6:$L$47,10,FALSE))</f>
        <v/>
      </c>
      <c r="AJ186" s="269" t="str">
        <f>IF(AJ185="","",VLOOKUP(AJ185,標準様式１シフト記号表!$C$6:$L$47,10,FALSE))</f>
        <v/>
      </c>
      <c r="AK186" s="268" t="str">
        <f>IF(AK185="","",VLOOKUP(AK185,標準様式１シフト記号表!$C$6:$L$47,10,FALSE))</f>
        <v/>
      </c>
      <c r="AL186" s="267" t="str">
        <f>IF(AL185="","",VLOOKUP(AL185,標準様式１シフト記号表!$C$6:$L$47,10,FALSE))</f>
        <v/>
      </c>
      <c r="AM186" s="267" t="str">
        <f>IF(AM185="","",VLOOKUP(AM185,標準様式１シフト記号表!$C$6:$L$47,10,FALSE))</f>
        <v/>
      </c>
      <c r="AN186" s="267" t="str">
        <f>IF(AN185="","",VLOOKUP(AN185,標準様式１シフト記号表!$C$6:$L$47,10,FALSE))</f>
        <v/>
      </c>
      <c r="AO186" s="267" t="str">
        <f>IF(AO185="","",VLOOKUP(AO185,標準様式１シフト記号表!$C$6:$L$47,10,FALSE))</f>
        <v/>
      </c>
      <c r="AP186" s="267" t="str">
        <f>IF(AP185="","",VLOOKUP(AP185,標準様式１シフト記号表!$C$6:$L$47,10,FALSE))</f>
        <v/>
      </c>
      <c r="AQ186" s="269" t="str">
        <f>IF(AQ185="","",VLOOKUP(AQ185,標準様式１シフト記号表!$C$6:$L$47,10,FALSE))</f>
        <v/>
      </c>
      <c r="AR186" s="268" t="str">
        <f>IF(AR185="","",VLOOKUP(AR185,標準様式１シフト記号表!$C$6:$L$47,10,FALSE))</f>
        <v/>
      </c>
      <c r="AS186" s="267" t="str">
        <f>IF(AS185="","",VLOOKUP(AS185,標準様式１シフト記号表!$C$6:$L$47,10,FALSE))</f>
        <v/>
      </c>
      <c r="AT186" s="267" t="str">
        <f>IF(AT185="","",VLOOKUP(AT185,標準様式１シフト記号表!$C$6:$L$47,10,FALSE))</f>
        <v/>
      </c>
      <c r="AU186" s="267" t="str">
        <f>IF(AU185="","",VLOOKUP(AU185,標準様式１シフト記号表!$C$6:$L$47,10,FALSE))</f>
        <v/>
      </c>
      <c r="AV186" s="267" t="str">
        <f>IF(AV185="","",VLOOKUP(AV185,標準様式１シフト記号表!$C$6:$L$47,10,FALSE))</f>
        <v/>
      </c>
      <c r="AW186" s="267" t="str">
        <f>IF(AW185="","",VLOOKUP(AW185,標準様式１シフト記号表!$C$6:$L$47,10,FALSE))</f>
        <v/>
      </c>
      <c r="AX186" s="269" t="str">
        <f>IF(AX185="","",VLOOKUP(AX185,標準様式１シフト記号表!$C$6:$L$47,10,FALSE))</f>
        <v/>
      </c>
      <c r="AY186" s="268" t="str">
        <f>IF(AY185="","",VLOOKUP(AY185,標準様式１シフト記号表!$C$6:$L$47,10,FALSE))</f>
        <v/>
      </c>
      <c r="AZ186" s="267" t="str">
        <f>IF(AZ185="","",VLOOKUP(AZ185,標準様式１シフト記号表!$C$6:$L$47,10,FALSE))</f>
        <v/>
      </c>
      <c r="BA186" s="267" t="str">
        <f>IF(BA185="","",VLOOKUP(BA185,標準様式１シフト記号表!$C$6:$L$47,10,FALSE))</f>
        <v/>
      </c>
      <c r="BB186" s="1323">
        <f>IF($BE$3="４週",SUM(W186:AX186),IF($BE$3="暦月",SUM(W186:BA186),""))</f>
        <v>0</v>
      </c>
      <c r="BC186" s="1324"/>
      <c r="BD186" s="1325">
        <f>IF($BE$3="４週",BB186/4,IF($BE$3="暦月",(BB186/($BE$8/7)),""))</f>
        <v>0</v>
      </c>
      <c r="BE186" s="1324"/>
      <c r="BF186" s="1320"/>
      <c r="BG186" s="1321"/>
      <c r="BH186" s="1321"/>
      <c r="BI186" s="1321"/>
      <c r="BJ186" s="1322"/>
    </row>
    <row r="187" spans="2:62" ht="20.25" customHeight="1" x14ac:dyDescent="0.15">
      <c r="B187" s="1268">
        <f>B185+1</f>
        <v>87</v>
      </c>
      <c r="C187" s="1287"/>
      <c r="D187" s="1288"/>
      <c r="E187" s="278"/>
      <c r="F187" s="277"/>
      <c r="G187" s="278"/>
      <c r="H187" s="277"/>
      <c r="I187" s="1289"/>
      <c r="J187" s="1290"/>
      <c r="K187" s="1291"/>
      <c r="L187" s="1292"/>
      <c r="M187" s="1292"/>
      <c r="N187" s="1288"/>
      <c r="O187" s="1308"/>
      <c r="P187" s="1309"/>
      <c r="Q187" s="1309"/>
      <c r="R187" s="1309"/>
      <c r="S187" s="1310"/>
      <c r="T187" s="276" t="s">
        <v>486</v>
      </c>
      <c r="V187" s="275"/>
      <c r="W187" s="260"/>
      <c r="X187" s="259"/>
      <c r="Y187" s="259"/>
      <c r="Z187" s="259"/>
      <c r="AA187" s="259"/>
      <c r="AB187" s="259"/>
      <c r="AC187" s="261"/>
      <c r="AD187" s="260"/>
      <c r="AE187" s="259"/>
      <c r="AF187" s="259"/>
      <c r="AG187" s="259"/>
      <c r="AH187" s="259"/>
      <c r="AI187" s="259"/>
      <c r="AJ187" s="261"/>
      <c r="AK187" s="260"/>
      <c r="AL187" s="259"/>
      <c r="AM187" s="259"/>
      <c r="AN187" s="259"/>
      <c r="AO187" s="259"/>
      <c r="AP187" s="259"/>
      <c r="AQ187" s="261"/>
      <c r="AR187" s="260"/>
      <c r="AS187" s="259"/>
      <c r="AT187" s="259"/>
      <c r="AU187" s="259"/>
      <c r="AV187" s="259"/>
      <c r="AW187" s="259"/>
      <c r="AX187" s="261"/>
      <c r="AY187" s="260"/>
      <c r="AZ187" s="259"/>
      <c r="BA187" s="258"/>
      <c r="BB187" s="1311"/>
      <c r="BC187" s="1312"/>
      <c r="BD187" s="1282"/>
      <c r="BE187" s="1283"/>
      <c r="BF187" s="1284"/>
      <c r="BG187" s="1285"/>
      <c r="BH187" s="1285"/>
      <c r="BI187" s="1285"/>
      <c r="BJ187" s="1286"/>
    </row>
    <row r="188" spans="2:62" ht="20.25" customHeight="1" x14ac:dyDescent="0.15">
      <c r="B188" s="1269"/>
      <c r="C188" s="1326"/>
      <c r="D188" s="1327"/>
      <c r="E188" s="274"/>
      <c r="F188" s="273">
        <f>C187</f>
        <v>0</v>
      </c>
      <c r="G188" s="274"/>
      <c r="H188" s="273">
        <f>I187</f>
        <v>0</v>
      </c>
      <c r="I188" s="1328"/>
      <c r="J188" s="1329"/>
      <c r="K188" s="1330"/>
      <c r="L188" s="1331"/>
      <c r="M188" s="1331"/>
      <c r="N188" s="1327"/>
      <c r="O188" s="1308"/>
      <c r="P188" s="1309"/>
      <c r="Q188" s="1309"/>
      <c r="R188" s="1309"/>
      <c r="S188" s="1310"/>
      <c r="T188" s="272" t="s">
        <v>485</v>
      </c>
      <c r="U188" s="271"/>
      <c r="V188" s="270"/>
      <c r="W188" s="268" t="str">
        <f>IF(W187="","",VLOOKUP(W187,標準様式１シフト記号表!$C$6:$L$47,10,FALSE))</f>
        <v/>
      </c>
      <c r="X188" s="267" t="str">
        <f>IF(X187="","",VLOOKUP(X187,標準様式１シフト記号表!$C$6:$L$47,10,FALSE))</f>
        <v/>
      </c>
      <c r="Y188" s="267" t="str">
        <f>IF(Y187="","",VLOOKUP(Y187,標準様式１シフト記号表!$C$6:$L$47,10,FALSE))</f>
        <v/>
      </c>
      <c r="Z188" s="267" t="str">
        <f>IF(Z187="","",VLOOKUP(Z187,標準様式１シフト記号表!$C$6:$L$47,10,FALSE))</f>
        <v/>
      </c>
      <c r="AA188" s="267" t="str">
        <f>IF(AA187="","",VLOOKUP(AA187,標準様式１シフト記号表!$C$6:$L$47,10,FALSE))</f>
        <v/>
      </c>
      <c r="AB188" s="267" t="str">
        <f>IF(AB187="","",VLOOKUP(AB187,標準様式１シフト記号表!$C$6:$L$47,10,FALSE))</f>
        <v/>
      </c>
      <c r="AC188" s="269" t="str">
        <f>IF(AC187="","",VLOOKUP(AC187,標準様式１シフト記号表!$C$6:$L$47,10,FALSE))</f>
        <v/>
      </c>
      <c r="AD188" s="268" t="str">
        <f>IF(AD187="","",VLOOKUP(AD187,標準様式１シフト記号表!$C$6:$L$47,10,FALSE))</f>
        <v/>
      </c>
      <c r="AE188" s="267" t="str">
        <f>IF(AE187="","",VLOOKUP(AE187,標準様式１シフト記号表!$C$6:$L$47,10,FALSE))</f>
        <v/>
      </c>
      <c r="AF188" s="267" t="str">
        <f>IF(AF187="","",VLOOKUP(AF187,標準様式１シフト記号表!$C$6:$L$47,10,FALSE))</f>
        <v/>
      </c>
      <c r="AG188" s="267" t="str">
        <f>IF(AG187="","",VLOOKUP(AG187,標準様式１シフト記号表!$C$6:$L$47,10,FALSE))</f>
        <v/>
      </c>
      <c r="AH188" s="267" t="str">
        <f>IF(AH187="","",VLOOKUP(AH187,標準様式１シフト記号表!$C$6:$L$47,10,FALSE))</f>
        <v/>
      </c>
      <c r="AI188" s="267" t="str">
        <f>IF(AI187="","",VLOOKUP(AI187,標準様式１シフト記号表!$C$6:$L$47,10,FALSE))</f>
        <v/>
      </c>
      <c r="AJ188" s="269" t="str">
        <f>IF(AJ187="","",VLOOKUP(AJ187,標準様式１シフト記号表!$C$6:$L$47,10,FALSE))</f>
        <v/>
      </c>
      <c r="AK188" s="268" t="str">
        <f>IF(AK187="","",VLOOKUP(AK187,標準様式１シフト記号表!$C$6:$L$47,10,FALSE))</f>
        <v/>
      </c>
      <c r="AL188" s="267" t="str">
        <f>IF(AL187="","",VLOOKUP(AL187,標準様式１シフト記号表!$C$6:$L$47,10,FALSE))</f>
        <v/>
      </c>
      <c r="AM188" s="267" t="str">
        <f>IF(AM187="","",VLOOKUP(AM187,標準様式１シフト記号表!$C$6:$L$47,10,FALSE))</f>
        <v/>
      </c>
      <c r="AN188" s="267" t="str">
        <f>IF(AN187="","",VLOOKUP(AN187,標準様式１シフト記号表!$C$6:$L$47,10,FALSE))</f>
        <v/>
      </c>
      <c r="AO188" s="267" t="str">
        <f>IF(AO187="","",VLOOKUP(AO187,標準様式１シフト記号表!$C$6:$L$47,10,FALSE))</f>
        <v/>
      </c>
      <c r="AP188" s="267" t="str">
        <f>IF(AP187="","",VLOOKUP(AP187,標準様式１シフト記号表!$C$6:$L$47,10,FALSE))</f>
        <v/>
      </c>
      <c r="AQ188" s="269" t="str">
        <f>IF(AQ187="","",VLOOKUP(AQ187,標準様式１シフト記号表!$C$6:$L$47,10,FALSE))</f>
        <v/>
      </c>
      <c r="AR188" s="268" t="str">
        <f>IF(AR187="","",VLOOKUP(AR187,標準様式１シフト記号表!$C$6:$L$47,10,FALSE))</f>
        <v/>
      </c>
      <c r="AS188" s="267" t="str">
        <f>IF(AS187="","",VLOOKUP(AS187,標準様式１シフト記号表!$C$6:$L$47,10,FALSE))</f>
        <v/>
      </c>
      <c r="AT188" s="267" t="str">
        <f>IF(AT187="","",VLOOKUP(AT187,標準様式１シフト記号表!$C$6:$L$47,10,FALSE))</f>
        <v/>
      </c>
      <c r="AU188" s="267" t="str">
        <f>IF(AU187="","",VLOOKUP(AU187,標準様式１シフト記号表!$C$6:$L$47,10,FALSE))</f>
        <v/>
      </c>
      <c r="AV188" s="267" t="str">
        <f>IF(AV187="","",VLOOKUP(AV187,標準様式１シフト記号表!$C$6:$L$47,10,FALSE))</f>
        <v/>
      </c>
      <c r="AW188" s="267" t="str">
        <f>IF(AW187="","",VLOOKUP(AW187,標準様式１シフト記号表!$C$6:$L$47,10,FALSE))</f>
        <v/>
      </c>
      <c r="AX188" s="269" t="str">
        <f>IF(AX187="","",VLOOKUP(AX187,標準様式１シフト記号表!$C$6:$L$47,10,FALSE))</f>
        <v/>
      </c>
      <c r="AY188" s="268" t="str">
        <f>IF(AY187="","",VLOOKUP(AY187,標準様式１シフト記号表!$C$6:$L$47,10,FALSE))</f>
        <v/>
      </c>
      <c r="AZ188" s="267" t="str">
        <f>IF(AZ187="","",VLOOKUP(AZ187,標準様式１シフト記号表!$C$6:$L$47,10,FALSE))</f>
        <v/>
      </c>
      <c r="BA188" s="267" t="str">
        <f>IF(BA187="","",VLOOKUP(BA187,標準様式１シフト記号表!$C$6:$L$47,10,FALSE))</f>
        <v/>
      </c>
      <c r="BB188" s="1323">
        <f>IF($BE$3="４週",SUM(W188:AX188),IF($BE$3="暦月",SUM(W188:BA188),""))</f>
        <v>0</v>
      </c>
      <c r="BC188" s="1324"/>
      <c r="BD188" s="1325">
        <f>IF($BE$3="４週",BB188/4,IF($BE$3="暦月",(BB188/($BE$8/7)),""))</f>
        <v>0</v>
      </c>
      <c r="BE188" s="1324"/>
      <c r="BF188" s="1320"/>
      <c r="BG188" s="1321"/>
      <c r="BH188" s="1321"/>
      <c r="BI188" s="1321"/>
      <c r="BJ188" s="1322"/>
    </row>
    <row r="189" spans="2:62" ht="20.25" customHeight="1" x14ac:dyDescent="0.15">
      <c r="B189" s="1268">
        <f>B187+1</f>
        <v>88</v>
      </c>
      <c r="C189" s="1287"/>
      <c r="D189" s="1288"/>
      <c r="E189" s="278"/>
      <c r="F189" s="277"/>
      <c r="G189" s="278"/>
      <c r="H189" s="277"/>
      <c r="I189" s="1289"/>
      <c r="J189" s="1290"/>
      <c r="K189" s="1291"/>
      <c r="L189" s="1292"/>
      <c r="M189" s="1292"/>
      <c r="N189" s="1288"/>
      <c r="O189" s="1308"/>
      <c r="P189" s="1309"/>
      <c r="Q189" s="1309"/>
      <c r="R189" s="1309"/>
      <c r="S189" s="1310"/>
      <c r="T189" s="276" t="s">
        <v>486</v>
      </c>
      <c r="V189" s="275"/>
      <c r="W189" s="260"/>
      <c r="X189" s="259"/>
      <c r="Y189" s="259"/>
      <c r="Z189" s="259"/>
      <c r="AA189" s="259"/>
      <c r="AB189" s="259"/>
      <c r="AC189" s="261"/>
      <c r="AD189" s="260"/>
      <c r="AE189" s="259"/>
      <c r="AF189" s="259"/>
      <c r="AG189" s="259"/>
      <c r="AH189" s="259"/>
      <c r="AI189" s="259"/>
      <c r="AJ189" s="261"/>
      <c r="AK189" s="260"/>
      <c r="AL189" s="259"/>
      <c r="AM189" s="259"/>
      <c r="AN189" s="259"/>
      <c r="AO189" s="259"/>
      <c r="AP189" s="259"/>
      <c r="AQ189" s="261"/>
      <c r="AR189" s="260"/>
      <c r="AS189" s="259"/>
      <c r="AT189" s="259"/>
      <c r="AU189" s="259"/>
      <c r="AV189" s="259"/>
      <c r="AW189" s="259"/>
      <c r="AX189" s="261"/>
      <c r="AY189" s="260"/>
      <c r="AZ189" s="259"/>
      <c r="BA189" s="258"/>
      <c r="BB189" s="1311"/>
      <c r="BC189" s="1312"/>
      <c r="BD189" s="1282"/>
      <c r="BE189" s="1283"/>
      <c r="BF189" s="1284"/>
      <c r="BG189" s="1285"/>
      <c r="BH189" s="1285"/>
      <c r="BI189" s="1285"/>
      <c r="BJ189" s="1286"/>
    </row>
    <row r="190" spans="2:62" ht="20.25" customHeight="1" x14ac:dyDescent="0.15">
      <c r="B190" s="1269"/>
      <c r="C190" s="1326"/>
      <c r="D190" s="1327"/>
      <c r="E190" s="274"/>
      <c r="F190" s="273">
        <f>C189</f>
        <v>0</v>
      </c>
      <c r="G190" s="274"/>
      <c r="H190" s="273">
        <f>I189</f>
        <v>0</v>
      </c>
      <c r="I190" s="1328"/>
      <c r="J190" s="1329"/>
      <c r="K190" s="1330"/>
      <c r="L190" s="1331"/>
      <c r="M190" s="1331"/>
      <c r="N190" s="1327"/>
      <c r="O190" s="1308"/>
      <c r="P190" s="1309"/>
      <c r="Q190" s="1309"/>
      <c r="R190" s="1309"/>
      <c r="S190" s="1310"/>
      <c r="T190" s="272" t="s">
        <v>485</v>
      </c>
      <c r="U190" s="271"/>
      <c r="V190" s="270"/>
      <c r="W190" s="268" t="str">
        <f>IF(W189="","",VLOOKUP(W189,標準様式１シフト記号表!$C$6:$L$47,10,FALSE))</f>
        <v/>
      </c>
      <c r="X190" s="267" t="str">
        <f>IF(X189="","",VLOOKUP(X189,標準様式１シフト記号表!$C$6:$L$47,10,FALSE))</f>
        <v/>
      </c>
      <c r="Y190" s="267" t="str">
        <f>IF(Y189="","",VLOOKUP(Y189,標準様式１シフト記号表!$C$6:$L$47,10,FALSE))</f>
        <v/>
      </c>
      <c r="Z190" s="267" t="str">
        <f>IF(Z189="","",VLOOKUP(Z189,標準様式１シフト記号表!$C$6:$L$47,10,FALSE))</f>
        <v/>
      </c>
      <c r="AA190" s="267" t="str">
        <f>IF(AA189="","",VLOOKUP(AA189,標準様式１シフト記号表!$C$6:$L$47,10,FALSE))</f>
        <v/>
      </c>
      <c r="AB190" s="267" t="str">
        <f>IF(AB189="","",VLOOKUP(AB189,標準様式１シフト記号表!$C$6:$L$47,10,FALSE))</f>
        <v/>
      </c>
      <c r="AC190" s="269" t="str">
        <f>IF(AC189="","",VLOOKUP(AC189,標準様式１シフト記号表!$C$6:$L$47,10,FALSE))</f>
        <v/>
      </c>
      <c r="AD190" s="268" t="str">
        <f>IF(AD189="","",VLOOKUP(AD189,標準様式１シフト記号表!$C$6:$L$47,10,FALSE))</f>
        <v/>
      </c>
      <c r="AE190" s="267" t="str">
        <f>IF(AE189="","",VLOOKUP(AE189,標準様式１シフト記号表!$C$6:$L$47,10,FALSE))</f>
        <v/>
      </c>
      <c r="AF190" s="267" t="str">
        <f>IF(AF189="","",VLOOKUP(AF189,標準様式１シフト記号表!$C$6:$L$47,10,FALSE))</f>
        <v/>
      </c>
      <c r="AG190" s="267" t="str">
        <f>IF(AG189="","",VLOOKUP(AG189,標準様式１シフト記号表!$C$6:$L$47,10,FALSE))</f>
        <v/>
      </c>
      <c r="AH190" s="267" t="str">
        <f>IF(AH189="","",VLOOKUP(AH189,標準様式１シフト記号表!$C$6:$L$47,10,FALSE))</f>
        <v/>
      </c>
      <c r="AI190" s="267" t="str">
        <f>IF(AI189="","",VLOOKUP(AI189,標準様式１シフト記号表!$C$6:$L$47,10,FALSE))</f>
        <v/>
      </c>
      <c r="AJ190" s="269" t="str">
        <f>IF(AJ189="","",VLOOKUP(AJ189,標準様式１シフト記号表!$C$6:$L$47,10,FALSE))</f>
        <v/>
      </c>
      <c r="AK190" s="268" t="str">
        <f>IF(AK189="","",VLOOKUP(AK189,標準様式１シフト記号表!$C$6:$L$47,10,FALSE))</f>
        <v/>
      </c>
      <c r="AL190" s="267" t="str">
        <f>IF(AL189="","",VLOOKUP(AL189,標準様式１シフト記号表!$C$6:$L$47,10,FALSE))</f>
        <v/>
      </c>
      <c r="AM190" s="267" t="str">
        <f>IF(AM189="","",VLOOKUP(AM189,標準様式１シフト記号表!$C$6:$L$47,10,FALSE))</f>
        <v/>
      </c>
      <c r="AN190" s="267" t="str">
        <f>IF(AN189="","",VLOOKUP(AN189,標準様式１シフト記号表!$C$6:$L$47,10,FALSE))</f>
        <v/>
      </c>
      <c r="AO190" s="267" t="str">
        <f>IF(AO189="","",VLOOKUP(AO189,標準様式１シフト記号表!$C$6:$L$47,10,FALSE))</f>
        <v/>
      </c>
      <c r="AP190" s="267" t="str">
        <f>IF(AP189="","",VLOOKUP(AP189,標準様式１シフト記号表!$C$6:$L$47,10,FALSE))</f>
        <v/>
      </c>
      <c r="AQ190" s="269" t="str">
        <f>IF(AQ189="","",VLOOKUP(AQ189,標準様式１シフト記号表!$C$6:$L$47,10,FALSE))</f>
        <v/>
      </c>
      <c r="AR190" s="268" t="str">
        <f>IF(AR189="","",VLOOKUP(AR189,標準様式１シフト記号表!$C$6:$L$47,10,FALSE))</f>
        <v/>
      </c>
      <c r="AS190" s="267" t="str">
        <f>IF(AS189="","",VLOOKUP(AS189,標準様式１シフト記号表!$C$6:$L$47,10,FALSE))</f>
        <v/>
      </c>
      <c r="AT190" s="267" t="str">
        <f>IF(AT189="","",VLOOKUP(AT189,標準様式１シフト記号表!$C$6:$L$47,10,FALSE))</f>
        <v/>
      </c>
      <c r="AU190" s="267" t="str">
        <f>IF(AU189="","",VLOOKUP(AU189,標準様式１シフト記号表!$C$6:$L$47,10,FALSE))</f>
        <v/>
      </c>
      <c r="AV190" s="267" t="str">
        <f>IF(AV189="","",VLOOKUP(AV189,標準様式１シフト記号表!$C$6:$L$47,10,FALSE))</f>
        <v/>
      </c>
      <c r="AW190" s="267" t="str">
        <f>IF(AW189="","",VLOOKUP(AW189,標準様式１シフト記号表!$C$6:$L$47,10,FALSE))</f>
        <v/>
      </c>
      <c r="AX190" s="269" t="str">
        <f>IF(AX189="","",VLOOKUP(AX189,標準様式１シフト記号表!$C$6:$L$47,10,FALSE))</f>
        <v/>
      </c>
      <c r="AY190" s="268" t="str">
        <f>IF(AY189="","",VLOOKUP(AY189,標準様式１シフト記号表!$C$6:$L$47,10,FALSE))</f>
        <v/>
      </c>
      <c r="AZ190" s="267" t="str">
        <f>IF(AZ189="","",VLOOKUP(AZ189,標準様式１シフト記号表!$C$6:$L$47,10,FALSE))</f>
        <v/>
      </c>
      <c r="BA190" s="267" t="str">
        <f>IF(BA189="","",VLOOKUP(BA189,標準様式１シフト記号表!$C$6:$L$47,10,FALSE))</f>
        <v/>
      </c>
      <c r="BB190" s="1323">
        <f>IF($BE$3="４週",SUM(W190:AX190),IF($BE$3="暦月",SUM(W190:BA190),""))</f>
        <v>0</v>
      </c>
      <c r="BC190" s="1324"/>
      <c r="BD190" s="1325">
        <f>IF($BE$3="４週",BB190/4,IF($BE$3="暦月",(BB190/($BE$8/7)),""))</f>
        <v>0</v>
      </c>
      <c r="BE190" s="1324"/>
      <c r="BF190" s="1320"/>
      <c r="BG190" s="1321"/>
      <c r="BH190" s="1321"/>
      <c r="BI190" s="1321"/>
      <c r="BJ190" s="1322"/>
    </row>
    <row r="191" spans="2:62" ht="20.25" customHeight="1" x14ac:dyDescent="0.15">
      <c r="B191" s="1268">
        <f>B189+1</f>
        <v>89</v>
      </c>
      <c r="C191" s="1287"/>
      <c r="D191" s="1288"/>
      <c r="E191" s="278"/>
      <c r="F191" s="277"/>
      <c r="G191" s="278"/>
      <c r="H191" s="277"/>
      <c r="I191" s="1289"/>
      <c r="J191" s="1290"/>
      <c r="K191" s="1291"/>
      <c r="L191" s="1292"/>
      <c r="M191" s="1292"/>
      <c r="N191" s="1288"/>
      <c r="O191" s="1308"/>
      <c r="P191" s="1309"/>
      <c r="Q191" s="1309"/>
      <c r="R191" s="1309"/>
      <c r="S191" s="1310"/>
      <c r="T191" s="276" t="s">
        <v>486</v>
      </c>
      <c r="V191" s="275"/>
      <c r="W191" s="260"/>
      <c r="X191" s="259"/>
      <c r="Y191" s="259"/>
      <c r="Z191" s="259"/>
      <c r="AA191" s="259"/>
      <c r="AB191" s="259"/>
      <c r="AC191" s="261"/>
      <c r="AD191" s="260"/>
      <c r="AE191" s="259"/>
      <c r="AF191" s="259"/>
      <c r="AG191" s="259"/>
      <c r="AH191" s="259"/>
      <c r="AI191" s="259"/>
      <c r="AJ191" s="261"/>
      <c r="AK191" s="260"/>
      <c r="AL191" s="259"/>
      <c r="AM191" s="259"/>
      <c r="AN191" s="259"/>
      <c r="AO191" s="259"/>
      <c r="AP191" s="259"/>
      <c r="AQ191" s="261"/>
      <c r="AR191" s="260"/>
      <c r="AS191" s="259"/>
      <c r="AT191" s="259"/>
      <c r="AU191" s="259"/>
      <c r="AV191" s="259"/>
      <c r="AW191" s="259"/>
      <c r="AX191" s="261"/>
      <c r="AY191" s="260"/>
      <c r="AZ191" s="259"/>
      <c r="BA191" s="258"/>
      <c r="BB191" s="1311"/>
      <c r="BC191" s="1312"/>
      <c r="BD191" s="1282"/>
      <c r="BE191" s="1283"/>
      <c r="BF191" s="1284"/>
      <c r="BG191" s="1285"/>
      <c r="BH191" s="1285"/>
      <c r="BI191" s="1285"/>
      <c r="BJ191" s="1286"/>
    </row>
    <row r="192" spans="2:62" ht="20.25" customHeight="1" x14ac:dyDescent="0.15">
      <c r="B192" s="1269"/>
      <c r="C192" s="1326"/>
      <c r="D192" s="1327"/>
      <c r="E192" s="274"/>
      <c r="F192" s="273">
        <f>C191</f>
        <v>0</v>
      </c>
      <c r="G192" s="274"/>
      <c r="H192" s="273">
        <f>I191</f>
        <v>0</v>
      </c>
      <c r="I192" s="1328"/>
      <c r="J192" s="1329"/>
      <c r="K192" s="1330"/>
      <c r="L192" s="1331"/>
      <c r="M192" s="1331"/>
      <c r="N192" s="1327"/>
      <c r="O192" s="1308"/>
      <c r="P192" s="1309"/>
      <c r="Q192" s="1309"/>
      <c r="R192" s="1309"/>
      <c r="S192" s="1310"/>
      <c r="T192" s="272" t="s">
        <v>485</v>
      </c>
      <c r="U192" s="271"/>
      <c r="V192" s="270"/>
      <c r="W192" s="268" t="str">
        <f>IF(W191="","",VLOOKUP(W191,標準様式１シフト記号表!$C$6:$L$47,10,FALSE))</f>
        <v/>
      </c>
      <c r="X192" s="267" t="str">
        <f>IF(X191="","",VLOOKUP(X191,標準様式１シフト記号表!$C$6:$L$47,10,FALSE))</f>
        <v/>
      </c>
      <c r="Y192" s="267" t="str">
        <f>IF(Y191="","",VLOOKUP(Y191,標準様式１シフト記号表!$C$6:$L$47,10,FALSE))</f>
        <v/>
      </c>
      <c r="Z192" s="267" t="str">
        <f>IF(Z191="","",VLOOKUP(Z191,標準様式１シフト記号表!$C$6:$L$47,10,FALSE))</f>
        <v/>
      </c>
      <c r="AA192" s="267" t="str">
        <f>IF(AA191="","",VLOOKUP(AA191,標準様式１シフト記号表!$C$6:$L$47,10,FALSE))</f>
        <v/>
      </c>
      <c r="AB192" s="267" t="str">
        <f>IF(AB191="","",VLOOKUP(AB191,標準様式１シフト記号表!$C$6:$L$47,10,FALSE))</f>
        <v/>
      </c>
      <c r="AC192" s="269" t="str">
        <f>IF(AC191="","",VLOOKUP(AC191,標準様式１シフト記号表!$C$6:$L$47,10,FALSE))</f>
        <v/>
      </c>
      <c r="AD192" s="268" t="str">
        <f>IF(AD191="","",VLOOKUP(AD191,標準様式１シフト記号表!$C$6:$L$47,10,FALSE))</f>
        <v/>
      </c>
      <c r="AE192" s="267" t="str">
        <f>IF(AE191="","",VLOOKUP(AE191,標準様式１シフト記号表!$C$6:$L$47,10,FALSE))</f>
        <v/>
      </c>
      <c r="AF192" s="267" t="str">
        <f>IF(AF191="","",VLOOKUP(AF191,標準様式１シフト記号表!$C$6:$L$47,10,FALSE))</f>
        <v/>
      </c>
      <c r="AG192" s="267" t="str">
        <f>IF(AG191="","",VLOOKUP(AG191,標準様式１シフト記号表!$C$6:$L$47,10,FALSE))</f>
        <v/>
      </c>
      <c r="AH192" s="267" t="str">
        <f>IF(AH191="","",VLOOKUP(AH191,標準様式１シフト記号表!$C$6:$L$47,10,FALSE))</f>
        <v/>
      </c>
      <c r="AI192" s="267" t="str">
        <f>IF(AI191="","",VLOOKUP(AI191,標準様式１シフト記号表!$C$6:$L$47,10,FALSE))</f>
        <v/>
      </c>
      <c r="AJ192" s="269" t="str">
        <f>IF(AJ191="","",VLOOKUP(AJ191,標準様式１シフト記号表!$C$6:$L$47,10,FALSE))</f>
        <v/>
      </c>
      <c r="AK192" s="268" t="str">
        <f>IF(AK191="","",VLOOKUP(AK191,標準様式１シフト記号表!$C$6:$L$47,10,FALSE))</f>
        <v/>
      </c>
      <c r="AL192" s="267" t="str">
        <f>IF(AL191="","",VLOOKUP(AL191,標準様式１シフト記号表!$C$6:$L$47,10,FALSE))</f>
        <v/>
      </c>
      <c r="AM192" s="267" t="str">
        <f>IF(AM191="","",VLOOKUP(AM191,標準様式１シフト記号表!$C$6:$L$47,10,FALSE))</f>
        <v/>
      </c>
      <c r="AN192" s="267" t="str">
        <f>IF(AN191="","",VLOOKUP(AN191,標準様式１シフト記号表!$C$6:$L$47,10,FALSE))</f>
        <v/>
      </c>
      <c r="AO192" s="267" t="str">
        <f>IF(AO191="","",VLOOKUP(AO191,標準様式１シフト記号表!$C$6:$L$47,10,FALSE))</f>
        <v/>
      </c>
      <c r="AP192" s="267" t="str">
        <f>IF(AP191="","",VLOOKUP(AP191,標準様式１シフト記号表!$C$6:$L$47,10,FALSE))</f>
        <v/>
      </c>
      <c r="AQ192" s="269" t="str">
        <f>IF(AQ191="","",VLOOKUP(AQ191,標準様式１シフト記号表!$C$6:$L$47,10,FALSE))</f>
        <v/>
      </c>
      <c r="AR192" s="268" t="str">
        <f>IF(AR191="","",VLOOKUP(AR191,標準様式１シフト記号表!$C$6:$L$47,10,FALSE))</f>
        <v/>
      </c>
      <c r="AS192" s="267" t="str">
        <f>IF(AS191="","",VLOOKUP(AS191,標準様式１シフト記号表!$C$6:$L$47,10,FALSE))</f>
        <v/>
      </c>
      <c r="AT192" s="267" t="str">
        <f>IF(AT191="","",VLOOKUP(AT191,標準様式１シフト記号表!$C$6:$L$47,10,FALSE))</f>
        <v/>
      </c>
      <c r="AU192" s="267" t="str">
        <f>IF(AU191="","",VLOOKUP(AU191,標準様式１シフト記号表!$C$6:$L$47,10,FALSE))</f>
        <v/>
      </c>
      <c r="AV192" s="267" t="str">
        <f>IF(AV191="","",VLOOKUP(AV191,標準様式１シフト記号表!$C$6:$L$47,10,FALSE))</f>
        <v/>
      </c>
      <c r="AW192" s="267" t="str">
        <f>IF(AW191="","",VLOOKUP(AW191,標準様式１シフト記号表!$C$6:$L$47,10,FALSE))</f>
        <v/>
      </c>
      <c r="AX192" s="269" t="str">
        <f>IF(AX191="","",VLOOKUP(AX191,標準様式１シフト記号表!$C$6:$L$47,10,FALSE))</f>
        <v/>
      </c>
      <c r="AY192" s="268" t="str">
        <f>IF(AY191="","",VLOOKUP(AY191,標準様式１シフト記号表!$C$6:$L$47,10,FALSE))</f>
        <v/>
      </c>
      <c r="AZ192" s="267" t="str">
        <f>IF(AZ191="","",VLOOKUP(AZ191,標準様式１シフト記号表!$C$6:$L$47,10,FALSE))</f>
        <v/>
      </c>
      <c r="BA192" s="267" t="str">
        <f>IF(BA191="","",VLOOKUP(BA191,標準様式１シフト記号表!$C$6:$L$47,10,FALSE))</f>
        <v/>
      </c>
      <c r="BB192" s="1323">
        <f>IF($BE$3="４週",SUM(W192:AX192),IF($BE$3="暦月",SUM(W192:BA192),""))</f>
        <v>0</v>
      </c>
      <c r="BC192" s="1324"/>
      <c r="BD192" s="1325">
        <f>IF($BE$3="４週",BB192/4,IF($BE$3="暦月",(BB192/($BE$8/7)),""))</f>
        <v>0</v>
      </c>
      <c r="BE192" s="1324"/>
      <c r="BF192" s="1320"/>
      <c r="BG192" s="1321"/>
      <c r="BH192" s="1321"/>
      <c r="BI192" s="1321"/>
      <c r="BJ192" s="1322"/>
    </row>
    <row r="193" spans="2:62" ht="20.25" customHeight="1" x14ac:dyDescent="0.15">
      <c r="B193" s="1268">
        <f>B191+1</f>
        <v>90</v>
      </c>
      <c r="C193" s="1287"/>
      <c r="D193" s="1288"/>
      <c r="E193" s="278"/>
      <c r="F193" s="277"/>
      <c r="G193" s="278"/>
      <c r="H193" s="277"/>
      <c r="I193" s="1289"/>
      <c r="J193" s="1290"/>
      <c r="K193" s="1291"/>
      <c r="L193" s="1292"/>
      <c r="M193" s="1292"/>
      <c r="N193" s="1288"/>
      <c r="O193" s="1308"/>
      <c r="P193" s="1309"/>
      <c r="Q193" s="1309"/>
      <c r="R193" s="1309"/>
      <c r="S193" s="1310"/>
      <c r="T193" s="276" t="s">
        <v>486</v>
      </c>
      <c r="V193" s="275"/>
      <c r="W193" s="260"/>
      <c r="X193" s="259"/>
      <c r="Y193" s="259"/>
      <c r="Z193" s="259"/>
      <c r="AA193" s="259"/>
      <c r="AB193" s="259"/>
      <c r="AC193" s="261"/>
      <c r="AD193" s="260"/>
      <c r="AE193" s="259"/>
      <c r="AF193" s="259"/>
      <c r="AG193" s="259"/>
      <c r="AH193" s="259"/>
      <c r="AI193" s="259"/>
      <c r="AJ193" s="261"/>
      <c r="AK193" s="260"/>
      <c r="AL193" s="259"/>
      <c r="AM193" s="259"/>
      <c r="AN193" s="259"/>
      <c r="AO193" s="259"/>
      <c r="AP193" s="259"/>
      <c r="AQ193" s="261"/>
      <c r="AR193" s="260"/>
      <c r="AS193" s="259"/>
      <c r="AT193" s="259"/>
      <c r="AU193" s="259"/>
      <c r="AV193" s="259"/>
      <c r="AW193" s="259"/>
      <c r="AX193" s="261"/>
      <c r="AY193" s="260"/>
      <c r="AZ193" s="259"/>
      <c r="BA193" s="258"/>
      <c r="BB193" s="1311"/>
      <c r="BC193" s="1312"/>
      <c r="BD193" s="1282"/>
      <c r="BE193" s="1283"/>
      <c r="BF193" s="1284"/>
      <c r="BG193" s="1285"/>
      <c r="BH193" s="1285"/>
      <c r="BI193" s="1285"/>
      <c r="BJ193" s="1286"/>
    </row>
    <row r="194" spans="2:62" ht="20.25" customHeight="1" x14ac:dyDescent="0.15">
      <c r="B194" s="1269"/>
      <c r="C194" s="1326"/>
      <c r="D194" s="1327"/>
      <c r="E194" s="274"/>
      <c r="F194" s="273">
        <f>C193</f>
        <v>0</v>
      </c>
      <c r="G194" s="274"/>
      <c r="H194" s="273">
        <f>I193</f>
        <v>0</v>
      </c>
      <c r="I194" s="1328"/>
      <c r="J194" s="1329"/>
      <c r="K194" s="1330"/>
      <c r="L194" s="1331"/>
      <c r="M194" s="1331"/>
      <c r="N194" s="1327"/>
      <c r="O194" s="1308"/>
      <c r="P194" s="1309"/>
      <c r="Q194" s="1309"/>
      <c r="R194" s="1309"/>
      <c r="S194" s="1310"/>
      <c r="T194" s="272" t="s">
        <v>485</v>
      </c>
      <c r="U194" s="271"/>
      <c r="V194" s="270"/>
      <c r="W194" s="268" t="str">
        <f>IF(W193="","",VLOOKUP(W193,標準様式１シフト記号表!$C$6:$L$47,10,FALSE))</f>
        <v/>
      </c>
      <c r="X194" s="267" t="str">
        <f>IF(X193="","",VLOOKUP(X193,標準様式１シフト記号表!$C$6:$L$47,10,FALSE))</f>
        <v/>
      </c>
      <c r="Y194" s="267" t="str">
        <f>IF(Y193="","",VLOOKUP(Y193,標準様式１シフト記号表!$C$6:$L$47,10,FALSE))</f>
        <v/>
      </c>
      <c r="Z194" s="267" t="str">
        <f>IF(Z193="","",VLOOKUP(Z193,標準様式１シフト記号表!$C$6:$L$47,10,FALSE))</f>
        <v/>
      </c>
      <c r="AA194" s="267" t="str">
        <f>IF(AA193="","",VLOOKUP(AA193,標準様式１シフト記号表!$C$6:$L$47,10,FALSE))</f>
        <v/>
      </c>
      <c r="AB194" s="267" t="str">
        <f>IF(AB193="","",VLOOKUP(AB193,標準様式１シフト記号表!$C$6:$L$47,10,FALSE))</f>
        <v/>
      </c>
      <c r="AC194" s="269" t="str">
        <f>IF(AC193="","",VLOOKUP(AC193,標準様式１シフト記号表!$C$6:$L$47,10,FALSE))</f>
        <v/>
      </c>
      <c r="AD194" s="268" t="str">
        <f>IF(AD193="","",VLOOKUP(AD193,標準様式１シフト記号表!$C$6:$L$47,10,FALSE))</f>
        <v/>
      </c>
      <c r="AE194" s="267" t="str">
        <f>IF(AE193="","",VLOOKUP(AE193,標準様式１シフト記号表!$C$6:$L$47,10,FALSE))</f>
        <v/>
      </c>
      <c r="AF194" s="267" t="str">
        <f>IF(AF193="","",VLOOKUP(AF193,標準様式１シフト記号表!$C$6:$L$47,10,FALSE))</f>
        <v/>
      </c>
      <c r="AG194" s="267" t="str">
        <f>IF(AG193="","",VLOOKUP(AG193,標準様式１シフト記号表!$C$6:$L$47,10,FALSE))</f>
        <v/>
      </c>
      <c r="AH194" s="267" t="str">
        <f>IF(AH193="","",VLOOKUP(AH193,標準様式１シフト記号表!$C$6:$L$47,10,FALSE))</f>
        <v/>
      </c>
      <c r="AI194" s="267" t="str">
        <f>IF(AI193="","",VLOOKUP(AI193,標準様式１シフト記号表!$C$6:$L$47,10,FALSE))</f>
        <v/>
      </c>
      <c r="AJ194" s="269" t="str">
        <f>IF(AJ193="","",VLOOKUP(AJ193,標準様式１シフト記号表!$C$6:$L$47,10,FALSE))</f>
        <v/>
      </c>
      <c r="AK194" s="268" t="str">
        <f>IF(AK193="","",VLOOKUP(AK193,標準様式１シフト記号表!$C$6:$L$47,10,FALSE))</f>
        <v/>
      </c>
      <c r="AL194" s="267" t="str">
        <f>IF(AL193="","",VLOOKUP(AL193,標準様式１シフト記号表!$C$6:$L$47,10,FALSE))</f>
        <v/>
      </c>
      <c r="AM194" s="267" t="str">
        <f>IF(AM193="","",VLOOKUP(AM193,標準様式１シフト記号表!$C$6:$L$47,10,FALSE))</f>
        <v/>
      </c>
      <c r="AN194" s="267" t="str">
        <f>IF(AN193="","",VLOOKUP(AN193,標準様式１シフト記号表!$C$6:$L$47,10,FALSE))</f>
        <v/>
      </c>
      <c r="AO194" s="267" t="str">
        <f>IF(AO193="","",VLOOKUP(AO193,標準様式１シフト記号表!$C$6:$L$47,10,FALSE))</f>
        <v/>
      </c>
      <c r="AP194" s="267" t="str">
        <f>IF(AP193="","",VLOOKUP(AP193,標準様式１シフト記号表!$C$6:$L$47,10,FALSE))</f>
        <v/>
      </c>
      <c r="AQ194" s="269" t="str">
        <f>IF(AQ193="","",VLOOKUP(AQ193,標準様式１シフト記号表!$C$6:$L$47,10,FALSE))</f>
        <v/>
      </c>
      <c r="AR194" s="268" t="str">
        <f>IF(AR193="","",VLOOKUP(AR193,標準様式１シフト記号表!$C$6:$L$47,10,FALSE))</f>
        <v/>
      </c>
      <c r="AS194" s="267" t="str">
        <f>IF(AS193="","",VLOOKUP(AS193,標準様式１シフト記号表!$C$6:$L$47,10,FALSE))</f>
        <v/>
      </c>
      <c r="AT194" s="267" t="str">
        <f>IF(AT193="","",VLOOKUP(AT193,標準様式１シフト記号表!$C$6:$L$47,10,FALSE))</f>
        <v/>
      </c>
      <c r="AU194" s="267" t="str">
        <f>IF(AU193="","",VLOOKUP(AU193,標準様式１シフト記号表!$C$6:$L$47,10,FALSE))</f>
        <v/>
      </c>
      <c r="AV194" s="267" t="str">
        <f>IF(AV193="","",VLOOKUP(AV193,標準様式１シフト記号表!$C$6:$L$47,10,FALSE))</f>
        <v/>
      </c>
      <c r="AW194" s="267" t="str">
        <f>IF(AW193="","",VLOOKUP(AW193,標準様式１シフト記号表!$C$6:$L$47,10,FALSE))</f>
        <v/>
      </c>
      <c r="AX194" s="269" t="str">
        <f>IF(AX193="","",VLOOKUP(AX193,標準様式１シフト記号表!$C$6:$L$47,10,FALSE))</f>
        <v/>
      </c>
      <c r="AY194" s="268" t="str">
        <f>IF(AY193="","",VLOOKUP(AY193,標準様式１シフト記号表!$C$6:$L$47,10,FALSE))</f>
        <v/>
      </c>
      <c r="AZ194" s="267" t="str">
        <f>IF(AZ193="","",VLOOKUP(AZ193,標準様式１シフト記号表!$C$6:$L$47,10,FALSE))</f>
        <v/>
      </c>
      <c r="BA194" s="267" t="str">
        <f>IF(BA193="","",VLOOKUP(BA193,標準様式１シフト記号表!$C$6:$L$47,10,FALSE))</f>
        <v/>
      </c>
      <c r="BB194" s="1323">
        <f>IF($BE$3="４週",SUM(W194:AX194),IF($BE$3="暦月",SUM(W194:BA194),""))</f>
        <v>0</v>
      </c>
      <c r="BC194" s="1324"/>
      <c r="BD194" s="1325">
        <f>IF($BE$3="４週",BB194/4,IF($BE$3="暦月",(BB194/($BE$8/7)),""))</f>
        <v>0</v>
      </c>
      <c r="BE194" s="1324"/>
      <c r="BF194" s="1320"/>
      <c r="BG194" s="1321"/>
      <c r="BH194" s="1321"/>
      <c r="BI194" s="1321"/>
      <c r="BJ194" s="1322"/>
    </row>
    <row r="195" spans="2:62" ht="20.25" customHeight="1" x14ac:dyDescent="0.15">
      <c r="B195" s="1268">
        <f>B193+1</f>
        <v>91</v>
      </c>
      <c r="C195" s="1287"/>
      <c r="D195" s="1288"/>
      <c r="E195" s="278"/>
      <c r="F195" s="277"/>
      <c r="G195" s="278"/>
      <c r="H195" s="277"/>
      <c r="I195" s="1289"/>
      <c r="J195" s="1290"/>
      <c r="K195" s="1291"/>
      <c r="L195" s="1292"/>
      <c r="M195" s="1292"/>
      <c r="N195" s="1288"/>
      <c r="O195" s="1308"/>
      <c r="P195" s="1309"/>
      <c r="Q195" s="1309"/>
      <c r="R195" s="1309"/>
      <c r="S195" s="1310"/>
      <c r="T195" s="276" t="s">
        <v>486</v>
      </c>
      <c r="V195" s="275"/>
      <c r="W195" s="260"/>
      <c r="X195" s="259"/>
      <c r="Y195" s="259"/>
      <c r="Z195" s="259"/>
      <c r="AA195" s="259"/>
      <c r="AB195" s="259"/>
      <c r="AC195" s="261"/>
      <c r="AD195" s="260"/>
      <c r="AE195" s="259"/>
      <c r="AF195" s="259"/>
      <c r="AG195" s="259"/>
      <c r="AH195" s="259"/>
      <c r="AI195" s="259"/>
      <c r="AJ195" s="261"/>
      <c r="AK195" s="260"/>
      <c r="AL195" s="259"/>
      <c r="AM195" s="259"/>
      <c r="AN195" s="259"/>
      <c r="AO195" s="259"/>
      <c r="AP195" s="259"/>
      <c r="AQ195" s="261"/>
      <c r="AR195" s="260"/>
      <c r="AS195" s="259"/>
      <c r="AT195" s="259"/>
      <c r="AU195" s="259"/>
      <c r="AV195" s="259"/>
      <c r="AW195" s="259"/>
      <c r="AX195" s="261"/>
      <c r="AY195" s="260"/>
      <c r="AZ195" s="259"/>
      <c r="BA195" s="258"/>
      <c r="BB195" s="1311"/>
      <c r="BC195" s="1312"/>
      <c r="BD195" s="1282"/>
      <c r="BE195" s="1283"/>
      <c r="BF195" s="1284"/>
      <c r="BG195" s="1285"/>
      <c r="BH195" s="1285"/>
      <c r="BI195" s="1285"/>
      <c r="BJ195" s="1286"/>
    </row>
    <row r="196" spans="2:62" ht="20.25" customHeight="1" x14ac:dyDescent="0.15">
      <c r="B196" s="1269"/>
      <c r="C196" s="1326"/>
      <c r="D196" s="1327"/>
      <c r="E196" s="274"/>
      <c r="F196" s="273">
        <f>C195</f>
        <v>0</v>
      </c>
      <c r="G196" s="274"/>
      <c r="H196" s="273">
        <f>I195</f>
        <v>0</v>
      </c>
      <c r="I196" s="1328"/>
      <c r="J196" s="1329"/>
      <c r="K196" s="1330"/>
      <c r="L196" s="1331"/>
      <c r="M196" s="1331"/>
      <c r="N196" s="1327"/>
      <c r="O196" s="1308"/>
      <c r="P196" s="1309"/>
      <c r="Q196" s="1309"/>
      <c r="R196" s="1309"/>
      <c r="S196" s="1310"/>
      <c r="T196" s="272" t="s">
        <v>485</v>
      </c>
      <c r="U196" s="271"/>
      <c r="V196" s="270"/>
      <c r="W196" s="268" t="str">
        <f>IF(W195="","",VLOOKUP(W195,標準様式１シフト記号表!$C$6:$L$47,10,FALSE))</f>
        <v/>
      </c>
      <c r="X196" s="267" t="str">
        <f>IF(X195="","",VLOOKUP(X195,標準様式１シフト記号表!$C$6:$L$47,10,FALSE))</f>
        <v/>
      </c>
      <c r="Y196" s="267" t="str">
        <f>IF(Y195="","",VLOOKUP(Y195,標準様式１シフト記号表!$C$6:$L$47,10,FALSE))</f>
        <v/>
      </c>
      <c r="Z196" s="267" t="str">
        <f>IF(Z195="","",VLOOKUP(Z195,標準様式１シフト記号表!$C$6:$L$47,10,FALSE))</f>
        <v/>
      </c>
      <c r="AA196" s="267" t="str">
        <f>IF(AA195="","",VLOOKUP(AA195,標準様式１シフト記号表!$C$6:$L$47,10,FALSE))</f>
        <v/>
      </c>
      <c r="AB196" s="267" t="str">
        <f>IF(AB195="","",VLOOKUP(AB195,標準様式１シフト記号表!$C$6:$L$47,10,FALSE))</f>
        <v/>
      </c>
      <c r="AC196" s="269" t="str">
        <f>IF(AC195="","",VLOOKUP(AC195,標準様式１シフト記号表!$C$6:$L$47,10,FALSE))</f>
        <v/>
      </c>
      <c r="AD196" s="268" t="str">
        <f>IF(AD195="","",VLOOKUP(AD195,標準様式１シフト記号表!$C$6:$L$47,10,FALSE))</f>
        <v/>
      </c>
      <c r="AE196" s="267" t="str">
        <f>IF(AE195="","",VLOOKUP(AE195,標準様式１シフト記号表!$C$6:$L$47,10,FALSE))</f>
        <v/>
      </c>
      <c r="AF196" s="267" t="str">
        <f>IF(AF195="","",VLOOKUP(AF195,標準様式１シフト記号表!$C$6:$L$47,10,FALSE))</f>
        <v/>
      </c>
      <c r="AG196" s="267" t="str">
        <f>IF(AG195="","",VLOOKUP(AG195,標準様式１シフト記号表!$C$6:$L$47,10,FALSE))</f>
        <v/>
      </c>
      <c r="AH196" s="267" t="str">
        <f>IF(AH195="","",VLOOKUP(AH195,標準様式１シフト記号表!$C$6:$L$47,10,FALSE))</f>
        <v/>
      </c>
      <c r="AI196" s="267" t="str">
        <f>IF(AI195="","",VLOOKUP(AI195,標準様式１シフト記号表!$C$6:$L$47,10,FALSE))</f>
        <v/>
      </c>
      <c r="AJ196" s="269" t="str">
        <f>IF(AJ195="","",VLOOKUP(AJ195,標準様式１シフト記号表!$C$6:$L$47,10,FALSE))</f>
        <v/>
      </c>
      <c r="AK196" s="268" t="str">
        <f>IF(AK195="","",VLOOKUP(AK195,標準様式１シフト記号表!$C$6:$L$47,10,FALSE))</f>
        <v/>
      </c>
      <c r="AL196" s="267" t="str">
        <f>IF(AL195="","",VLOOKUP(AL195,標準様式１シフト記号表!$C$6:$L$47,10,FALSE))</f>
        <v/>
      </c>
      <c r="AM196" s="267" t="str">
        <f>IF(AM195="","",VLOOKUP(AM195,標準様式１シフト記号表!$C$6:$L$47,10,FALSE))</f>
        <v/>
      </c>
      <c r="AN196" s="267" t="str">
        <f>IF(AN195="","",VLOOKUP(AN195,標準様式１シフト記号表!$C$6:$L$47,10,FALSE))</f>
        <v/>
      </c>
      <c r="AO196" s="267" t="str">
        <f>IF(AO195="","",VLOOKUP(AO195,標準様式１シフト記号表!$C$6:$L$47,10,FALSE))</f>
        <v/>
      </c>
      <c r="AP196" s="267" t="str">
        <f>IF(AP195="","",VLOOKUP(AP195,標準様式１シフト記号表!$C$6:$L$47,10,FALSE))</f>
        <v/>
      </c>
      <c r="AQ196" s="269" t="str">
        <f>IF(AQ195="","",VLOOKUP(AQ195,標準様式１シフト記号表!$C$6:$L$47,10,FALSE))</f>
        <v/>
      </c>
      <c r="AR196" s="268" t="str">
        <f>IF(AR195="","",VLOOKUP(AR195,標準様式１シフト記号表!$C$6:$L$47,10,FALSE))</f>
        <v/>
      </c>
      <c r="AS196" s="267" t="str">
        <f>IF(AS195="","",VLOOKUP(AS195,標準様式１シフト記号表!$C$6:$L$47,10,FALSE))</f>
        <v/>
      </c>
      <c r="AT196" s="267" t="str">
        <f>IF(AT195="","",VLOOKUP(AT195,標準様式１シフト記号表!$C$6:$L$47,10,FALSE))</f>
        <v/>
      </c>
      <c r="AU196" s="267" t="str">
        <f>IF(AU195="","",VLOOKUP(AU195,標準様式１シフト記号表!$C$6:$L$47,10,FALSE))</f>
        <v/>
      </c>
      <c r="AV196" s="267" t="str">
        <f>IF(AV195="","",VLOOKUP(AV195,標準様式１シフト記号表!$C$6:$L$47,10,FALSE))</f>
        <v/>
      </c>
      <c r="AW196" s="267" t="str">
        <f>IF(AW195="","",VLOOKUP(AW195,標準様式１シフト記号表!$C$6:$L$47,10,FALSE))</f>
        <v/>
      </c>
      <c r="AX196" s="269" t="str">
        <f>IF(AX195="","",VLOOKUP(AX195,標準様式１シフト記号表!$C$6:$L$47,10,FALSE))</f>
        <v/>
      </c>
      <c r="AY196" s="268" t="str">
        <f>IF(AY195="","",VLOOKUP(AY195,標準様式１シフト記号表!$C$6:$L$47,10,FALSE))</f>
        <v/>
      </c>
      <c r="AZ196" s="267" t="str">
        <f>IF(AZ195="","",VLOOKUP(AZ195,標準様式１シフト記号表!$C$6:$L$47,10,FALSE))</f>
        <v/>
      </c>
      <c r="BA196" s="267" t="str">
        <f>IF(BA195="","",VLOOKUP(BA195,標準様式１シフト記号表!$C$6:$L$47,10,FALSE))</f>
        <v/>
      </c>
      <c r="BB196" s="1323">
        <f>IF($BE$3="４週",SUM(W196:AX196),IF($BE$3="暦月",SUM(W196:BA196),""))</f>
        <v>0</v>
      </c>
      <c r="BC196" s="1324"/>
      <c r="BD196" s="1325">
        <f>IF($BE$3="４週",BB196/4,IF($BE$3="暦月",(BB196/($BE$8/7)),""))</f>
        <v>0</v>
      </c>
      <c r="BE196" s="1324"/>
      <c r="BF196" s="1320"/>
      <c r="BG196" s="1321"/>
      <c r="BH196" s="1321"/>
      <c r="BI196" s="1321"/>
      <c r="BJ196" s="1322"/>
    </row>
    <row r="197" spans="2:62" ht="20.25" customHeight="1" x14ac:dyDescent="0.15">
      <c r="B197" s="1268">
        <f>B195+1</f>
        <v>92</v>
      </c>
      <c r="C197" s="1287"/>
      <c r="D197" s="1288"/>
      <c r="E197" s="278"/>
      <c r="F197" s="277"/>
      <c r="G197" s="278"/>
      <c r="H197" s="277"/>
      <c r="I197" s="1289"/>
      <c r="J197" s="1290"/>
      <c r="K197" s="1291"/>
      <c r="L197" s="1292"/>
      <c r="M197" s="1292"/>
      <c r="N197" s="1288"/>
      <c r="O197" s="1308"/>
      <c r="P197" s="1309"/>
      <c r="Q197" s="1309"/>
      <c r="R197" s="1309"/>
      <c r="S197" s="1310"/>
      <c r="T197" s="276" t="s">
        <v>486</v>
      </c>
      <c r="V197" s="275"/>
      <c r="W197" s="260"/>
      <c r="X197" s="259"/>
      <c r="Y197" s="259"/>
      <c r="Z197" s="259"/>
      <c r="AA197" s="259"/>
      <c r="AB197" s="259"/>
      <c r="AC197" s="261"/>
      <c r="AD197" s="260"/>
      <c r="AE197" s="259"/>
      <c r="AF197" s="259"/>
      <c r="AG197" s="259"/>
      <c r="AH197" s="259"/>
      <c r="AI197" s="259"/>
      <c r="AJ197" s="261"/>
      <c r="AK197" s="260"/>
      <c r="AL197" s="259"/>
      <c r="AM197" s="259"/>
      <c r="AN197" s="259"/>
      <c r="AO197" s="259"/>
      <c r="AP197" s="259"/>
      <c r="AQ197" s="261"/>
      <c r="AR197" s="260"/>
      <c r="AS197" s="259"/>
      <c r="AT197" s="259"/>
      <c r="AU197" s="259"/>
      <c r="AV197" s="259"/>
      <c r="AW197" s="259"/>
      <c r="AX197" s="261"/>
      <c r="AY197" s="260"/>
      <c r="AZ197" s="259"/>
      <c r="BA197" s="258"/>
      <c r="BB197" s="1311"/>
      <c r="BC197" s="1312"/>
      <c r="BD197" s="1282"/>
      <c r="BE197" s="1283"/>
      <c r="BF197" s="1284"/>
      <c r="BG197" s="1285"/>
      <c r="BH197" s="1285"/>
      <c r="BI197" s="1285"/>
      <c r="BJ197" s="1286"/>
    </row>
    <row r="198" spans="2:62" ht="20.25" customHeight="1" x14ac:dyDescent="0.15">
      <c r="B198" s="1269"/>
      <c r="C198" s="1326"/>
      <c r="D198" s="1327"/>
      <c r="E198" s="274"/>
      <c r="F198" s="273">
        <f>C197</f>
        <v>0</v>
      </c>
      <c r="G198" s="274"/>
      <c r="H198" s="273">
        <f>I197</f>
        <v>0</v>
      </c>
      <c r="I198" s="1328"/>
      <c r="J198" s="1329"/>
      <c r="K198" s="1330"/>
      <c r="L198" s="1331"/>
      <c r="M198" s="1331"/>
      <c r="N198" s="1327"/>
      <c r="O198" s="1308"/>
      <c r="P198" s="1309"/>
      <c r="Q198" s="1309"/>
      <c r="R198" s="1309"/>
      <c r="S198" s="1310"/>
      <c r="T198" s="272" t="s">
        <v>485</v>
      </c>
      <c r="U198" s="271"/>
      <c r="V198" s="270"/>
      <c r="W198" s="268" t="str">
        <f>IF(W197="","",VLOOKUP(W197,標準様式１シフト記号表!$C$6:$L$47,10,FALSE))</f>
        <v/>
      </c>
      <c r="X198" s="267" t="str">
        <f>IF(X197="","",VLOOKUP(X197,標準様式１シフト記号表!$C$6:$L$47,10,FALSE))</f>
        <v/>
      </c>
      <c r="Y198" s="267" t="str">
        <f>IF(Y197="","",VLOOKUP(Y197,標準様式１シフト記号表!$C$6:$L$47,10,FALSE))</f>
        <v/>
      </c>
      <c r="Z198" s="267" t="str">
        <f>IF(Z197="","",VLOOKUP(Z197,標準様式１シフト記号表!$C$6:$L$47,10,FALSE))</f>
        <v/>
      </c>
      <c r="AA198" s="267" t="str">
        <f>IF(AA197="","",VLOOKUP(AA197,標準様式１シフト記号表!$C$6:$L$47,10,FALSE))</f>
        <v/>
      </c>
      <c r="AB198" s="267" t="str">
        <f>IF(AB197="","",VLOOKUP(AB197,標準様式１シフト記号表!$C$6:$L$47,10,FALSE))</f>
        <v/>
      </c>
      <c r="AC198" s="269" t="str">
        <f>IF(AC197="","",VLOOKUP(AC197,標準様式１シフト記号表!$C$6:$L$47,10,FALSE))</f>
        <v/>
      </c>
      <c r="AD198" s="268" t="str">
        <f>IF(AD197="","",VLOOKUP(AD197,標準様式１シフト記号表!$C$6:$L$47,10,FALSE))</f>
        <v/>
      </c>
      <c r="AE198" s="267" t="str">
        <f>IF(AE197="","",VLOOKUP(AE197,標準様式１シフト記号表!$C$6:$L$47,10,FALSE))</f>
        <v/>
      </c>
      <c r="AF198" s="267" t="str">
        <f>IF(AF197="","",VLOOKUP(AF197,標準様式１シフト記号表!$C$6:$L$47,10,FALSE))</f>
        <v/>
      </c>
      <c r="AG198" s="267" t="str">
        <f>IF(AG197="","",VLOOKUP(AG197,標準様式１シフト記号表!$C$6:$L$47,10,FALSE))</f>
        <v/>
      </c>
      <c r="AH198" s="267" t="str">
        <f>IF(AH197="","",VLOOKUP(AH197,標準様式１シフト記号表!$C$6:$L$47,10,FALSE))</f>
        <v/>
      </c>
      <c r="AI198" s="267" t="str">
        <f>IF(AI197="","",VLOOKUP(AI197,標準様式１シフト記号表!$C$6:$L$47,10,FALSE))</f>
        <v/>
      </c>
      <c r="AJ198" s="269" t="str">
        <f>IF(AJ197="","",VLOOKUP(AJ197,標準様式１シフト記号表!$C$6:$L$47,10,FALSE))</f>
        <v/>
      </c>
      <c r="AK198" s="268" t="str">
        <f>IF(AK197="","",VLOOKUP(AK197,標準様式１シフト記号表!$C$6:$L$47,10,FALSE))</f>
        <v/>
      </c>
      <c r="AL198" s="267" t="str">
        <f>IF(AL197="","",VLOOKUP(AL197,標準様式１シフト記号表!$C$6:$L$47,10,FALSE))</f>
        <v/>
      </c>
      <c r="AM198" s="267" t="str">
        <f>IF(AM197="","",VLOOKUP(AM197,標準様式１シフト記号表!$C$6:$L$47,10,FALSE))</f>
        <v/>
      </c>
      <c r="AN198" s="267" t="str">
        <f>IF(AN197="","",VLOOKUP(AN197,標準様式１シフト記号表!$C$6:$L$47,10,FALSE))</f>
        <v/>
      </c>
      <c r="AO198" s="267" t="str">
        <f>IF(AO197="","",VLOOKUP(AO197,標準様式１シフト記号表!$C$6:$L$47,10,FALSE))</f>
        <v/>
      </c>
      <c r="AP198" s="267" t="str">
        <f>IF(AP197="","",VLOOKUP(AP197,標準様式１シフト記号表!$C$6:$L$47,10,FALSE))</f>
        <v/>
      </c>
      <c r="AQ198" s="269" t="str">
        <f>IF(AQ197="","",VLOOKUP(AQ197,標準様式１シフト記号表!$C$6:$L$47,10,FALSE))</f>
        <v/>
      </c>
      <c r="AR198" s="268" t="str">
        <f>IF(AR197="","",VLOOKUP(AR197,標準様式１シフト記号表!$C$6:$L$47,10,FALSE))</f>
        <v/>
      </c>
      <c r="AS198" s="267" t="str">
        <f>IF(AS197="","",VLOOKUP(AS197,標準様式１シフト記号表!$C$6:$L$47,10,FALSE))</f>
        <v/>
      </c>
      <c r="AT198" s="267" t="str">
        <f>IF(AT197="","",VLOOKUP(AT197,標準様式１シフト記号表!$C$6:$L$47,10,FALSE))</f>
        <v/>
      </c>
      <c r="AU198" s="267" t="str">
        <f>IF(AU197="","",VLOOKUP(AU197,標準様式１シフト記号表!$C$6:$L$47,10,FALSE))</f>
        <v/>
      </c>
      <c r="AV198" s="267" t="str">
        <f>IF(AV197="","",VLOOKUP(AV197,標準様式１シフト記号表!$C$6:$L$47,10,FALSE))</f>
        <v/>
      </c>
      <c r="AW198" s="267" t="str">
        <f>IF(AW197="","",VLOOKUP(AW197,標準様式１シフト記号表!$C$6:$L$47,10,FALSE))</f>
        <v/>
      </c>
      <c r="AX198" s="269" t="str">
        <f>IF(AX197="","",VLOOKUP(AX197,標準様式１シフト記号表!$C$6:$L$47,10,FALSE))</f>
        <v/>
      </c>
      <c r="AY198" s="268" t="str">
        <f>IF(AY197="","",VLOOKUP(AY197,標準様式１シフト記号表!$C$6:$L$47,10,FALSE))</f>
        <v/>
      </c>
      <c r="AZ198" s="267" t="str">
        <f>IF(AZ197="","",VLOOKUP(AZ197,標準様式１シフト記号表!$C$6:$L$47,10,FALSE))</f>
        <v/>
      </c>
      <c r="BA198" s="267" t="str">
        <f>IF(BA197="","",VLOOKUP(BA197,標準様式１シフト記号表!$C$6:$L$47,10,FALSE))</f>
        <v/>
      </c>
      <c r="BB198" s="1323">
        <f>IF($BE$3="４週",SUM(W198:AX198),IF($BE$3="暦月",SUM(W198:BA198),""))</f>
        <v>0</v>
      </c>
      <c r="BC198" s="1324"/>
      <c r="BD198" s="1325">
        <f>IF($BE$3="４週",BB198/4,IF($BE$3="暦月",(BB198/($BE$8/7)),""))</f>
        <v>0</v>
      </c>
      <c r="BE198" s="1324"/>
      <c r="BF198" s="1320"/>
      <c r="BG198" s="1321"/>
      <c r="BH198" s="1321"/>
      <c r="BI198" s="1321"/>
      <c r="BJ198" s="1322"/>
    </row>
    <row r="199" spans="2:62" ht="20.25" customHeight="1" x14ac:dyDescent="0.15">
      <c r="B199" s="1268">
        <f>B197+1</f>
        <v>93</v>
      </c>
      <c r="C199" s="1287"/>
      <c r="D199" s="1288"/>
      <c r="E199" s="278"/>
      <c r="F199" s="277"/>
      <c r="G199" s="278"/>
      <c r="H199" s="277"/>
      <c r="I199" s="1289"/>
      <c r="J199" s="1290"/>
      <c r="K199" s="1291"/>
      <c r="L199" s="1292"/>
      <c r="M199" s="1292"/>
      <c r="N199" s="1288"/>
      <c r="O199" s="1308"/>
      <c r="P199" s="1309"/>
      <c r="Q199" s="1309"/>
      <c r="R199" s="1309"/>
      <c r="S199" s="1310"/>
      <c r="T199" s="276" t="s">
        <v>486</v>
      </c>
      <c r="V199" s="275"/>
      <c r="W199" s="260"/>
      <c r="X199" s="259"/>
      <c r="Y199" s="259"/>
      <c r="Z199" s="259"/>
      <c r="AA199" s="259"/>
      <c r="AB199" s="259"/>
      <c r="AC199" s="261"/>
      <c r="AD199" s="260"/>
      <c r="AE199" s="259"/>
      <c r="AF199" s="259"/>
      <c r="AG199" s="259"/>
      <c r="AH199" s="259"/>
      <c r="AI199" s="259"/>
      <c r="AJ199" s="261"/>
      <c r="AK199" s="260"/>
      <c r="AL199" s="259"/>
      <c r="AM199" s="259"/>
      <c r="AN199" s="259"/>
      <c r="AO199" s="259"/>
      <c r="AP199" s="259"/>
      <c r="AQ199" s="261"/>
      <c r="AR199" s="260"/>
      <c r="AS199" s="259"/>
      <c r="AT199" s="259"/>
      <c r="AU199" s="259"/>
      <c r="AV199" s="259"/>
      <c r="AW199" s="259"/>
      <c r="AX199" s="261"/>
      <c r="AY199" s="260"/>
      <c r="AZ199" s="259"/>
      <c r="BA199" s="258"/>
      <c r="BB199" s="1311"/>
      <c r="BC199" s="1312"/>
      <c r="BD199" s="1282"/>
      <c r="BE199" s="1283"/>
      <c r="BF199" s="1284"/>
      <c r="BG199" s="1285"/>
      <c r="BH199" s="1285"/>
      <c r="BI199" s="1285"/>
      <c r="BJ199" s="1286"/>
    </row>
    <row r="200" spans="2:62" ht="20.25" customHeight="1" x14ac:dyDescent="0.15">
      <c r="B200" s="1269"/>
      <c r="C200" s="1326"/>
      <c r="D200" s="1327"/>
      <c r="E200" s="274"/>
      <c r="F200" s="273">
        <f>C199</f>
        <v>0</v>
      </c>
      <c r="G200" s="274"/>
      <c r="H200" s="273">
        <f>I199</f>
        <v>0</v>
      </c>
      <c r="I200" s="1328"/>
      <c r="J200" s="1329"/>
      <c r="K200" s="1330"/>
      <c r="L200" s="1331"/>
      <c r="M200" s="1331"/>
      <c r="N200" s="1327"/>
      <c r="O200" s="1308"/>
      <c r="P200" s="1309"/>
      <c r="Q200" s="1309"/>
      <c r="R200" s="1309"/>
      <c r="S200" s="1310"/>
      <c r="T200" s="272" t="s">
        <v>485</v>
      </c>
      <c r="U200" s="271"/>
      <c r="V200" s="270"/>
      <c r="W200" s="268" t="str">
        <f>IF(W199="","",VLOOKUP(W199,標準様式１シフト記号表!$C$6:$L$47,10,FALSE))</f>
        <v/>
      </c>
      <c r="X200" s="267" t="str">
        <f>IF(X199="","",VLOOKUP(X199,標準様式１シフト記号表!$C$6:$L$47,10,FALSE))</f>
        <v/>
      </c>
      <c r="Y200" s="267" t="str">
        <f>IF(Y199="","",VLOOKUP(Y199,標準様式１シフト記号表!$C$6:$L$47,10,FALSE))</f>
        <v/>
      </c>
      <c r="Z200" s="267" t="str">
        <f>IF(Z199="","",VLOOKUP(Z199,標準様式１シフト記号表!$C$6:$L$47,10,FALSE))</f>
        <v/>
      </c>
      <c r="AA200" s="267" t="str">
        <f>IF(AA199="","",VLOOKUP(AA199,標準様式１シフト記号表!$C$6:$L$47,10,FALSE))</f>
        <v/>
      </c>
      <c r="AB200" s="267" t="str">
        <f>IF(AB199="","",VLOOKUP(AB199,標準様式１シフト記号表!$C$6:$L$47,10,FALSE))</f>
        <v/>
      </c>
      <c r="AC200" s="269" t="str">
        <f>IF(AC199="","",VLOOKUP(AC199,標準様式１シフト記号表!$C$6:$L$47,10,FALSE))</f>
        <v/>
      </c>
      <c r="AD200" s="268" t="str">
        <f>IF(AD199="","",VLOOKUP(AD199,標準様式１シフト記号表!$C$6:$L$47,10,FALSE))</f>
        <v/>
      </c>
      <c r="AE200" s="267" t="str">
        <f>IF(AE199="","",VLOOKUP(AE199,標準様式１シフト記号表!$C$6:$L$47,10,FALSE))</f>
        <v/>
      </c>
      <c r="AF200" s="267" t="str">
        <f>IF(AF199="","",VLOOKUP(AF199,標準様式１シフト記号表!$C$6:$L$47,10,FALSE))</f>
        <v/>
      </c>
      <c r="AG200" s="267" t="str">
        <f>IF(AG199="","",VLOOKUP(AG199,標準様式１シフト記号表!$C$6:$L$47,10,FALSE))</f>
        <v/>
      </c>
      <c r="AH200" s="267" t="str">
        <f>IF(AH199="","",VLOOKUP(AH199,標準様式１シフト記号表!$C$6:$L$47,10,FALSE))</f>
        <v/>
      </c>
      <c r="AI200" s="267" t="str">
        <f>IF(AI199="","",VLOOKUP(AI199,標準様式１シフト記号表!$C$6:$L$47,10,FALSE))</f>
        <v/>
      </c>
      <c r="AJ200" s="269" t="str">
        <f>IF(AJ199="","",VLOOKUP(AJ199,標準様式１シフト記号表!$C$6:$L$47,10,FALSE))</f>
        <v/>
      </c>
      <c r="AK200" s="268" t="str">
        <f>IF(AK199="","",VLOOKUP(AK199,標準様式１シフト記号表!$C$6:$L$47,10,FALSE))</f>
        <v/>
      </c>
      <c r="AL200" s="267" t="str">
        <f>IF(AL199="","",VLOOKUP(AL199,標準様式１シフト記号表!$C$6:$L$47,10,FALSE))</f>
        <v/>
      </c>
      <c r="AM200" s="267" t="str">
        <f>IF(AM199="","",VLOOKUP(AM199,標準様式１シフト記号表!$C$6:$L$47,10,FALSE))</f>
        <v/>
      </c>
      <c r="AN200" s="267" t="str">
        <f>IF(AN199="","",VLOOKUP(AN199,標準様式１シフト記号表!$C$6:$L$47,10,FALSE))</f>
        <v/>
      </c>
      <c r="AO200" s="267" t="str">
        <f>IF(AO199="","",VLOOKUP(AO199,標準様式１シフト記号表!$C$6:$L$47,10,FALSE))</f>
        <v/>
      </c>
      <c r="AP200" s="267" t="str">
        <f>IF(AP199="","",VLOOKUP(AP199,標準様式１シフト記号表!$C$6:$L$47,10,FALSE))</f>
        <v/>
      </c>
      <c r="AQ200" s="269" t="str">
        <f>IF(AQ199="","",VLOOKUP(AQ199,標準様式１シフト記号表!$C$6:$L$47,10,FALSE))</f>
        <v/>
      </c>
      <c r="AR200" s="268" t="str">
        <f>IF(AR199="","",VLOOKUP(AR199,標準様式１シフト記号表!$C$6:$L$47,10,FALSE))</f>
        <v/>
      </c>
      <c r="AS200" s="267" t="str">
        <f>IF(AS199="","",VLOOKUP(AS199,標準様式１シフト記号表!$C$6:$L$47,10,FALSE))</f>
        <v/>
      </c>
      <c r="AT200" s="267" t="str">
        <f>IF(AT199="","",VLOOKUP(AT199,標準様式１シフト記号表!$C$6:$L$47,10,FALSE))</f>
        <v/>
      </c>
      <c r="AU200" s="267" t="str">
        <f>IF(AU199="","",VLOOKUP(AU199,標準様式１シフト記号表!$C$6:$L$47,10,FALSE))</f>
        <v/>
      </c>
      <c r="AV200" s="267" t="str">
        <f>IF(AV199="","",VLOOKUP(AV199,標準様式１シフト記号表!$C$6:$L$47,10,FALSE))</f>
        <v/>
      </c>
      <c r="AW200" s="267" t="str">
        <f>IF(AW199="","",VLOOKUP(AW199,標準様式１シフト記号表!$C$6:$L$47,10,FALSE))</f>
        <v/>
      </c>
      <c r="AX200" s="269" t="str">
        <f>IF(AX199="","",VLOOKUP(AX199,標準様式１シフト記号表!$C$6:$L$47,10,FALSE))</f>
        <v/>
      </c>
      <c r="AY200" s="268" t="str">
        <f>IF(AY199="","",VLOOKUP(AY199,標準様式１シフト記号表!$C$6:$L$47,10,FALSE))</f>
        <v/>
      </c>
      <c r="AZ200" s="267" t="str">
        <f>IF(AZ199="","",VLOOKUP(AZ199,標準様式１シフト記号表!$C$6:$L$47,10,FALSE))</f>
        <v/>
      </c>
      <c r="BA200" s="267" t="str">
        <f>IF(BA199="","",VLOOKUP(BA199,標準様式１シフト記号表!$C$6:$L$47,10,FALSE))</f>
        <v/>
      </c>
      <c r="BB200" s="1323">
        <f>IF($BE$3="４週",SUM(W200:AX200),IF($BE$3="暦月",SUM(W200:BA200),""))</f>
        <v>0</v>
      </c>
      <c r="BC200" s="1324"/>
      <c r="BD200" s="1325">
        <f>IF($BE$3="４週",BB200/4,IF($BE$3="暦月",(BB200/($BE$8/7)),""))</f>
        <v>0</v>
      </c>
      <c r="BE200" s="1324"/>
      <c r="BF200" s="1320"/>
      <c r="BG200" s="1321"/>
      <c r="BH200" s="1321"/>
      <c r="BI200" s="1321"/>
      <c r="BJ200" s="1322"/>
    </row>
    <row r="201" spans="2:62" ht="20.25" customHeight="1" x14ac:dyDescent="0.15">
      <c r="B201" s="1268">
        <f>B199+1</f>
        <v>94</v>
      </c>
      <c r="C201" s="1287"/>
      <c r="D201" s="1288"/>
      <c r="E201" s="278"/>
      <c r="F201" s="277"/>
      <c r="G201" s="278"/>
      <c r="H201" s="277"/>
      <c r="I201" s="1289"/>
      <c r="J201" s="1290"/>
      <c r="K201" s="1291"/>
      <c r="L201" s="1292"/>
      <c r="M201" s="1292"/>
      <c r="N201" s="1288"/>
      <c r="O201" s="1308"/>
      <c r="P201" s="1309"/>
      <c r="Q201" s="1309"/>
      <c r="R201" s="1309"/>
      <c r="S201" s="1310"/>
      <c r="T201" s="276" t="s">
        <v>486</v>
      </c>
      <c r="V201" s="275"/>
      <c r="W201" s="260"/>
      <c r="X201" s="259"/>
      <c r="Y201" s="259"/>
      <c r="Z201" s="259"/>
      <c r="AA201" s="259"/>
      <c r="AB201" s="259"/>
      <c r="AC201" s="261"/>
      <c r="AD201" s="260"/>
      <c r="AE201" s="259"/>
      <c r="AF201" s="259"/>
      <c r="AG201" s="259"/>
      <c r="AH201" s="259"/>
      <c r="AI201" s="259"/>
      <c r="AJ201" s="261"/>
      <c r="AK201" s="260"/>
      <c r="AL201" s="259"/>
      <c r="AM201" s="259"/>
      <c r="AN201" s="259"/>
      <c r="AO201" s="259"/>
      <c r="AP201" s="259"/>
      <c r="AQ201" s="261"/>
      <c r="AR201" s="260"/>
      <c r="AS201" s="259"/>
      <c r="AT201" s="259"/>
      <c r="AU201" s="259"/>
      <c r="AV201" s="259"/>
      <c r="AW201" s="259"/>
      <c r="AX201" s="261"/>
      <c r="AY201" s="260"/>
      <c r="AZ201" s="259"/>
      <c r="BA201" s="258"/>
      <c r="BB201" s="1311"/>
      <c r="BC201" s="1312"/>
      <c r="BD201" s="1282"/>
      <c r="BE201" s="1283"/>
      <c r="BF201" s="1284"/>
      <c r="BG201" s="1285"/>
      <c r="BH201" s="1285"/>
      <c r="BI201" s="1285"/>
      <c r="BJ201" s="1286"/>
    </row>
    <row r="202" spans="2:62" ht="20.25" customHeight="1" x14ac:dyDescent="0.15">
      <c r="B202" s="1269"/>
      <c r="C202" s="1326"/>
      <c r="D202" s="1327"/>
      <c r="E202" s="274"/>
      <c r="F202" s="273">
        <f>C201</f>
        <v>0</v>
      </c>
      <c r="G202" s="274"/>
      <c r="H202" s="273">
        <f>I201</f>
        <v>0</v>
      </c>
      <c r="I202" s="1328"/>
      <c r="J202" s="1329"/>
      <c r="K202" s="1330"/>
      <c r="L202" s="1331"/>
      <c r="M202" s="1331"/>
      <c r="N202" s="1327"/>
      <c r="O202" s="1308"/>
      <c r="P202" s="1309"/>
      <c r="Q202" s="1309"/>
      <c r="R202" s="1309"/>
      <c r="S202" s="1310"/>
      <c r="T202" s="272" t="s">
        <v>485</v>
      </c>
      <c r="U202" s="271"/>
      <c r="V202" s="270"/>
      <c r="W202" s="268" t="str">
        <f>IF(W201="","",VLOOKUP(W201,標準様式１シフト記号表!$C$6:$L$47,10,FALSE))</f>
        <v/>
      </c>
      <c r="X202" s="267" t="str">
        <f>IF(X201="","",VLOOKUP(X201,標準様式１シフト記号表!$C$6:$L$47,10,FALSE))</f>
        <v/>
      </c>
      <c r="Y202" s="267" t="str">
        <f>IF(Y201="","",VLOOKUP(Y201,標準様式１シフト記号表!$C$6:$L$47,10,FALSE))</f>
        <v/>
      </c>
      <c r="Z202" s="267" t="str">
        <f>IF(Z201="","",VLOOKUP(Z201,標準様式１シフト記号表!$C$6:$L$47,10,FALSE))</f>
        <v/>
      </c>
      <c r="AA202" s="267" t="str">
        <f>IF(AA201="","",VLOOKUP(AA201,標準様式１シフト記号表!$C$6:$L$47,10,FALSE))</f>
        <v/>
      </c>
      <c r="AB202" s="267" t="str">
        <f>IF(AB201="","",VLOOKUP(AB201,標準様式１シフト記号表!$C$6:$L$47,10,FALSE))</f>
        <v/>
      </c>
      <c r="AC202" s="269" t="str">
        <f>IF(AC201="","",VLOOKUP(AC201,標準様式１シフト記号表!$C$6:$L$47,10,FALSE))</f>
        <v/>
      </c>
      <c r="AD202" s="268" t="str">
        <f>IF(AD201="","",VLOOKUP(AD201,標準様式１シフト記号表!$C$6:$L$47,10,FALSE))</f>
        <v/>
      </c>
      <c r="AE202" s="267" t="str">
        <f>IF(AE201="","",VLOOKUP(AE201,標準様式１シフト記号表!$C$6:$L$47,10,FALSE))</f>
        <v/>
      </c>
      <c r="AF202" s="267" t="str">
        <f>IF(AF201="","",VLOOKUP(AF201,標準様式１シフト記号表!$C$6:$L$47,10,FALSE))</f>
        <v/>
      </c>
      <c r="AG202" s="267" t="str">
        <f>IF(AG201="","",VLOOKUP(AG201,標準様式１シフト記号表!$C$6:$L$47,10,FALSE))</f>
        <v/>
      </c>
      <c r="AH202" s="267" t="str">
        <f>IF(AH201="","",VLOOKUP(AH201,標準様式１シフト記号表!$C$6:$L$47,10,FALSE))</f>
        <v/>
      </c>
      <c r="AI202" s="267" t="str">
        <f>IF(AI201="","",VLOOKUP(AI201,標準様式１シフト記号表!$C$6:$L$47,10,FALSE))</f>
        <v/>
      </c>
      <c r="AJ202" s="269" t="str">
        <f>IF(AJ201="","",VLOOKUP(AJ201,標準様式１シフト記号表!$C$6:$L$47,10,FALSE))</f>
        <v/>
      </c>
      <c r="AK202" s="268" t="str">
        <f>IF(AK201="","",VLOOKUP(AK201,標準様式１シフト記号表!$C$6:$L$47,10,FALSE))</f>
        <v/>
      </c>
      <c r="AL202" s="267" t="str">
        <f>IF(AL201="","",VLOOKUP(AL201,標準様式１シフト記号表!$C$6:$L$47,10,FALSE))</f>
        <v/>
      </c>
      <c r="AM202" s="267" t="str">
        <f>IF(AM201="","",VLOOKUP(AM201,標準様式１シフト記号表!$C$6:$L$47,10,FALSE))</f>
        <v/>
      </c>
      <c r="AN202" s="267" t="str">
        <f>IF(AN201="","",VLOOKUP(AN201,標準様式１シフト記号表!$C$6:$L$47,10,FALSE))</f>
        <v/>
      </c>
      <c r="AO202" s="267" t="str">
        <f>IF(AO201="","",VLOOKUP(AO201,標準様式１シフト記号表!$C$6:$L$47,10,FALSE))</f>
        <v/>
      </c>
      <c r="AP202" s="267" t="str">
        <f>IF(AP201="","",VLOOKUP(AP201,標準様式１シフト記号表!$C$6:$L$47,10,FALSE))</f>
        <v/>
      </c>
      <c r="AQ202" s="269" t="str">
        <f>IF(AQ201="","",VLOOKUP(AQ201,標準様式１シフト記号表!$C$6:$L$47,10,FALSE))</f>
        <v/>
      </c>
      <c r="AR202" s="268" t="str">
        <f>IF(AR201="","",VLOOKUP(AR201,標準様式１シフト記号表!$C$6:$L$47,10,FALSE))</f>
        <v/>
      </c>
      <c r="AS202" s="267" t="str">
        <f>IF(AS201="","",VLOOKUP(AS201,標準様式１シフト記号表!$C$6:$L$47,10,FALSE))</f>
        <v/>
      </c>
      <c r="AT202" s="267" t="str">
        <f>IF(AT201="","",VLOOKUP(AT201,標準様式１シフト記号表!$C$6:$L$47,10,FALSE))</f>
        <v/>
      </c>
      <c r="AU202" s="267" t="str">
        <f>IF(AU201="","",VLOOKUP(AU201,標準様式１シフト記号表!$C$6:$L$47,10,FALSE))</f>
        <v/>
      </c>
      <c r="AV202" s="267" t="str">
        <f>IF(AV201="","",VLOOKUP(AV201,標準様式１シフト記号表!$C$6:$L$47,10,FALSE))</f>
        <v/>
      </c>
      <c r="AW202" s="267" t="str">
        <f>IF(AW201="","",VLOOKUP(AW201,標準様式１シフト記号表!$C$6:$L$47,10,FALSE))</f>
        <v/>
      </c>
      <c r="AX202" s="269" t="str">
        <f>IF(AX201="","",VLOOKUP(AX201,標準様式１シフト記号表!$C$6:$L$47,10,FALSE))</f>
        <v/>
      </c>
      <c r="AY202" s="268" t="str">
        <f>IF(AY201="","",VLOOKUP(AY201,標準様式１シフト記号表!$C$6:$L$47,10,FALSE))</f>
        <v/>
      </c>
      <c r="AZ202" s="267" t="str">
        <f>IF(AZ201="","",VLOOKUP(AZ201,標準様式１シフト記号表!$C$6:$L$47,10,FALSE))</f>
        <v/>
      </c>
      <c r="BA202" s="267" t="str">
        <f>IF(BA201="","",VLOOKUP(BA201,標準様式１シフト記号表!$C$6:$L$47,10,FALSE))</f>
        <v/>
      </c>
      <c r="BB202" s="1323">
        <f>IF($BE$3="４週",SUM(W202:AX202),IF($BE$3="暦月",SUM(W202:BA202),""))</f>
        <v>0</v>
      </c>
      <c r="BC202" s="1324"/>
      <c r="BD202" s="1325">
        <f>IF($BE$3="４週",BB202/4,IF($BE$3="暦月",(BB202/($BE$8/7)),""))</f>
        <v>0</v>
      </c>
      <c r="BE202" s="1324"/>
      <c r="BF202" s="1320"/>
      <c r="BG202" s="1321"/>
      <c r="BH202" s="1321"/>
      <c r="BI202" s="1321"/>
      <c r="BJ202" s="1322"/>
    </row>
    <row r="203" spans="2:62" ht="20.25" customHeight="1" x14ac:dyDescent="0.15">
      <c r="B203" s="1268">
        <f>B201+1</f>
        <v>95</v>
      </c>
      <c r="C203" s="1287"/>
      <c r="D203" s="1288"/>
      <c r="E203" s="278"/>
      <c r="F203" s="277"/>
      <c r="G203" s="278"/>
      <c r="H203" s="277"/>
      <c r="I203" s="1289"/>
      <c r="J203" s="1290"/>
      <c r="K203" s="1291"/>
      <c r="L203" s="1292"/>
      <c r="M203" s="1292"/>
      <c r="N203" s="1288"/>
      <c r="O203" s="1308"/>
      <c r="P203" s="1309"/>
      <c r="Q203" s="1309"/>
      <c r="R203" s="1309"/>
      <c r="S203" s="1310"/>
      <c r="T203" s="276" t="s">
        <v>486</v>
      </c>
      <c r="V203" s="275"/>
      <c r="W203" s="260"/>
      <c r="X203" s="259"/>
      <c r="Y203" s="259"/>
      <c r="Z203" s="259"/>
      <c r="AA203" s="259"/>
      <c r="AB203" s="259"/>
      <c r="AC203" s="261"/>
      <c r="AD203" s="260"/>
      <c r="AE203" s="259"/>
      <c r="AF203" s="259"/>
      <c r="AG203" s="259"/>
      <c r="AH203" s="259"/>
      <c r="AI203" s="259"/>
      <c r="AJ203" s="261"/>
      <c r="AK203" s="260"/>
      <c r="AL203" s="259"/>
      <c r="AM203" s="259"/>
      <c r="AN203" s="259"/>
      <c r="AO203" s="259"/>
      <c r="AP203" s="259"/>
      <c r="AQ203" s="261"/>
      <c r="AR203" s="260"/>
      <c r="AS203" s="259"/>
      <c r="AT203" s="259"/>
      <c r="AU203" s="259"/>
      <c r="AV203" s="259"/>
      <c r="AW203" s="259"/>
      <c r="AX203" s="261"/>
      <c r="AY203" s="260"/>
      <c r="AZ203" s="259"/>
      <c r="BA203" s="258"/>
      <c r="BB203" s="1311"/>
      <c r="BC203" s="1312"/>
      <c r="BD203" s="1282"/>
      <c r="BE203" s="1283"/>
      <c r="BF203" s="1284"/>
      <c r="BG203" s="1285"/>
      <c r="BH203" s="1285"/>
      <c r="BI203" s="1285"/>
      <c r="BJ203" s="1286"/>
    </row>
    <row r="204" spans="2:62" ht="20.25" customHeight="1" x14ac:dyDescent="0.15">
      <c r="B204" s="1269"/>
      <c r="C204" s="1326"/>
      <c r="D204" s="1327"/>
      <c r="E204" s="274"/>
      <c r="F204" s="273">
        <f>C203</f>
        <v>0</v>
      </c>
      <c r="G204" s="274"/>
      <c r="H204" s="273">
        <f>I203</f>
        <v>0</v>
      </c>
      <c r="I204" s="1328"/>
      <c r="J204" s="1329"/>
      <c r="K204" s="1330"/>
      <c r="L204" s="1331"/>
      <c r="M204" s="1331"/>
      <c r="N204" s="1327"/>
      <c r="O204" s="1308"/>
      <c r="P204" s="1309"/>
      <c r="Q204" s="1309"/>
      <c r="R204" s="1309"/>
      <c r="S204" s="1310"/>
      <c r="T204" s="272" t="s">
        <v>485</v>
      </c>
      <c r="U204" s="271"/>
      <c r="V204" s="270"/>
      <c r="W204" s="268" t="str">
        <f>IF(W203="","",VLOOKUP(W203,標準様式１シフト記号表!$C$6:$L$47,10,FALSE))</f>
        <v/>
      </c>
      <c r="X204" s="267" t="str">
        <f>IF(X203="","",VLOOKUP(X203,標準様式１シフト記号表!$C$6:$L$47,10,FALSE))</f>
        <v/>
      </c>
      <c r="Y204" s="267" t="str">
        <f>IF(Y203="","",VLOOKUP(Y203,標準様式１シフト記号表!$C$6:$L$47,10,FALSE))</f>
        <v/>
      </c>
      <c r="Z204" s="267" t="str">
        <f>IF(Z203="","",VLOOKUP(Z203,標準様式１シフト記号表!$C$6:$L$47,10,FALSE))</f>
        <v/>
      </c>
      <c r="AA204" s="267" t="str">
        <f>IF(AA203="","",VLOOKUP(AA203,標準様式１シフト記号表!$C$6:$L$47,10,FALSE))</f>
        <v/>
      </c>
      <c r="AB204" s="267" t="str">
        <f>IF(AB203="","",VLOOKUP(AB203,標準様式１シフト記号表!$C$6:$L$47,10,FALSE))</f>
        <v/>
      </c>
      <c r="AC204" s="269" t="str">
        <f>IF(AC203="","",VLOOKUP(AC203,標準様式１シフト記号表!$C$6:$L$47,10,FALSE))</f>
        <v/>
      </c>
      <c r="AD204" s="268" t="str">
        <f>IF(AD203="","",VLOOKUP(AD203,標準様式１シフト記号表!$C$6:$L$47,10,FALSE))</f>
        <v/>
      </c>
      <c r="AE204" s="267" t="str">
        <f>IF(AE203="","",VLOOKUP(AE203,標準様式１シフト記号表!$C$6:$L$47,10,FALSE))</f>
        <v/>
      </c>
      <c r="AF204" s="267" t="str">
        <f>IF(AF203="","",VLOOKUP(AF203,標準様式１シフト記号表!$C$6:$L$47,10,FALSE))</f>
        <v/>
      </c>
      <c r="AG204" s="267" t="str">
        <f>IF(AG203="","",VLOOKUP(AG203,標準様式１シフト記号表!$C$6:$L$47,10,FALSE))</f>
        <v/>
      </c>
      <c r="AH204" s="267" t="str">
        <f>IF(AH203="","",VLOOKUP(AH203,標準様式１シフト記号表!$C$6:$L$47,10,FALSE))</f>
        <v/>
      </c>
      <c r="AI204" s="267" t="str">
        <f>IF(AI203="","",VLOOKUP(AI203,標準様式１シフト記号表!$C$6:$L$47,10,FALSE))</f>
        <v/>
      </c>
      <c r="AJ204" s="269" t="str">
        <f>IF(AJ203="","",VLOOKUP(AJ203,標準様式１シフト記号表!$C$6:$L$47,10,FALSE))</f>
        <v/>
      </c>
      <c r="AK204" s="268" t="str">
        <f>IF(AK203="","",VLOOKUP(AK203,標準様式１シフト記号表!$C$6:$L$47,10,FALSE))</f>
        <v/>
      </c>
      <c r="AL204" s="267" t="str">
        <f>IF(AL203="","",VLOOKUP(AL203,標準様式１シフト記号表!$C$6:$L$47,10,FALSE))</f>
        <v/>
      </c>
      <c r="AM204" s="267" t="str">
        <f>IF(AM203="","",VLOOKUP(AM203,標準様式１シフト記号表!$C$6:$L$47,10,FALSE))</f>
        <v/>
      </c>
      <c r="AN204" s="267" t="str">
        <f>IF(AN203="","",VLOOKUP(AN203,標準様式１シフト記号表!$C$6:$L$47,10,FALSE))</f>
        <v/>
      </c>
      <c r="AO204" s="267" t="str">
        <f>IF(AO203="","",VLOOKUP(AO203,標準様式１シフト記号表!$C$6:$L$47,10,FALSE))</f>
        <v/>
      </c>
      <c r="AP204" s="267" t="str">
        <f>IF(AP203="","",VLOOKUP(AP203,標準様式１シフト記号表!$C$6:$L$47,10,FALSE))</f>
        <v/>
      </c>
      <c r="AQ204" s="269" t="str">
        <f>IF(AQ203="","",VLOOKUP(AQ203,標準様式１シフト記号表!$C$6:$L$47,10,FALSE))</f>
        <v/>
      </c>
      <c r="AR204" s="268" t="str">
        <f>IF(AR203="","",VLOOKUP(AR203,標準様式１シフト記号表!$C$6:$L$47,10,FALSE))</f>
        <v/>
      </c>
      <c r="AS204" s="267" t="str">
        <f>IF(AS203="","",VLOOKUP(AS203,標準様式１シフト記号表!$C$6:$L$47,10,FALSE))</f>
        <v/>
      </c>
      <c r="AT204" s="267" t="str">
        <f>IF(AT203="","",VLOOKUP(AT203,標準様式１シフト記号表!$C$6:$L$47,10,FALSE))</f>
        <v/>
      </c>
      <c r="AU204" s="267" t="str">
        <f>IF(AU203="","",VLOOKUP(AU203,標準様式１シフト記号表!$C$6:$L$47,10,FALSE))</f>
        <v/>
      </c>
      <c r="AV204" s="267" t="str">
        <f>IF(AV203="","",VLOOKUP(AV203,標準様式１シフト記号表!$C$6:$L$47,10,FALSE))</f>
        <v/>
      </c>
      <c r="AW204" s="267" t="str">
        <f>IF(AW203="","",VLOOKUP(AW203,標準様式１シフト記号表!$C$6:$L$47,10,FALSE))</f>
        <v/>
      </c>
      <c r="AX204" s="269" t="str">
        <f>IF(AX203="","",VLOOKUP(AX203,標準様式１シフト記号表!$C$6:$L$47,10,FALSE))</f>
        <v/>
      </c>
      <c r="AY204" s="268" t="str">
        <f>IF(AY203="","",VLOOKUP(AY203,標準様式１シフト記号表!$C$6:$L$47,10,FALSE))</f>
        <v/>
      </c>
      <c r="AZ204" s="267" t="str">
        <f>IF(AZ203="","",VLOOKUP(AZ203,標準様式１シフト記号表!$C$6:$L$47,10,FALSE))</f>
        <v/>
      </c>
      <c r="BA204" s="267" t="str">
        <f>IF(BA203="","",VLOOKUP(BA203,標準様式１シフト記号表!$C$6:$L$47,10,FALSE))</f>
        <v/>
      </c>
      <c r="BB204" s="1323">
        <f>IF($BE$3="４週",SUM(W204:AX204),IF($BE$3="暦月",SUM(W204:BA204),""))</f>
        <v>0</v>
      </c>
      <c r="BC204" s="1324"/>
      <c r="BD204" s="1325">
        <f>IF($BE$3="４週",BB204/4,IF($BE$3="暦月",(BB204/($BE$8/7)),""))</f>
        <v>0</v>
      </c>
      <c r="BE204" s="1324"/>
      <c r="BF204" s="1320"/>
      <c r="BG204" s="1321"/>
      <c r="BH204" s="1321"/>
      <c r="BI204" s="1321"/>
      <c r="BJ204" s="1322"/>
    </row>
    <row r="205" spans="2:62" ht="20.25" customHeight="1" x14ac:dyDescent="0.15">
      <c r="B205" s="1268">
        <f>B203+1</f>
        <v>96</v>
      </c>
      <c r="C205" s="1287"/>
      <c r="D205" s="1288"/>
      <c r="E205" s="278"/>
      <c r="F205" s="277"/>
      <c r="G205" s="278"/>
      <c r="H205" s="277"/>
      <c r="I205" s="1289"/>
      <c r="J205" s="1290"/>
      <c r="K205" s="1291"/>
      <c r="L205" s="1292"/>
      <c r="M205" s="1292"/>
      <c r="N205" s="1288"/>
      <c r="O205" s="1308"/>
      <c r="P205" s="1309"/>
      <c r="Q205" s="1309"/>
      <c r="R205" s="1309"/>
      <c r="S205" s="1310"/>
      <c r="T205" s="276" t="s">
        <v>486</v>
      </c>
      <c r="V205" s="275"/>
      <c r="W205" s="260"/>
      <c r="X205" s="259"/>
      <c r="Y205" s="259"/>
      <c r="Z205" s="259"/>
      <c r="AA205" s="259"/>
      <c r="AB205" s="259"/>
      <c r="AC205" s="261"/>
      <c r="AD205" s="260"/>
      <c r="AE205" s="259"/>
      <c r="AF205" s="259"/>
      <c r="AG205" s="259"/>
      <c r="AH205" s="259"/>
      <c r="AI205" s="259"/>
      <c r="AJ205" s="261"/>
      <c r="AK205" s="260"/>
      <c r="AL205" s="259"/>
      <c r="AM205" s="259"/>
      <c r="AN205" s="259"/>
      <c r="AO205" s="259"/>
      <c r="AP205" s="259"/>
      <c r="AQ205" s="261"/>
      <c r="AR205" s="260"/>
      <c r="AS205" s="259"/>
      <c r="AT205" s="259"/>
      <c r="AU205" s="259"/>
      <c r="AV205" s="259"/>
      <c r="AW205" s="259"/>
      <c r="AX205" s="261"/>
      <c r="AY205" s="260"/>
      <c r="AZ205" s="259"/>
      <c r="BA205" s="258"/>
      <c r="BB205" s="1311"/>
      <c r="BC205" s="1312"/>
      <c r="BD205" s="1282"/>
      <c r="BE205" s="1283"/>
      <c r="BF205" s="1284"/>
      <c r="BG205" s="1285"/>
      <c r="BH205" s="1285"/>
      <c r="BI205" s="1285"/>
      <c r="BJ205" s="1286"/>
    </row>
    <row r="206" spans="2:62" ht="20.25" customHeight="1" x14ac:dyDescent="0.15">
      <c r="B206" s="1269"/>
      <c r="C206" s="1326"/>
      <c r="D206" s="1327"/>
      <c r="E206" s="274"/>
      <c r="F206" s="273">
        <f>C205</f>
        <v>0</v>
      </c>
      <c r="G206" s="274"/>
      <c r="H206" s="273">
        <f>I205</f>
        <v>0</v>
      </c>
      <c r="I206" s="1328"/>
      <c r="J206" s="1329"/>
      <c r="K206" s="1330"/>
      <c r="L206" s="1331"/>
      <c r="M206" s="1331"/>
      <c r="N206" s="1327"/>
      <c r="O206" s="1308"/>
      <c r="P206" s="1309"/>
      <c r="Q206" s="1309"/>
      <c r="R206" s="1309"/>
      <c r="S206" s="1310"/>
      <c r="T206" s="272" t="s">
        <v>485</v>
      </c>
      <c r="U206" s="271"/>
      <c r="V206" s="270"/>
      <c r="W206" s="268" t="str">
        <f>IF(W205="","",VLOOKUP(W205,標準様式１シフト記号表!$C$6:$L$47,10,FALSE))</f>
        <v/>
      </c>
      <c r="X206" s="267" t="str">
        <f>IF(X205="","",VLOOKUP(X205,標準様式１シフト記号表!$C$6:$L$47,10,FALSE))</f>
        <v/>
      </c>
      <c r="Y206" s="267" t="str">
        <f>IF(Y205="","",VLOOKUP(Y205,標準様式１シフト記号表!$C$6:$L$47,10,FALSE))</f>
        <v/>
      </c>
      <c r="Z206" s="267" t="str">
        <f>IF(Z205="","",VLOOKUP(Z205,標準様式１シフト記号表!$C$6:$L$47,10,FALSE))</f>
        <v/>
      </c>
      <c r="AA206" s="267" t="str">
        <f>IF(AA205="","",VLOOKUP(AA205,標準様式１シフト記号表!$C$6:$L$47,10,FALSE))</f>
        <v/>
      </c>
      <c r="AB206" s="267" t="str">
        <f>IF(AB205="","",VLOOKUP(AB205,標準様式１シフト記号表!$C$6:$L$47,10,FALSE))</f>
        <v/>
      </c>
      <c r="AC206" s="269" t="str">
        <f>IF(AC205="","",VLOOKUP(AC205,標準様式１シフト記号表!$C$6:$L$47,10,FALSE))</f>
        <v/>
      </c>
      <c r="AD206" s="268" t="str">
        <f>IF(AD205="","",VLOOKUP(AD205,標準様式１シフト記号表!$C$6:$L$47,10,FALSE))</f>
        <v/>
      </c>
      <c r="AE206" s="267" t="str">
        <f>IF(AE205="","",VLOOKUP(AE205,標準様式１シフト記号表!$C$6:$L$47,10,FALSE))</f>
        <v/>
      </c>
      <c r="AF206" s="267" t="str">
        <f>IF(AF205="","",VLOOKUP(AF205,標準様式１シフト記号表!$C$6:$L$47,10,FALSE))</f>
        <v/>
      </c>
      <c r="AG206" s="267" t="str">
        <f>IF(AG205="","",VLOOKUP(AG205,標準様式１シフト記号表!$C$6:$L$47,10,FALSE))</f>
        <v/>
      </c>
      <c r="AH206" s="267" t="str">
        <f>IF(AH205="","",VLOOKUP(AH205,標準様式１シフト記号表!$C$6:$L$47,10,FALSE))</f>
        <v/>
      </c>
      <c r="AI206" s="267" t="str">
        <f>IF(AI205="","",VLOOKUP(AI205,標準様式１シフト記号表!$C$6:$L$47,10,FALSE))</f>
        <v/>
      </c>
      <c r="AJ206" s="269" t="str">
        <f>IF(AJ205="","",VLOOKUP(AJ205,標準様式１シフト記号表!$C$6:$L$47,10,FALSE))</f>
        <v/>
      </c>
      <c r="AK206" s="268" t="str">
        <f>IF(AK205="","",VLOOKUP(AK205,標準様式１シフト記号表!$C$6:$L$47,10,FALSE))</f>
        <v/>
      </c>
      <c r="AL206" s="267" t="str">
        <f>IF(AL205="","",VLOOKUP(AL205,標準様式１シフト記号表!$C$6:$L$47,10,FALSE))</f>
        <v/>
      </c>
      <c r="AM206" s="267" t="str">
        <f>IF(AM205="","",VLOOKUP(AM205,標準様式１シフト記号表!$C$6:$L$47,10,FALSE))</f>
        <v/>
      </c>
      <c r="AN206" s="267" t="str">
        <f>IF(AN205="","",VLOOKUP(AN205,標準様式１シフト記号表!$C$6:$L$47,10,FALSE))</f>
        <v/>
      </c>
      <c r="AO206" s="267" t="str">
        <f>IF(AO205="","",VLOOKUP(AO205,標準様式１シフト記号表!$C$6:$L$47,10,FALSE))</f>
        <v/>
      </c>
      <c r="AP206" s="267" t="str">
        <f>IF(AP205="","",VLOOKUP(AP205,標準様式１シフト記号表!$C$6:$L$47,10,FALSE))</f>
        <v/>
      </c>
      <c r="AQ206" s="269" t="str">
        <f>IF(AQ205="","",VLOOKUP(AQ205,標準様式１シフト記号表!$C$6:$L$47,10,FALSE))</f>
        <v/>
      </c>
      <c r="AR206" s="268" t="str">
        <f>IF(AR205="","",VLOOKUP(AR205,標準様式１シフト記号表!$C$6:$L$47,10,FALSE))</f>
        <v/>
      </c>
      <c r="AS206" s="267" t="str">
        <f>IF(AS205="","",VLOOKUP(AS205,標準様式１シフト記号表!$C$6:$L$47,10,FALSE))</f>
        <v/>
      </c>
      <c r="AT206" s="267" t="str">
        <f>IF(AT205="","",VLOOKUP(AT205,標準様式１シフト記号表!$C$6:$L$47,10,FALSE))</f>
        <v/>
      </c>
      <c r="AU206" s="267" t="str">
        <f>IF(AU205="","",VLOOKUP(AU205,標準様式１シフト記号表!$C$6:$L$47,10,FALSE))</f>
        <v/>
      </c>
      <c r="AV206" s="267" t="str">
        <f>IF(AV205="","",VLOOKUP(AV205,標準様式１シフト記号表!$C$6:$L$47,10,FALSE))</f>
        <v/>
      </c>
      <c r="AW206" s="267" t="str">
        <f>IF(AW205="","",VLOOKUP(AW205,標準様式１シフト記号表!$C$6:$L$47,10,FALSE))</f>
        <v/>
      </c>
      <c r="AX206" s="269" t="str">
        <f>IF(AX205="","",VLOOKUP(AX205,標準様式１シフト記号表!$C$6:$L$47,10,FALSE))</f>
        <v/>
      </c>
      <c r="AY206" s="268" t="str">
        <f>IF(AY205="","",VLOOKUP(AY205,標準様式１シフト記号表!$C$6:$L$47,10,FALSE))</f>
        <v/>
      </c>
      <c r="AZ206" s="267" t="str">
        <f>IF(AZ205="","",VLOOKUP(AZ205,標準様式１シフト記号表!$C$6:$L$47,10,FALSE))</f>
        <v/>
      </c>
      <c r="BA206" s="267" t="str">
        <f>IF(BA205="","",VLOOKUP(BA205,標準様式１シフト記号表!$C$6:$L$47,10,FALSE))</f>
        <v/>
      </c>
      <c r="BB206" s="1323">
        <f>IF($BE$3="４週",SUM(W206:AX206),IF($BE$3="暦月",SUM(W206:BA206),""))</f>
        <v>0</v>
      </c>
      <c r="BC206" s="1324"/>
      <c r="BD206" s="1325">
        <f>IF($BE$3="４週",BB206/4,IF($BE$3="暦月",(BB206/($BE$8/7)),""))</f>
        <v>0</v>
      </c>
      <c r="BE206" s="1324"/>
      <c r="BF206" s="1320"/>
      <c r="BG206" s="1321"/>
      <c r="BH206" s="1321"/>
      <c r="BI206" s="1321"/>
      <c r="BJ206" s="1322"/>
    </row>
    <row r="207" spans="2:62" ht="20.25" customHeight="1" x14ac:dyDescent="0.15">
      <c r="B207" s="1268">
        <f>B205+1</f>
        <v>97</v>
      </c>
      <c r="C207" s="1287"/>
      <c r="D207" s="1288"/>
      <c r="E207" s="278"/>
      <c r="F207" s="277"/>
      <c r="G207" s="278"/>
      <c r="H207" s="277"/>
      <c r="I207" s="1289"/>
      <c r="J207" s="1290"/>
      <c r="K207" s="1291"/>
      <c r="L207" s="1292"/>
      <c r="M207" s="1292"/>
      <c r="N207" s="1288"/>
      <c r="O207" s="1308"/>
      <c r="P207" s="1309"/>
      <c r="Q207" s="1309"/>
      <c r="R207" s="1309"/>
      <c r="S207" s="1310"/>
      <c r="T207" s="276" t="s">
        <v>486</v>
      </c>
      <c r="V207" s="275"/>
      <c r="W207" s="260"/>
      <c r="X207" s="259"/>
      <c r="Y207" s="259"/>
      <c r="Z207" s="259"/>
      <c r="AA207" s="259"/>
      <c r="AB207" s="259"/>
      <c r="AC207" s="261"/>
      <c r="AD207" s="260"/>
      <c r="AE207" s="259"/>
      <c r="AF207" s="259"/>
      <c r="AG207" s="259"/>
      <c r="AH207" s="259"/>
      <c r="AI207" s="259"/>
      <c r="AJ207" s="261"/>
      <c r="AK207" s="260"/>
      <c r="AL207" s="259"/>
      <c r="AM207" s="259"/>
      <c r="AN207" s="259"/>
      <c r="AO207" s="259"/>
      <c r="AP207" s="259"/>
      <c r="AQ207" s="261"/>
      <c r="AR207" s="260"/>
      <c r="AS207" s="259"/>
      <c r="AT207" s="259"/>
      <c r="AU207" s="259"/>
      <c r="AV207" s="259"/>
      <c r="AW207" s="259"/>
      <c r="AX207" s="261"/>
      <c r="AY207" s="260"/>
      <c r="AZ207" s="259"/>
      <c r="BA207" s="258"/>
      <c r="BB207" s="1311"/>
      <c r="BC207" s="1312"/>
      <c r="BD207" s="1282"/>
      <c r="BE207" s="1283"/>
      <c r="BF207" s="1284"/>
      <c r="BG207" s="1285"/>
      <c r="BH207" s="1285"/>
      <c r="BI207" s="1285"/>
      <c r="BJ207" s="1286"/>
    </row>
    <row r="208" spans="2:62" ht="20.25" customHeight="1" x14ac:dyDescent="0.15">
      <c r="B208" s="1269"/>
      <c r="C208" s="1326"/>
      <c r="D208" s="1327"/>
      <c r="E208" s="274"/>
      <c r="F208" s="273">
        <f>C207</f>
        <v>0</v>
      </c>
      <c r="G208" s="274"/>
      <c r="H208" s="273">
        <f>I207</f>
        <v>0</v>
      </c>
      <c r="I208" s="1328"/>
      <c r="J208" s="1329"/>
      <c r="K208" s="1330"/>
      <c r="L208" s="1331"/>
      <c r="M208" s="1331"/>
      <c r="N208" s="1327"/>
      <c r="O208" s="1308"/>
      <c r="P208" s="1309"/>
      <c r="Q208" s="1309"/>
      <c r="R208" s="1309"/>
      <c r="S208" s="1310"/>
      <c r="T208" s="272" t="s">
        <v>485</v>
      </c>
      <c r="U208" s="271"/>
      <c r="V208" s="270"/>
      <c r="W208" s="268" t="str">
        <f>IF(W207="","",VLOOKUP(W207,標準様式１シフト記号表!$C$6:$L$47,10,FALSE))</f>
        <v/>
      </c>
      <c r="X208" s="267" t="str">
        <f>IF(X207="","",VLOOKUP(X207,標準様式１シフト記号表!$C$6:$L$47,10,FALSE))</f>
        <v/>
      </c>
      <c r="Y208" s="267" t="str">
        <f>IF(Y207="","",VLOOKUP(Y207,標準様式１シフト記号表!$C$6:$L$47,10,FALSE))</f>
        <v/>
      </c>
      <c r="Z208" s="267" t="str">
        <f>IF(Z207="","",VLOOKUP(Z207,標準様式１シフト記号表!$C$6:$L$47,10,FALSE))</f>
        <v/>
      </c>
      <c r="AA208" s="267" t="str">
        <f>IF(AA207="","",VLOOKUP(AA207,標準様式１シフト記号表!$C$6:$L$47,10,FALSE))</f>
        <v/>
      </c>
      <c r="AB208" s="267" t="str">
        <f>IF(AB207="","",VLOOKUP(AB207,標準様式１シフト記号表!$C$6:$L$47,10,FALSE))</f>
        <v/>
      </c>
      <c r="AC208" s="269" t="str">
        <f>IF(AC207="","",VLOOKUP(AC207,標準様式１シフト記号表!$C$6:$L$47,10,FALSE))</f>
        <v/>
      </c>
      <c r="AD208" s="268" t="str">
        <f>IF(AD207="","",VLOOKUP(AD207,標準様式１シフト記号表!$C$6:$L$47,10,FALSE))</f>
        <v/>
      </c>
      <c r="AE208" s="267" t="str">
        <f>IF(AE207="","",VLOOKUP(AE207,標準様式１シフト記号表!$C$6:$L$47,10,FALSE))</f>
        <v/>
      </c>
      <c r="AF208" s="267" t="str">
        <f>IF(AF207="","",VLOOKUP(AF207,標準様式１シフト記号表!$C$6:$L$47,10,FALSE))</f>
        <v/>
      </c>
      <c r="AG208" s="267" t="str">
        <f>IF(AG207="","",VLOOKUP(AG207,標準様式１シフト記号表!$C$6:$L$47,10,FALSE))</f>
        <v/>
      </c>
      <c r="AH208" s="267" t="str">
        <f>IF(AH207="","",VLOOKUP(AH207,標準様式１シフト記号表!$C$6:$L$47,10,FALSE))</f>
        <v/>
      </c>
      <c r="AI208" s="267" t="str">
        <f>IF(AI207="","",VLOOKUP(AI207,標準様式１シフト記号表!$C$6:$L$47,10,FALSE))</f>
        <v/>
      </c>
      <c r="AJ208" s="269" t="str">
        <f>IF(AJ207="","",VLOOKUP(AJ207,標準様式１シフト記号表!$C$6:$L$47,10,FALSE))</f>
        <v/>
      </c>
      <c r="AK208" s="268" t="str">
        <f>IF(AK207="","",VLOOKUP(AK207,標準様式１シフト記号表!$C$6:$L$47,10,FALSE))</f>
        <v/>
      </c>
      <c r="AL208" s="267" t="str">
        <f>IF(AL207="","",VLOOKUP(AL207,標準様式１シフト記号表!$C$6:$L$47,10,FALSE))</f>
        <v/>
      </c>
      <c r="AM208" s="267" t="str">
        <f>IF(AM207="","",VLOOKUP(AM207,標準様式１シフト記号表!$C$6:$L$47,10,FALSE))</f>
        <v/>
      </c>
      <c r="AN208" s="267" t="str">
        <f>IF(AN207="","",VLOOKUP(AN207,標準様式１シフト記号表!$C$6:$L$47,10,FALSE))</f>
        <v/>
      </c>
      <c r="AO208" s="267" t="str">
        <f>IF(AO207="","",VLOOKUP(AO207,標準様式１シフト記号表!$C$6:$L$47,10,FALSE))</f>
        <v/>
      </c>
      <c r="AP208" s="267" t="str">
        <f>IF(AP207="","",VLOOKUP(AP207,標準様式１シフト記号表!$C$6:$L$47,10,FALSE))</f>
        <v/>
      </c>
      <c r="AQ208" s="269" t="str">
        <f>IF(AQ207="","",VLOOKUP(AQ207,標準様式１シフト記号表!$C$6:$L$47,10,FALSE))</f>
        <v/>
      </c>
      <c r="AR208" s="268" t="str">
        <f>IF(AR207="","",VLOOKUP(AR207,標準様式１シフト記号表!$C$6:$L$47,10,FALSE))</f>
        <v/>
      </c>
      <c r="AS208" s="267" t="str">
        <f>IF(AS207="","",VLOOKUP(AS207,標準様式１シフト記号表!$C$6:$L$47,10,FALSE))</f>
        <v/>
      </c>
      <c r="AT208" s="267" t="str">
        <f>IF(AT207="","",VLOOKUP(AT207,標準様式１シフト記号表!$C$6:$L$47,10,FALSE))</f>
        <v/>
      </c>
      <c r="AU208" s="267" t="str">
        <f>IF(AU207="","",VLOOKUP(AU207,標準様式１シフト記号表!$C$6:$L$47,10,FALSE))</f>
        <v/>
      </c>
      <c r="AV208" s="267" t="str">
        <f>IF(AV207="","",VLOOKUP(AV207,標準様式１シフト記号表!$C$6:$L$47,10,FALSE))</f>
        <v/>
      </c>
      <c r="AW208" s="267" t="str">
        <f>IF(AW207="","",VLOOKUP(AW207,標準様式１シフト記号表!$C$6:$L$47,10,FALSE))</f>
        <v/>
      </c>
      <c r="AX208" s="269" t="str">
        <f>IF(AX207="","",VLOOKUP(AX207,標準様式１シフト記号表!$C$6:$L$47,10,FALSE))</f>
        <v/>
      </c>
      <c r="AY208" s="268" t="str">
        <f>IF(AY207="","",VLOOKUP(AY207,標準様式１シフト記号表!$C$6:$L$47,10,FALSE))</f>
        <v/>
      </c>
      <c r="AZ208" s="267" t="str">
        <f>IF(AZ207="","",VLOOKUP(AZ207,標準様式１シフト記号表!$C$6:$L$47,10,FALSE))</f>
        <v/>
      </c>
      <c r="BA208" s="267" t="str">
        <f>IF(BA207="","",VLOOKUP(BA207,標準様式１シフト記号表!$C$6:$L$47,10,FALSE))</f>
        <v/>
      </c>
      <c r="BB208" s="1323">
        <f>IF($BE$3="４週",SUM(W208:AX208),IF($BE$3="暦月",SUM(W208:BA208),""))</f>
        <v>0</v>
      </c>
      <c r="BC208" s="1324"/>
      <c r="BD208" s="1325">
        <f>IF($BE$3="４週",BB208/4,IF($BE$3="暦月",(BB208/($BE$8/7)),""))</f>
        <v>0</v>
      </c>
      <c r="BE208" s="1324"/>
      <c r="BF208" s="1320"/>
      <c r="BG208" s="1321"/>
      <c r="BH208" s="1321"/>
      <c r="BI208" s="1321"/>
      <c r="BJ208" s="1322"/>
    </row>
    <row r="209" spans="2:62" ht="20.25" customHeight="1" x14ac:dyDescent="0.15">
      <c r="B209" s="1268">
        <f>B207+1</f>
        <v>98</v>
      </c>
      <c r="C209" s="1287"/>
      <c r="D209" s="1288"/>
      <c r="E209" s="278"/>
      <c r="F209" s="277"/>
      <c r="G209" s="278"/>
      <c r="H209" s="277"/>
      <c r="I209" s="1289"/>
      <c r="J209" s="1290"/>
      <c r="K209" s="1291"/>
      <c r="L209" s="1292"/>
      <c r="M209" s="1292"/>
      <c r="N209" s="1288"/>
      <c r="O209" s="1308"/>
      <c r="P209" s="1309"/>
      <c r="Q209" s="1309"/>
      <c r="R209" s="1309"/>
      <c r="S209" s="1310"/>
      <c r="T209" s="276" t="s">
        <v>486</v>
      </c>
      <c r="V209" s="275"/>
      <c r="W209" s="260"/>
      <c r="X209" s="259"/>
      <c r="Y209" s="259"/>
      <c r="Z209" s="259"/>
      <c r="AA209" s="259"/>
      <c r="AB209" s="259"/>
      <c r="AC209" s="261"/>
      <c r="AD209" s="260"/>
      <c r="AE209" s="259"/>
      <c r="AF209" s="259"/>
      <c r="AG209" s="259"/>
      <c r="AH209" s="259"/>
      <c r="AI209" s="259"/>
      <c r="AJ209" s="261"/>
      <c r="AK209" s="260"/>
      <c r="AL209" s="259"/>
      <c r="AM209" s="259"/>
      <c r="AN209" s="259"/>
      <c r="AO209" s="259"/>
      <c r="AP209" s="259"/>
      <c r="AQ209" s="261"/>
      <c r="AR209" s="260"/>
      <c r="AS209" s="259"/>
      <c r="AT209" s="259"/>
      <c r="AU209" s="259"/>
      <c r="AV209" s="259"/>
      <c r="AW209" s="259"/>
      <c r="AX209" s="261"/>
      <c r="AY209" s="260"/>
      <c r="AZ209" s="259"/>
      <c r="BA209" s="258"/>
      <c r="BB209" s="1311"/>
      <c r="BC209" s="1312"/>
      <c r="BD209" s="1282"/>
      <c r="BE209" s="1283"/>
      <c r="BF209" s="1284"/>
      <c r="BG209" s="1285"/>
      <c r="BH209" s="1285"/>
      <c r="BI209" s="1285"/>
      <c r="BJ209" s="1286"/>
    </row>
    <row r="210" spans="2:62" ht="20.25" customHeight="1" x14ac:dyDescent="0.15">
      <c r="B210" s="1269"/>
      <c r="C210" s="1326"/>
      <c r="D210" s="1327"/>
      <c r="E210" s="274"/>
      <c r="F210" s="273">
        <f>C209</f>
        <v>0</v>
      </c>
      <c r="G210" s="274"/>
      <c r="H210" s="273">
        <f>I209</f>
        <v>0</v>
      </c>
      <c r="I210" s="1328"/>
      <c r="J210" s="1329"/>
      <c r="K210" s="1330"/>
      <c r="L210" s="1331"/>
      <c r="M210" s="1331"/>
      <c r="N210" s="1327"/>
      <c r="O210" s="1308"/>
      <c r="P210" s="1309"/>
      <c r="Q210" s="1309"/>
      <c r="R210" s="1309"/>
      <c r="S210" s="1310"/>
      <c r="T210" s="272" t="s">
        <v>485</v>
      </c>
      <c r="U210" s="271"/>
      <c r="V210" s="270"/>
      <c r="W210" s="268" t="str">
        <f>IF(W209="","",VLOOKUP(W209,標準様式１シフト記号表!$C$6:$L$47,10,FALSE))</f>
        <v/>
      </c>
      <c r="X210" s="267" t="str">
        <f>IF(X209="","",VLOOKUP(X209,標準様式１シフト記号表!$C$6:$L$47,10,FALSE))</f>
        <v/>
      </c>
      <c r="Y210" s="267" t="str">
        <f>IF(Y209="","",VLOOKUP(Y209,標準様式１シフト記号表!$C$6:$L$47,10,FALSE))</f>
        <v/>
      </c>
      <c r="Z210" s="267" t="str">
        <f>IF(Z209="","",VLOOKUP(Z209,標準様式１シフト記号表!$C$6:$L$47,10,FALSE))</f>
        <v/>
      </c>
      <c r="AA210" s="267" t="str">
        <f>IF(AA209="","",VLOOKUP(AA209,標準様式１シフト記号表!$C$6:$L$47,10,FALSE))</f>
        <v/>
      </c>
      <c r="AB210" s="267" t="str">
        <f>IF(AB209="","",VLOOKUP(AB209,標準様式１シフト記号表!$C$6:$L$47,10,FALSE))</f>
        <v/>
      </c>
      <c r="AC210" s="269" t="str">
        <f>IF(AC209="","",VLOOKUP(AC209,標準様式１シフト記号表!$C$6:$L$47,10,FALSE))</f>
        <v/>
      </c>
      <c r="AD210" s="268" t="str">
        <f>IF(AD209="","",VLOOKUP(AD209,標準様式１シフト記号表!$C$6:$L$47,10,FALSE))</f>
        <v/>
      </c>
      <c r="AE210" s="267" t="str">
        <f>IF(AE209="","",VLOOKUP(AE209,標準様式１シフト記号表!$C$6:$L$47,10,FALSE))</f>
        <v/>
      </c>
      <c r="AF210" s="267" t="str">
        <f>IF(AF209="","",VLOOKUP(AF209,標準様式１シフト記号表!$C$6:$L$47,10,FALSE))</f>
        <v/>
      </c>
      <c r="AG210" s="267" t="str">
        <f>IF(AG209="","",VLOOKUP(AG209,標準様式１シフト記号表!$C$6:$L$47,10,FALSE))</f>
        <v/>
      </c>
      <c r="AH210" s="267" t="str">
        <f>IF(AH209="","",VLOOKUP(AH209,標準様式１シフト記号表!$C$6:$L$47,10,FALSE))</f>
        <v/>
      </c>
      <c r="AI210" s="267" t="str">
        <f>IF(AI209="","",VLOOKUP(AI209,標準様式１シフト記号表!$C$6:$L$47,10,FALSE))</f>
        <v/>
      </c>
      <c r="AJ210" s="269" t="str">
        <f>IF(AJ209="","",VLOOKUP(AJ209,標準様式１シフト記号表!$C$6:$L$47,10,FALSE))</f>
        <v/>
      </c>
      <c r="AK210" s="268" t="str">
        <f>IF(AK209="","",VLOOKUP(AK209,標準様式１シフト記号表!$C$6:$L$47,10,FALSE))</f>
        <v/>
      </c>
      <c r="AL210" s="267" t="str">
        <f>IF(AL209="","",VLOOKUP(AL209,標準様式１シフト記号表!$C$6:$L$47,10,FALSE))</f>
        <v/>
      </c>
      <c r="AM210" s="267" t="str">
        <f>IF(AM209="","",VLOOKUP(AM209,標準様式１シフト記号表!$C$6:$L$47,10,FALSE))</f>
        <v/>
      </c>
      <c r="AN210" s="267" t="str">
        <f>IF(AN209="","",VLOOKUP(AN209,標準様式１シフト記号表!$C$6:$L$47,10,FALSE))</f>
        <v/>
      </c>
      <c r="AO210" s="267" t="str">
        <f>IF(AO209="","",VLOOKUP(AO209,標準様式１シフト記号表!$C$6:$L$47,10,FALSE))</f>
        <v/>
      </c>
      <c r="AP210" s="267" t="str">
        <f>IF(AP209="","",VLOOKUP(AP209,標準様式１シフト記号表!$C$6:$L$47,10,FALSE))</f>
        <v/>
      </c>
      <c r="AQ210" s="269" t="str">
        <f>IF(AQ209="","",VLOOKUP(AQ209,標準様式１シフト記号表!$C$6:$L$47,10,FALSE))</f>
        <v/>
      </c>
      <c r="AR210" s="268" t="str">
        <f>IF(AR209="","",VLOOKUP(AR209,標準様式１シフト記号表!$C$6:$L$47,10,FALSE))</f>
        <v/>
      </c>
      <c r="AS210" s="267" t="str">
        <f>IF(AS209="","",VLOOKUP(AS209,標準様式１シフト記号表!$C$6:$L$47,10,FALSE))</f>
        <v/>
      </c>
      <c r="AT210" s="267" t="str">
        <f>IF(AT209="","",VLOOKUP(AT209,標準様式１シフト記号表!$C$6:$L$47,10,FALSE))</f>
        <v/>
      </c>
      <c r="AU210" s="267" t="str">
        <f>IF(AU209="","",VLOOKUP(AU209,標準様式１シフト記号表!$C$6:$L$47,10,FALSE))</f>
        <v/>
      </c>
      <c r="AV210" s="267" t="str">
        <f>IF(AV209="","",VLOOKUP(AV209,標準様式１シフト記号表!$C$6:$L$47,10,FALSE))</f>
        <v/>
      </c>
      <c r="AW210" s="267" t="str">
        <f>IF(AW209="","",VLOOKUP(AW209,標準様式１シフト記号表!$C$6:$L$47,10,FALSE))</f>
        <v/>
      </c>
      <c r="AX210" s="269" t="str">
        <f>IF(AX209="","",VLOOKUP(AX209,標準様式１シフト記号表!$C$6:$L$47,10,FALSE))</f>
        <v/>
      </c>
      <c r="AY210" s="268" t="str">
        <f>IF(AY209="","",VLOOKUP(AY209,標準様式１シフト記号表!$C$6:$L$47,10,FALSE))</f>
        <v/>
      </c>
      <c r="AZ210" s="267" t="str">
        <f>IF(AZ209="","",VLOOKUP(AZ209,標準様式１シフト記号表!$C$6:$L$47,10,FALSE))</f>
        <v/>
      </c>
      <c r="BA210" s="267" t="str">
        <f>IF(BA209="","",VLOOKUP(BA209,標準様式１シフト記号表!$C$6:$L$47,10,FALSE))</f>
        <v/>
      </c>
      <c r="BB210" s="1323">
        <f>IF($BE$3="４週",SUM(W210:AX210),IF($BE$3="暦月",SUM(W210:BA210),""))</f>
        <v>0</v>
      </c>
      <c r="BC210" s="1324"/>
      <c r="BD210" s="1325">
        <f>IF($BE$3="４週",BB210/4,IF($BE$3="暦月",(BB210/($BE$8/7)),""))</f>
        <v>0</v>
      </c>
      <c r="BE210" s="1324"/>
      <c r="BF210" s="1320"/>
      <c r="BG210" s="1321"/>
      <c r="BH210" s="1321"/>
      <c r="BI210" s="1321"/>
      <c r="BJ210" s="1322"/>
    </row>
    <row r="211" spans="2:62" ht="20.25" customHeight="1" x14ac:dyDescent="0.15">
      <c r="B211" s="1268">
        <f>B209+1</f>
        <v>99</v>
      </c>
      <c r="C211" s="1287"/>
      <c r="D211" s="1288"/>
      <c r="E211" s="278"/>
      <c r="F211" s="277"/>
      <c r="G211" s="278"/>
      <c r="H211" s="277"/>
      <c r="I211" s="1289"/>
      <c r="J211" s="1290"/>
      <c r="K211" s="1291"/>
      <c r="L211" s="1292"/>
      <c r="M211" s="1292"/>
      <c r="N211" s="1288"/>
      <c r="O211" s="1308"/>
      <c r="P211" s="1309"/>
      <c r="Q211" s="1309"/>
      <c r="R211" s="1309"/>
      <c r="S211" s="1310"/>
      <c r="T211" s="276" t="s">
        <v>486</v>
      </c>
      <c r="V211" s="275"/>
      <c r="W211" s="260"/>
      <c r="X211" s="259"/>
      <c r="Y211" s="259"/>
      <c r="Z211" s="259"/>
      <c r="AA211" s="259"/>
      <c r="AB211" s="259"/>
      <c r="AC211" s="261"/>
      <c r="AD211" s="260"/>
      <c r="AE211" s="259"/>
      <c r="AF211" s="259"/>
      <c r="AG211" s="259"/>
      <c r="AH211" s="259"/>
      <c r="AI211" s="259"/>
      <c r="AJ211" s="261"/>
      <c r="AK211" s="260"/>
      <c r="AL211" s="259"/>
      <c r="AM211" s="259"/>
      <c r="AN211" s="259"/>
      <c r="AO211" s="259"/>
      <c r="AP211" s="259"/>
      <c r="AQ211" s="261"/>
      <c r="AR211" s="260"/>
      <c r="AS211" s="259"/>
      <c r="AT211" s="259"/>
      <c r="AU211" s="259"/>
      <c r="AV211" s="259"/>
      <c r="AW211" s="259"/>
      <c r="AX211" s="261"/>
      <c r="AY211" s="260"/>
      <c r="AZ211" s="259"/>
      <c r="BA211" s="258"/>
      <c r="BB211" s="1311"/>
      <c r="BC211" s="1312"/>
      <c r="BD211" s="1282"/>
      <c r="BE211" s="1283"/>
      <c r="BF211" s="1284"/>
      <c r="BG211" s="1285"/>
      <c r="BH211" s="1285"/>
      <c r="BI211" s="1285"/>
      <c r="BJ211" s="1286"/>
    </row>
    <row r="212" spans="2:62" ht="20.25" customHeight="1" x14ac:dyDescent="0.15">
      <c r="B212" s="1269"/>
      <c r="C212" s="1326"/>
      <c r="D212" s="1327"/>
      <c r="E212" s="274"/>
      <c r="F212" s="273">
        <f>C211</f>
        <v>0</v>
      </c>
      <c r="G212" s="274"/>
      <c r="H212" s="273">
        <f>I211</f>
        <v>0</v>
      </c>
      <c r="I212" s="1328"/>
      <c r="J212" s="1329"/>
      <c r="K212" s="1330"/>
      <c r="L212" s="1331"/>
      <c r="M212" s="1331"/>
      <c r="N212" s="1327"/>
      <c r="O212" s="1308"/>
      <c r="P212" s="1309"/>
      <c r="Q212" s="1309"/>
      <c r="R212" s="1309"/>
      <c r="S212" s="1310"/>
      <c r="T212" s="272" t="s">
        <v>485</v>
      </c>
      <c r="U212" s="271"/>
      <c r="V212" s="270"/>
      <c r="W212" s="268" t="str">
        <f>IF(W211="","",VLOOKUP(W211,標準様式１シフト記号表!$C$6:$L$47,10,FALSE))</f>
        <v/>
      </c>
      <c r="X212" s="267" t="str">
        <f>IF(X211="","",VLOOKUP(X211,標準様式１シフト記号表!$C$6:$L$47,10,FALSE))</f>
        <v/>
      </c>
      <c r="Y212" s="267" t="str">
        <f>IF(Y211="","",VLOOKUP(Y211,標準様式１シフト記号表!$C$6:$L$47,10,FALSE))</f>
        <v/>
      </c>
      <c r="Z212" s="267" t="str">
        <f>IF(Z211="","",VLOOKUP(Z211,標準様式１シフト記号表!$C$6:$L$47,10,FALSE))</f>
        <v/>
      </c>
      <c r="AA212" s="267" t="str">
        <f>IF(AA211="","",VLOOKUP(AA211,標準様式１シフト記号表!$C$6:$L$47,10,FALSE))</f>
        <v/>
      </c>
      <c r="AB212" s="267" t="str">
        <f>IF(AB211="","",VLOOKUP(AB211,標準様式１シフト記号表!$C$6:$L$47,10,FALSE))</f>
        <v/>
      </c>
      <c r="AC212" s="269" t="str">
        <f>IF(AC211="","",VLOOKUP(AC211,標準様式１シフト記号表!$C$6:$L$47,10,FALSE))</f>
        <v/>
      </c>
      <c r="AD212" s="268" t="str">
        <f>IF(AD211="","",VLOOKUP(AD211,標準様式１シフト記号表!$C$6:$L$47,10,FALSE))</f>
        <v/>
      </c>
      <c r="AE212" s="267" t="str">
        <f>IF(AE211="","",VLOOKUP(AE211,標準様式１シフト記号表!$C$6:$L$47,10,FALSE))</f>
        <v/>
      </c>
      <c r="AF212" s="267" t="str">
        <f>IF(AF211="","",VLOOKUP(AF211,標準様式１シフト記号表!$C$6:$L$47,10,FALSE))</f>
        <v/>
      </c>
      <c r="AG212" s="267" t="str">
        <f>IF(AG211="","",VLOOKUP(AG211,標準様式１シフト記号表!$C$6:$L$47,10,FALSE))</f>
        <v/>
      </c>
      <c r="AH212" s="267" t="str">
        <f>IF(AH211="","",VLOOKUP(AH211,標準様式１シフト記号表!$C$6:$L$47,10,FALSE))</f>
        <v/>
      </c>
      <c r="AI212" s="267" t="str">
        <f>IF(AI211="","",VLOOKUP(AI211,標準様式１シフト記号表!$C$6:$L$47,10,FALSE))</f>
        <v/>
      </c>
      <c r="AJ212" s="269" t="str">
        <f>IF(AJ211="","",VLOOKUP(AJ211,標準様式１シフト記号表!$C$6:$L$47,10,FALSE))</f>
        <v/>
      </c>
      <c r="AK212" s="268" t="str">
        <f>IF(AK211="","",VLOOKUP(AK211,標準様式１シフト記号表!$C$6:$L$47,10,FALSE))</f>
        <v/>
      </c>
      <c r="AL212" s="267" t="str">
        <f>IF(AL211="","",VLOOKUP(AL211,標準様式１シフト記号表!$C$6:$L$47,10,FALSE))</f>
        <v/>
      </c>
      <c r="AM212" s="267" t="str">
        <f>IF(AM211="","",VLOOKUP(AM211,標準様式１シフト記号表!$C$6:$L$47,10,FALSE))</f>
        <v/>
      </c>
      <c r="AN212" s="267" t="str">
        <f>IF(AN211="","",VLOOKUP(AN211,標準様式１シフト記号表!$C$6:$L$47,10,FALSE))</f>
        <v/>
      </c>
      <c r="AO212" s="267" t="str">
        <f>IF(AO211="","",VLOOKUP(AO211,標準様式１シフト記号表!$C$6:$L$47,10,FALSE))</f>
        <v/>
      </c>
      <c r="AP212" s="267" t="str">
        <f>IF(AP211="","",VLOOKUP(AP211,標準様式１シフト記号表!$C$6:$L$47,10,FALSE))</f>
        <v/>
      </c>
      <c r="AQ212" s="269" t="str">
        <f>IF(AQ211="","",VLOOKUP(AQ211,標準様式１シフト記号表!$C$6:$L$47,10,FALSE))</f>
        <v/>
      </c>
      <c r="AR212" s="268" t="str">
        <f>IF(AR211="","",VLOOKUP(AR211,標準様式１シフト記号表!$C$6:$L$47,10,FALSE))</f>
        <v/>
      </c>
      <c r="AS212" s="267" t="str">
        <f>IF(AS211="","",VLOOKUP(AS211,標準様式１シフト記号表!$C$6:$L$47,10,FALSE))</f>
        <v/>
      </c>
      <c r="AT212" s="267" t="str">
        <f>IF(AT211="","",VLOOKUP(AT211,標準様式１シフト記号表!$C$6:$L$47,10,FALSE))</f>
        <v/>
      </c>
      <c r="AU212" s="267" t="str">
        <f>IF(AU211="","",VLOOKUP(AU211,標準様式１シフト記号表!$C$6:$L$47,10,FALSE))</f>
        <v/>
      </c>
      <c r="AV212" s="267" t="str">
        <f>IF(AV211="","",VLOOKUP(AV211,標準様式１シフト記号表!$C$6:$L$47,10,FALSE))</f>
        <v/>
      </c>
      <c r="AW212" s="267" t="str">
        <f>IF(AW211="","",VLOOKUP(AW211,標準様式１シフト記号表!$C$6:$L$47,10,FALSE))</f>
        <v/>
      </c>
      <c r="AX212" s="269" t="str">
        <f>IF(AX211="","",VLOOKUP(AX211,標準様式１シフト記号表!$C$6:$L$47,10,FALSE))</f>
        <v/>
      </c>
      <c r="AY212" s="268" t="str">
        <f>IF(AY211="","",VLOOKUP(AY211,標準様式１シフト記号表!$C$6:$L$47,10,FALSE))</f>
        <v/>
      </c>
      <c r="AZ212" s="267" t="str">
        <f>IF(AZ211="","",VLOOKUP(AZ211,標準様式１シフト記号表!$C$6:$L$47,10,FALSE))</f>
        <v/>
      </c>
      <c r="BA212" s="267" t="str">
        <f>IF(BA211="","",VLOOKUP(BA211,標準様式１シフト記号表!$C$6:$L$47,10,FALSE))</f>
        <v/>
      </c>
      <c r="BB212" s="1323">
        <f>IF($BE$3="４週",SUM(W212:AX212),IF($BE$3="暦月",SUM(W212:BA212),""))</f>
        <v>0</v>
      </c>
      <c r="BC212" s="1324"/>
      <c r="BD212" s="1325">
        <f>IF($BE$3="４週",BB212/4,IF($BE$3="暦月",(BB212/($BE$8/7)),""))</f>
        <v>0</v>
      </c>
      <c r="BE212" s="1324"/>
      <c r="BF212" s="1320"/>
      <c r="BG212" s="1321"/>
      <c r="BH212" s="1321"/>
      <c r="BI212" s="1321"/>
      <c r="BJ212" s="1322"/>
    </row>
    <row r="213" spans="2:62" ht="20.25" customHeight="1" x14ac:dyDescent="0.15">
      <c r="B213" s="1268">
        <f>B211+1</f>
        <v>100</v>
      </c>
      <c r="C213" s="1287"/>
      <c r="D213" s="1288"/>
      <c r="E213" s="266"/>
      <c r="F213" s="265"/>
      <c r="G213" s="266"/>
      <c r="H213" s="265"/>
      <c r="I213" s="1289"/>
      <c r="J213" s="1290"/>
      <c r="K213" s="1291"/>
      <c r="L213" s="1292"/>
      <c r="M213" s="1292"/>
      <c r="N213" s="1288"/>
      <c r="O213" s="1308"/>
      <c r="P213" s="1309"/>
      <c r="Q213" s="1309"/>
      <c r="R213" s="1309"/>
      <c r="S213" s="1310"/>
      <c r="T213" s="264" t="s">
        <v>486</v>
      </c>
      <c r="U213" s="263"/>
      <c r="V213" s="262"/>
      <c r="W213" s="260"/>
      <c r="X213" s="259"/>
      <c r="Y213" s="259"/>
      <c r="Z213" s="259"/>
      <c r="AA213" s="259"/>
      <c r="AB213" s="259"/>
      <c r="AC213" s="261"/>
      <c r="AD213" s="260"/>
      <c r="AE213" s="259"/>
      <c r="AF213" s="259"/>
      <c r="AG213" s="259"/>
      <c r="AH213" s="259"/>
      <c r="AI213" s="259"/>
      <c r="AJ213" s="261"/>
      <c r="AK213" s="260"/>
      <c r="AL213" s="259"/>
      <c r="AM213" s="259"/>
      <c r="AN213" s="259"/>
      <c r="AO213" s="259"/>
      <c r="AP213" s="259"/>
      <c r="AQ213" s="261"/>
      <c r="AR213" s="260"/>
      <c r="AS213" s="259"/>
      <c r="AT213" s="259"/>
      <c r="AU213" s="259"/>
      <c r="AV213" s="259"/>
      <c r="AW213" s="259"/>
      <c r="AX213" s="261"/>
      <c r="AY213" s="260"/>
      <c r="AZ213" s="259"/>
      <c r="BA213" s="258"/>
      <c r="BB213" s="1311"/>
      <c r="BC213" s="1312"/>
      <c r="BD213" s="1282"/>
      <c r="BE213" s="1283"/>
      <c r="BF213" s="1284"/>
      <c r="BG213" s="1285"/>
      <c r="BH213" s="1285"/>
      <c r="BI213" s="1285"/>
      <c r="BJ213" s="1286"/>
    </row>
    <row r="214" spans="2:62" ht="20.25" customHeight="1" thickBot="1" x14ac:dyDescent="0.2">
      <c r="B214" s="1345"/>
      <c r="C214" s="1346"/>
      <c r="D214" s="1347"/>
      <c r="E214" s="257"/>
      <c r="F214" s="256">
        <f>C213</f>
        <v>0</v>
      </c>
      <c r="G214" s="257"/>
      <c r="H214" s="256">
        <f>I213</f>
        <v>0</v>
      </c>
      <c r="I214" s="1348"/>
      <c r="J214" s="1349"/>
      <c r="K214" s="1350"/>
      <c r="L214" s="1351"/>
      <c r="M214" s="1351"/>
      <c r="N214" s="1347"/>
      <c r="O214" s="1352"/>
      <c r="P214" s="1353"/>
      <c r="Q214" s="1353"/>
      <c r="R214" s="1353"/>
      <c r="S214" s="1354"/>
      <c r="T214" s="255" t="s">
        <v>485</v>
      </c>
      <c r="U214" s="254"/>
      <c r="V214" s="253"/>
      <c r="W214" s="251" t="str">
        <f>IF(W213="","",VLOOKUP(W213,標準様式１シフト記号表!$C$6:$L$47,10,FALSE))</f>
        <v/>
      </c>
      <c r="X214" s="250" t="str">
        <f>IF(X213="","",VLOOKUP(X213,標準様式１シフト記号表!$C$6:$L$47,10,FALSE))</f>
        <v/>
      </c>
      <c r="Y214" s="250" t="str">
        <f>IF(Y213="","",VLOOKUP(Y213,標準様式１シフト記号表!$C$6:$L$47,10,FALSE))</f>
        <v/>
      </c>
      <c r="Z214" s="250" t="str">
        <f>IF(Z213="","",VLOOKUP(Z213,標準様式１シフト記号表!$C$6:$L$47,10,FALSE))</f>
        <v/>
      </c>
      <c r="AA214" s="250" t="str">
        <f>IF(AA213="","",VLOOKUP(AA213,標準様式１シフト記号表!$C$6:$L$47,10,FALSE))</f>
        <v/>
      </c>
      <c r="AB214" s="250" t="str">
        <f>IF(AB213="","",VLOOKUP(AB213,標準様式１シフト記号表!$C$6:$L$47,10,FALSE))</f>
        <v/>
      </c>
      <c r="AC214" s="252" t="str">
        <f>IF(AC213="","",VLOOKUP(AC213,標準様式１シフト記号表!$C$6:$L$47,10,FALSE))</f>
        <v/>
      </c>
      <c r="AD214" s="251" t="str">
        <f>IF(AD213="","",VLOOKUP(AD213,標準様式１シフト記号表!$C$6:$L$47,10,FALSE))</f>
        <v/>
      </c>
      <c r="AE214" s="250" t="str">
        <f>IF(AE213="","",VLOOKUP(AE213,標準様式１シフト記号表!$C$6:$L$47,10,FALSE))</f>
        <v/>
      </c>
      <c r="AF214" s="250" t="str">
        <f>IF(AF213="","",VLOOKUP(AF213,標準様式１シフト記号表!$C$6:$L$47,10,FALSE))</f>
        <v/>
      </c>
      <c r="AG214" s="250" t="str">
        <f>IF(AG213="","",VLOOKUP(AG213,標準様式１シフト記号表!$C$6:$L$47,10,FALSE))</f>
        <v/>
      </c>
      <c r="AH214" s="250" t="str">
        <f>IF(AH213="","",VLOOKUP(AH213,標準様式１シフト記号表!$C$6:$L$47,10,FALSE))</f>
        <v/>
      </c>
      <c r="AI214" s="250" t="str">
        <f>IF(AI213="","",VLOOKUP(AI213,標準様式１シフト記号表!$C$6:$L$47,10,FALSE))</f>
        <v/>
      </c>
      <c r="AJ214" s="252" t="str">
        <f>IF(AJ213="","",VLOOKUP(AJ213,標準様式１シフト記号表!$C$6:$L$47,10,FALSE))</f>
        <v/>
      </c>
      <c r="AK214" s="251" t="str">
        <f>IF(AK213="","",VLOOKUP(AK213,標準様式１シフト記号表!$C$6:$L$47,10,FALSE))</f>
        <v/>
      </c>
      <c r="AL214" s="250" t="str">
        <f>IF(AL213="","",VLOOKUP(AL213,標準様式１シフト記号表!$C$6:$L$47,10,FALSE))</f>
        <v/>
      </c>
      <c r="AM214" s="250" t="str">
        <f>IF(AM213="","",VLOOKUP(AM213,標準様式１シフト記号表!$C$6:$L$47,10,FALSE))</f>
        <v/>
      </c>
      <c r="AN214" s="250" t="str">
        <f>IF(AN213="","",VLOOKUP(AN213,標準様式１シフト記号表!$C$6:$L$47,10,FALSE))</f>
        <v/>
      </c>
      <c r="AO214" s="250" t="str">
        <f>IF(AO213="","",VLOOKUP(AO213,標準様式１シフト記号表!$C$6:$L$47,10,FALSE))</f>
        <v/>
      </c>
      <c r="AP214" s="250" t="str">
        <f>IF(AP213="","",VLOOKUP(AP213,標準様式１シフト記号表!$C$6:$L$47,10,FALSE))</f>
        <v/>
      </c>
      <c r="AQ214" s="252" t="str">
        <f>IF(AQ213="","",VLOOKUP(AQ213,標準様式１シフト記号表!$C$6:$L$47,10,FALSE))</f>
        <v/>
      </c>
      <c r="AR214" s="251" t="str">
        <f>IF(AR213="","",VLOOKUP(AR213,標準様式１シフト記号表!$C$6:$L$47,10,FALSE))</f>
        <v/>
      </c>
      <c r="AS214" s="250" t="str">
        <f>IF(AS213="","",VLOOKUP(AS213,標準様式１シフト記号表!$C$6:$L$47,10,FALSE))</f>
        <v/>
      </c>
      <c r="AT214" s="250" t="str">
        <f>IF(AT213="","",VLOOKUP(AT213,標準様式１シフト記号表!$C$6:$L$47,10,FALSE))</f>
        <v/>
      </c>
      <c r="AU214" s="250" t="str">
        <f>IF(AU213="","",VLOOKUP(AU213,標準様式１シフト記号表!$C$6:$L$47,10,FALSE))</f>
        <v/>
      </c>
      <c r="AV214" s="250" t="str">
        <f>IF(AV213="","",VLOOKUP(AV213,標準様式１シフト記号表!$C$6:$L$47,10,FALSE))</f>
        <v/>
      </c>
      <c r="AW214" s="250" t="str">
        <f>IF(AW213="","",VLOOKUP(AW213,標準様式１シフト記号表!$C$6:$L$47,10,FALSE))</f>
        <v/>
      </c>
      <c r="AX214" s="252" t="str">
        <f>IF(AX213="","",VLOOKUP(AX213,標準様式１シフト記号表!$C$6:$L$47,10,FALSE))</f>
        <v/>
      </c>
      <c r="AY214" s="251" t="str">
        <f>IF(AY213="","",VLOOKUP(AY213,標準様式１シフト記号表!$C$6:$L$47,10,FALSE))</f>
        <v/>
      </c>
      <c r="AZ214" s="250" t="str">
        <f>IF(AZ213="","",VLOOKUP(AZ213,標準様式１シフト記号表!$C$6:$L$47,10,FALSE))</f>
        <v/>
      </c>
      <c r="BA214" s="250" t="str">
        <f>IF(BA213="","",VLOOKUP(BA213,標準様式１シフト記号表!$C$6:$L$47,10,FALSE))</f>
        <v/>
      </c>
      <c r="BB214" s="1358">
        <f>IF($BE$3="４週",SUM(W214:AX214),IF($BE$3="暦月",SUM(W214:BA214),""))</f>
        <v>0</v>
      </c>
      <c r="BC214" s="1359"/>
      <c r="BD214" s="1360">
        <f>IF($BE$3="４週",BB214/4,IF($BE$3="暦月",(BB214/($BE$8/7)),""))</f>
        <v>0</v>
      </c>
      <c r="BE214" s="1359"/>
      <c r="BF214" s="1355"/>
      <c r="BG214" s="1356"/>
      <c r="BH214" s="1356"/>
      <c r="BI214" s="1356"/>
      <c r="BJ214" s="1357"/>
    </row>
    <row r="215" spans="2:62" ht="20.25" customHeight="1" x14ac:dyDescent="0.15">
      <c r="B215" s="235"/>
      <c r="C215" s="234"/>
      <c r="D215" s="234"/>
      <c r="E215" s="234"/>
      <c r="F215" s="234"/>
      <c r="G215" s="234"/>
      <c r="H215" s="234"/>
      <c r="I215" s="245"/>
      <c r="J215" s="245"/>
      <c r="K215" s="234"/>
      <c r="L215" s="234"/>
      <c r="M215" s="234"/>
      <c r="N215" s="234"/>
      <c r="O215" s="231"/>
      <c r="P215" s="231"/>
      <c r="Q215" s="231"/>
      <c r="R215" s="249"/>
      <c r="S215" s="249"/>
      <c r="T215" s="249"/>
      <c r="U215" s="248"/>
      <c r="V215" s="247"/>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46"/>
      <c r="AV215" s="246"/>
      <c r="AW215" s="246"/>
      <c r="AX215" s="246"/>
      <c r="AY215" s="246"/>
      <c r="AZ215" s="246"/>
      <c r="BA215" s="246"/>
      <c r="BB215" s="246"/>
      <c r="BC215" s="246"/>
      <c r="BD215" s="241"/>
      <c r="BE215" s="241"/>
      <c r="BF215" s="231"/>
      <c r="BG215" s="231"/>
      <c r="BH215" s="231"/>
      <c r="BI215" s="231"/>
      <c r="BJ215" s="231"/>
    </row>
    <row r="216" spans="2:62" ht="20.25" customHeight="1" x14ac:dyDescent="0.15">
      <c r="B216" s="235"/>
      <c r="C216" s="234"/>
      <c r="D216" s="234"/>
      <c r="E216" s="234"/>
      <c r="F216" s="234"/>
      <c r="G216" s="234"/>
      <c r="H216" s="234"/>
      <c r="I216" s="233"/>
      <c r="J216" s="229" t="s">
        <v>484</v>
      </c>
      <c r="K216" s="229"/>
      <c r="L216" s="229"/>
      <c r="M216" s="229"/>
      <c r="N216" s="229"/>
      <c r="O216" s="229"/>
      <c r="P216" s="229"/>
      <c r="Q216" s="229"/>
      <c r="R216" s="229"/>
      <c r="S216" s="229"/>
      <c r="T216" s="230"/>
      <c r="U216" s="229"/>
      <c r="V216" s="229"/>
      <c r="W216" s="229"/>
      <c r="X216" s="229"/>
      <c r="Y216" s="229"/>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42"/>
      <c r="BE216" s="241"/>
      <c r="BF216" s="231"/>
      <c r="BG216" s="231"/>
      <c r="BH216" s="231"/>
      <c r="BI216" s="231"/>
      <c r="BJ216" s="231"/>
    </row>
    <row r="217" spans="2:62" ht="20.25" customHeight="1" x14ac:dyDescent="0.15">
      <c r="B217" s="235"/>
      <c r="C217" s="234"/>
      <c r="D217" s="234"/>
      <c r="E217" s="234"/>
      <c r="F217" s="234"/>
      <c r="G217" s="234"/>
      <c r="H217" s="234"/>
      <c r="I217" s="233"/>
      <c r="J217" s="229"/>
      <c r="K217" s="229"/>
      <c r="L217" s="229"/>
      <c r="M217" s="229"/>
      <c r="N217" s="229"/>
      <c r="O217" s="229"/>
      <c r="P217" s="229"/>
      <c r="Q217" s="229"/>
      <c r="R217" s="229"/>
      <c r="S217" s="229"/>
      <c r="T217" s="230"/>
      <c r="U217" s="229"/>
      <c r="V217" s="229"/>
      <c r="W217" s="229"/>
      <c r="X217" s="229"/>
      <c r="Y217" s="229"/>
      <c r="Z217" s="232"/>
      <c r="AA217" s="229" t="s">
        <v>483</v>
      </c>
      <c r="AB217" s="229"/>
      <c r="AC217" s="229"/>
      <c r="AD217" s="229"/>
      <c r="AE217" s="229"/>
      <c r="AF217" s="229"/>
      <c r="AG217" s="232"/>
      <c r="AH217" s="232"/>
      <c r="AI217" s="232"/>
      <c r="AJ217" s="232"/>
      <c r="AK217" s="232"/>
      <c r="AL217" s="232"/>
      <c r="AM217" s="232"/>
      <c r="AN217" s="242"/>
      <c r="AO217" s="241"/>
      <c r="AP217" s="1333"/>
      <c r="AQ217" s="1333"/>
      <c r="AR217" s="1333"/>
      <c r="AS217" s="1333"/>
      <c r="AT217" s="231"/>
    </row>
    <row r="218" spans="2:62" ht="20.25" customHeight="1" x14ac:dyDescent="0.15">
      <c r="B218" s="235"/>
      <c r="C218" s="234"/>
      <c r="D218" s="234"/>
      <c r="E218" s="234"/>
      <c r="F218" s="234"/>
      <c r="G218" s="234"/>
      <c r="H218" s="234"/>
      <c r="I218" s="233"/>
      <c r="J218" s="229"/>
      <c r="K218" s="1332" t="s">
        <v>482</v>
      </c>
      <c r="L218" s="1332"/>
      <c r="M218" s="1332" t="s">
        <v>481</v>
      </c>
      <c r="N218" s="1332"/>
      <c r="O218" s="1332"/>
      <c r="P218" s="1332"/>
      <c r="Q218" s="229"/>
      <c r="R218" s="1335" t="s">
        <v>480</v>
      </c>
      <c r="S218" s="1335"/>
      <c r="T218" s="1335"/>
      <c r="U218" s="1335"/>
      <c r="V218" s="229"/>
      <c r="W218" s="244" t="s">
        <v>456</v>
      </c>
      <c r="X218" s="244"/>
      <c r="Y218" s="229"/>
      <c r="Z218" s="232"/>
      <c r="AA218" s="1338" t="s">
        <v>479</v>
      </c>
      <c r="AB218" s="1338"/>
      <c r="AC218" s="1338" t="s">
        <v>478</v>
      </c>
      <c r="AD218" s="1338"/>
      <c r="AE218" s="1338"/>
      <c r="AF218" s="1338"/>
      <c r="AG218" s="232"/>
      <c r="AH218" s="232"/>
      <c r="AI218" s="232"/>
      <c r="AJ218" s="232"/>
      <c r="AK218" s="232"/>
      <c r="AL218" s="232"/>
      <c r="AM218" s="232"/>
      <c r="AN218" s="242"/>
      <c r="AO218" s="241"/>
      <c r="AP218" s="1336"/>
      <c r="AQ218" s="1336"/>
      <c r="AR218" s="1336"/>
      <c r="AS218" s="1336"/>
      <c r="AT218" s="231"/>
    </row>
    <row r="219" spans="2:62" ht="20.25" customHeight="1" x14ac:dyDescent="0.15">
      <c r="B219" s="235"/>
      <c r="C219" s="234"/>
      <c r="D219" s="234"/>
      <c r="E219" s="234"/>
      <c r="F219" s="234"/>
      <c r="G219" s="234"/>
      <c r="H219" s="234"/>
      <c r="I219" s="233"/>
      <c r="J219" s="229"/>
      <c r="K219" s="1334"/>
      <c r="L219" s="1334"/>
      <c r="M219" s="1334" t="s">
        <v>477</v>
      </c>
      <c r="N219" s="1334"/>
      <c r="O219" s="1334" t="s">
        <v>476</v>
      </c>
      <c r="P219" s="1334"/>
      <c r="Q219" s="229"/>
      <c r="R219" s="1334" t="s">
        <v>477</v>
      </c>
      <c r="S219" s="1334"/>
      <c r="T219" s="1334" t="s">
        <v>476</v>
      </c>
      <c r="U219" s="1334"/>
      <c r="V219" s="229"/>
      <c r="W219" s="244" t="s">
        <v>475</v>
      </c>
      <c r="X219" s="244"/>
      <c r="Y219" s="229"/>
      <c r="Z219" s="232"/>
      <c r="AA219" s="1338" t="s">
        <v>473</v>
      </c>
      <c r="AB219" s="1338"/>
      <c r="AC219" s="1338" t="s">
        <v>474</v>
      </c>
      <c r="AD219" s="1338"/>
      <c r="AE219" s="1338"/>
      <c r="AF219" s="1338"/>
      <c r="AG219" s="232"/>
      <c r="AH219" s="232"/>
      <c r="AI219" s="232"/>
      <c r="AJ219" s="232"/>
      <c r="AK219" s="232"/>
      <c r="AL219" s="232"/>
      <c r="AM219" s="232"/>
      <c r="AN219" s="242"/>
      <c r="AO219" s="241"/>
      <c r="AP219" s="1337"/>
      <c r="AQ219" s="1337"/>
      <c r="AR219" s="1337"/>
      <c r="AS219" s="1337"/>
      <c r="AT219" s="231"/>
    </row>
    <row r="220" spans="2:62" ht="20.25" customHeight="1" x14ac:dyDescent="0.15">
      <c r="B220" s="235"/>
      <c r="C220" s="234"/>
      <c r="D220" s="234"/>
      <c r="E220" s="234"/>
      <c r="F220" s="234"/>
      <c r="G220" s="234"/>
      <c r="H220" s="234"/>
      <c r="I220" s="233"/>
      <c r="J220" s="229"/>
      <c r="K220" s="1338" t="s">
        <v>473</v>
      </c>
      <c r="L220" s="1338"/>
      <c r="M220" s="1339">
        <f>SUMIFS($BB$15:$BB$214,$F$15:$F$214,"看護職員",$H$15:$H$214,"A")</f>
        <v>0</v>
      </c>
      <c r="N220" s="1339"/>
      <c r="O220" s="1340">
        <f>SUMIFS($BD$15:$BD$214,$F$15:$F$214,"看護職員",$H$15:$H$214,"A")</f>
        <v>0</v>
      </c>
      <c r="P220" s="1340"/>
      <c r="Q220" s="240"/>
      <c r="R220" s="1341">
        <v>0</v>
      </c>
      <c r="S220" s="1341"/>
      <c r="T220" s="1341">
        <v>0</v>
      </c>
      <c r="U220" s="1341"/>
      <c r="V220" s="240"/>
      <c r="W220" s="1365">
        <v>0</v>
      </c>
      <c r="X220" s="1366"/>
      <c r="Y220" s="229"/>
      <c r="Z220" s="232"/>
      <c r="AA220" s="1338" t="s">
        <v>471</v>
      </c>
      <c r="AB220" s="1338"/>
      <c r="AC220" s="1338" t="s">
        <v>472</v>
      </c>
      <c r="AD220" s="1338"/>
      <c r="AE220" s="1338"/>
      <c r="AF220" s="1338"/>
      <c r="AG220" s="232"/>
      <c r="AH220" s="232"/>
      <c r="AI220" s="232"/>
      <c r="AJ220" s="232"/>
      <c r="AK220" s="232"/>
      <c r="AL220" s="232"/>
      <c r="AM220" s="232"/>
      <c r="AN220" s="242"/>
      <c r="AO220" s="241"/>
      <c r="AP220" s="243"/>
      <c r="AQ220" s="243"/>
      <c r="AR220" s="243"/>
      <c r="AS220" s="243"/>
      <c r="AT220" s="231"/>
    </row>
    <row r="221" spans="2:62" ht="20.25" customHeight="1" x14ac:dyDescent="0.15">
      <c r="B221" s="235"/>
      <c r="C221" s="234"/>
      <c r="D221" s="234"/>
      <c r="E221" s="234"/>
      <c r="F221" s="234"/>
      <c r="G221" s="234"/>
      <c r="H221" s="234"/>
      <c r="I221" s="233"/>
      <c r="J221" s="229"/>
      <c r="K221" s="1338" t="s">
        <v>471</v>
      </c>
      <c r="L221" s="1338"/>
      <c r="M221" s="1339">
        <f>SUMIFS($BB$15:$BB$214,$F$15:$F$214,"看護職員",$H$15:$H$214,"B")</f>
        <v>0</v>
      </c>
      <c r="N221" s="1339"/>
      <c r="O221" s="1340">
        <f>SUMIFS($BD$15:$BD$214,$F$15:$F$214,"看護職員",$H$15:$H$214,"B")</f>
        <v>0</v>
      </c>
      <c r="P221" s="1340"/>
      <c r="Q221" s="240"/>
      <c r="R221" s="1341">
        <v>0</v>
      </c>
      <c r="S221" s="1341"/>
      <c r="T221" s="1341">
        <v>0</v>
      </c>
      <c r="U221" s="1341"/>
      <c r="V221" s="240"/>
      <c r="W221" s="1365">
        <v>0</v>
      </c>
      <c r="X221" s="1366"/>
      <c r="Y221" s="229"/>
      <c r="Z221" s="232"/>
      <c r="AA221" s="1338" t="s">
        <v>469</v>
      </c>
      <c r="AB221" s="1338"/>
      <c r="AC221" s="1338" t="s">
        <v>470</v>
      </c>
      <c r="AD221" s="1338"/>
      <c r="AE221" s="1338"/>
      <c r="AF221" s="1338"/>
      <c r="AG221" s="232"/>
      <c r="AH221" s="232"/>
      <c r="AI221" s="232"/>
      <c r="AJ221" s="232"/>
      <c r="AK221" s="232"/>
      <c r="AL221" s="232"/>
      <c r="AM221" s="232"/>
      <c r="AN221" s="242"/>
      <c r="AO221" s="241"/>
      <c r="AP221" s="231"/>
      <c r="AQ221" s="231"/>
      <c r="AR221" s="231"/>
      <c r="AS221" s="231"/>
      <c r="AT221" s="231"/>
    </row>
    <row r="222" spans="2:62" ht="20.25" customHeight="1" x14ac:dyDescent="0.15">
      <c r="B222" s="235"/>
      <c r="C222" s="234"/>
      <c r="D222" s="234"/>
      <c r="E222" s="234"/>
      <c r="F222" s="234"/>
      <c r="G222" s="234"/>
      <c r="H222" s="234"/>
      <c r="I222" s="233"/>
      <c r="J222" s="229"/>
      <c r="K222" s="1338" t="s">
        <v>469</v>
      </c>
      <c r="L222" s="1338"/>
      <c r="M222" s="1339">
        <f>SUMIFS($BB$15:$BB$214,$F$15:$F$214,"看護職員",$H$15:$H$214,"C")</f>
        <v>0</v>
      </c>
      <c r="N222" s="1339"/>
      <c r="O222" s="1340">
        <f>SUMIFS($BD$15:$BD$214,$F$15:$F$214,"看護職員",$H$15:$H$214,"C")</f>
        <v>0</v>
      </c>
      <c r="P222" s="1340"/>
      <c r="Q222" s="240"/>
      <c r="R222" s="1341">
        <v>0</v>
      </c>
      <c r="S222" s="1341"/>
      <c r="T222" s="1342">
        <v>0</v>
      </c>
      <c r="U222" s="1342"/>
      <c r="V222" s="240"/>
      <c r="W222" s="1363" t="s">
        <v>466</v>
      </c>
      <c r="X222" s="1364"/>
      <c r="Y222" s="229"/>
      <c r="Z222" s="232"/>
      <c r="AA222" s="1338" t="s">
        <v>467</v>
      </c>
      <c r="AB222" s="1338"/>
      <c r="AC222" s="1338" t="s">
        <v>468</v>
      </c>
      <c r="AD222" s="1338"/>
      <c r="AE222" s="1338"/>
      <c r="AF222" s="1338"/>
      <c r="AG222" s="232"/>
      <c r="AH222" s="232"/>
      <c r="AI222" s="232"/>
      <c r="AJ222" s="232"/>
      <c r="AK222" s="232"/>
      <c r="AL222" s="232"/>
      <c r="AM222" s="232"/>
      <c r="AN222" s="242"/>
      <c r="AO222" s="241"/>
      <c r="AP222" s="231"/>
      <c r="AQ222" s="231"/>
      <c r="AR222" s="231"/>
      <c r="AS222" s="231"/>
      <c r="AT222" s="231"/>
    </row>
    <row r="223" spans="2:62" ht="20.25" customHeight="1" x14ac:dyDescent="0.15">
      <c r="B223" s="235"/>
      <c r="C223" s="234"/>
      <c r="D223" s="234"/>
      <c r="E223" s="234"/>
      <c r="F223" s="234"/>
      <c r="G223" s="234"/>
      <c r="H223" s="234"/>
      <c r="I223" s="233"/>
      <c r="J223" s="229"/>
      <c r="K223" s="1338" t="s">
        <v>467</v>
      </c>
      <c r="L223" s="1338"/>
      <c r="M223" s="1339">
        <f>SUMIFS($BB$15:$BB$214,$F$15:$F$214,"看護職員",$H$15:$H$214,"D")</f>
        <v>0</v>
      </c>
      <c r="N223" s="1339"/>
      <c r="O223" s="1340">
        <f>SUMIFS($BD$15:$BD$214,$F$15:$F$214,"看護職員",$H$15:$H$214,"D")</f>
        <v>0</v>
      </c>
      <c r="P223" s="1340"/>
      <c r="Q223" s="240"/>
      <c r="R223" s="1341">
        <v>0</v>
      </c>
      <c r="S223" s="1341"/>
      <c r="T223" s="1342">
        <v>0</v>
      </c>
      <c r="U223" s="1342"/>
      <c r="V223" s="240"/>
      <c r="W223" s="1363" t="s">
        <v>466</v>
      </c>
      <c r="X223" s="1364"/>
      <c r="Y223" s="229"/>
      <c r="Z223" s="232"/>
      <c r="AA223" s="229"/>
      <c r="AB223" s="229"/>
      <c r="AC223" s="229"/>
      <c r="AD223" s="229"/>
      <c r="AE223" s="229"/>
      <c r="AF223" s="229"/>
      <c r="AG223" s="229"/>
      <c r="AH223" s="229"/>
      <c r="AI223" s="229"/>
      <c r="AJ223" s="229"/>
      <c r="AK223" s="229"/>
      <c r="AL223" s="229"/>
      <c r="AM223" s="229"/>
      <c r="AN223" s="229"/>
      <c r="AP223" s="231"/>
      <c r="AQ223" s="231"/>
      <c r="AR223" s="231"/>
      <c r="AS223" s="231"/>
      <c r="AT223" s="231"/>
    </row>
    <row r="224" spans="2:62" ht="20.25" customHeight="1" x14ac:dyDescent="0.15">
      <c r="B224" s="235"/>
      <c r="C224" s="234"/>
      <c r="D224" s="234"/>
      <c r="E224" s="234"/>
      <c r="F224" s="234"/>
      <c r="G224" s="234"/>
      <c r="H224" s="234"/>
      <c r="I224" s="233"/>
      <c r="J224" s="229"/>
      <c r="K224" s="1338" t="s">
        <v>453</v>
      </c>
      <c r="L224" s="1338"/>
      <c r="M224" s="1339">
        <f>SUM(M220:N223)</f>
        <v>0</v>
      </c>
      <c r="N224" s="1339"/>
      <c r="O224" s="1340">
        <f>SUM(O220:P223)</f>
        <v>0</v>
      </c>
      <c r="P224" s="1340"/>
      <c r="Q224" s="240"/>
      <c r="R224" s="1339">
        <f>SUM(R220:S223)</f>
        <v>0</v>
      </c>
      <c r="S224" s="1339"/>
      <c r="T224" s="1340">
        <f>SUM(T220:U223)</f>
        <v>0</v>
      </c>
      <c r="U224" s="1340"/>
      <c r="V224" s="240"/>
      <c r="W224" s="1361">
        <f>SUM(W220:X221)</f>
        <v>0</v>
      </c>
      <c r="X224" s="1362"/>
      <c r="Y224" s="229"/>
      <c r="Z224" s="232"/>
      <c r="AA224" s="229"/>
      <c r="AB224" s="229"/>
      <c r="AC224" s="229"/>
      <c r="AD224" s="229"/>
      <c r="AE224" s="229"/>
      <c r="AF224" s="229"/>
      <c r="AG224" s="229"/>
      <c r="AH224" s="229"/>
      <c r="AI224" s="229"/>
      <c r="AJ224" s="229"/>
      <c r="AK224" s="229"/>
      <c r="AL224" s="229"/>
      <c r="AM224" s="229"/>
      <c r="AN224" s="229"/>
      <c r="AP224" s="231"/>
      <c r="AQ224" s="231"/>
      <c r="AR224" s="231"/>
      <c r="AS224" s="231"/>
      <c r="AT224" s="231"/>
    </row>
    <row r="225" spans="2:46" ht="20.25" customHeight="1" x14ac:dyDescent="0.15">
      <c r="B225" s="235"/>
      <c r="C225" s="234"/>
      <c r="D225" s="234"/>
      <c r="E225" s="234"/>
      <c r="F225" s="234"/>
      <c r="G225" s="234"/>
      <c r="H225" s="234"/>
      <c r="I225" s="233"/>
      <c r="J225" s="233"/>
      <c r="K225" s="239"/>
      <c r="L225" s="239"/>
      <c r="M225" s="239"/>
      <c r="N225" s="239"/>
      <c r="O225" s="238"/>
      <c r="P225" s="238"/>
      <c r="Q225" s="238"/>
      <c r="R225" s="226"/>
      <c r="S225" s="226"/>
      <c r="T225" s="226"/>
      <c r="U225" s="226"/>
      <c r="V225" s="237"/>
      <c r="W225" s="232"/>
      <c r="X225" s="232"/>
      <c r="Y225" s="232"/>
      <c r="Z225" s="232"/>
      <c r="AA225" s="229"/>
      <c r="AB225" s="229"/>
      <c r="AC225" s="229"/>
      <c r="AD225" s="229"/>
      <c r="AE225" s="229"/>
      <c r="AF225" s="229"/>
      <c r="AG225" s="229"/>
      <c r="AH225" s="229"/>
      <c r="AI225" s="229"/>
      <c r="AJ225" s="229"/>
      <c r="AK225" s="229"/>
      <c r="AL225" s="229"/>
      <c r="AM225" s="229"/>
      <c r="AN225" s="229"/>
      <c r="AP225" s="231"/>
      <c r="AQ225" s="231"/>
      <c r="AR225" s="231"/>
      <c r="AS225" s="231"/>
      <c r="AT225" s="231"/>
    </row>
    <row r="226" spans="2:46" ht="20.25" customHeight="1" x14ac:dyDescent="0.15">
      <c r="B226" s="235"/>
      <c r="C226" s="234"/>
      <c r="D226" s="234"/>
      <c r="E226" s="234"/>
      <c r="F226" s="234"/>
      <c r="G226" s="234"/>
      <c r="H226" s="234"/>
      <c r="I226" s="233"/>
      <c r="J226" s="233"/>
      <c r="K226" s="230" t="s">
        <v>465</v>
      </c>
      <c r="L226" s="229"/>
      <c r="M226" s="229"/>
      <c r="N226" s="229"/>
      <c r="O226" s="229"/>
      <c r="P226" s="229"/>
      <c r="Q226" s="236" t="s">
        <v>464</v>
      </c>
      <c r="R226" s="1368" t="s">
        <v>463</v>
      </c>
      <c r="S226" s="1369"/>
      <c r="T226" s="236"/>
      <c r="U226" s="236"/>
      <c r="V226" s="229"/>
      <c r="W226" s="229"/>
      <c r="X226" s="229"/>
      <c r="Y226" s="232"/>
      <c r="Z226" s="232"/>
      <c r="AA226" s="229"/>
      <c r="AB226" s="229"/>
      <c r="AC226" s="229"/>
      <c r="AD226" s="229"/>
      <c r="AE226" s="229"/>
      <c r="AF226" s="229"/>
      <c r="AG226" s="229"/>
      <c r="AH226" s="229"/>
      <c r="AI226" s="229"/>
      <c r="AJ226" s="229"/>
      <c r="AK226" s="229"/>
      <c r="AL226" s="229"/>
      <c r="AM226" s="229"/>
      <c r="AN226" s="229"/>
      <c r="AP226" s="231"/>
      <c r="AQ226" s="231"/>
      <c r="AR226" s="231"/>
      <c r="AS226" s="231"/>
      <c r="AT226" s="231"/>
    </row>
    <row r="227" spans="2:46" ht="20.25" customHeight="1" x14ac:dyDescent="0.15">
      <c r="B227" s="235"/>
      <c r="C227" s="234"/>
      <c r="D227" s="234"/>
      <c r="E227" s="234"/>
      <c r="F227" s="234"/>
      <c r="G227" s="234"/>
      <c r="H227" s="234"/>
      <c r="I227" s="233"/>
      <c r="J227" s="233"/>
      <c r="K227" s="229" t="s">
        <v>462</v>
      </c>
      <c r="L227" s="229"/>
      <c r="M227" s="229"/>
      <c r="N227" s="229"/>
      <c r="O227" s="229"/>
      <c r="P227" s="229" t="s">
        <v>461</v>
      </c>
      <c r="Q227" s="229"/>
      <c r="R227" s="229"/>
      <c r="S227" s="229"/>
      <c r="T227" s="230"/>
      <c r="U227" s="229"/>
      <c r="V227" s="229"/>
      <c r="W227" s="229"/>
      <c r="X227" s="229"/>
      <c r="Y227" s="232"/>
      <c r="Z227" s="232"/>
      <c r="AA227" s="229"/>
      <c r="AB227" s="229"/>
      <c r="AC227" s="229"/>
      <c r="AD227" s="229"/>
      <c r="AE227" s="229"/>
      <c r="AF227" s="229"/>
      <c r="AG227" s="229"/>
      <c r="AH227" s="229"/>
      <c r="AI227" s="229"/>
      <c r="AJ227" s="229"/>
      <c r="AK227" s="229"/>
      <c r="AL227" s="229"/>
      <c r="AM227" s="229"/>
      <c r="AN227" s="229"/>
      <c r="AP227" s="231"/>
      <c r="AQ227" s="231"/>
      <c r="AR227" s="231"/>
      <c r="AS227" s="231"/>
      <c r="AT227" s="231"/>
    </row>
    <row r="228" spans="2:46" ht="20.25" customHeight="1" x14ac:dyDescent="0.15">
      <c r="B228" s="235"/>
      <c r="C228" s="234"/>
      <c r="D228" s="234"/>
      <c r="E228" s="234"/>
      <c r="F228" s="234"/>
      <c r="G228" s="234"/>
      <c r="H228" s="234"/>
      <c r="I228" s="233"/>
      <c r="J228" s="233"/>
      <c r="K228" s="229" t="str">
        <f>IF($R$226="週","対象時間数（週平均）","対象時間数（当月合計）")</f>
        <v>対象時間数（週平均）</v>
      </c>
      <c r="L228" s="229"/>
      <c r="M228" s="229"/>
      <c r="N228" s="229"/>
      <c r="O228" s="229"/>
      <c r="P228" s="229" t="str">
        <f>IF($R$226="週","週に勤務すべき時間数","当月に勤務すべき時間数")</f>
        <v>週に勤務すべき時間数</v>
      </c>
      <c r="Q228" s="229"/>
      <c r="R228" s="229"/>
      <c r="S228" s="229"/>
      <c r="T228" s="230"/>
      <c r="U228" s="229" t="s">
        <v>460</v>
      </c>
      <c r="V228" s="229"/>
      <c r="W228" s="229"/>
      <c r="X228" s="229"/>
      <c r="Y228" s="232"/>
      <c r="Z228" s="232"/>
      <c r="AA228" s="229"/>
      <c r="AB228" s="229"/>
      <c r="AC228" s="229"/>
      <c r="AD228" s="229"/>
      <c r="AE228" s="229"/>
      <c r="AF228" s="229"/>
      <c r="AG228" s="229"/>
      <c r="AH228" s="229"/>
      <c r="AI228" s="229"/>
      <c r="AJ228" s="229"/>
      <c r="AK228" s="229"/>
      <c r="AL228" s="229"/>
      <c r="AM228" s="229"/>
      <c r="AN228" s="229"/>
      <c r="AP228" s="231"/>
      <c r="AQ228" s="231"/>
      <c r="AR228" s="231"/>
      <c r="AS228" s="231"/>
      <c r="AT228" s="231"/>
    </row>
    <row r="229" spans="2:46" ht="20.25" customHeight="1" x14ac:dyDescent="0.15">
      <c r="I229" s="229"/>
      <c r="J229" s="229"/>
      <c r="K229" s="1343">
        <f>IF($R$226="週",T224,R224)</f>
        <v>0</v>
      </c>
      <c r="L229" s="1343"/>
      <c r="M229" s="1343"/>
      <c r="N229" s="1343"/>
      <c r="O229" s="227" t="s">
        <v>459</v>
      </c>
      <c r="P229" s="1338">
        <f>IF($R$226="週",$BA$6,$BE$6)</f>
        <v>40</v>
      </c>
      <c r="Q229" s="1338"/>
      <c r="R229" s="1338"/>
      <c r="S229" s="1338"/>
      <c r="T229" s="227" t="s">
        <v>451</v>
      </c>
      <c r="U229" s="1344">
        <f>ROUNDDOWN(K229/P229,1)</f>
        <v>0</v>
      </c>
      <c r="V229" s="1344"/>
      <c r="W229" s="1344"/>
      <c r="X229" s="1344"/>
      <c r="Y229" s="229"/>
      <c r="Z229" s="229"/>
    </row>
    <row r="230" spans="2:46" ht="20.25" customHeight="1" x14ac:dyDescent="0.15">
      <c r="I230" s="229"/>
      <c r="J230" s="229"/>
      <c r="K230" s="229"/>
      <c r="L230" s="229"/>
      <c r="M230" s="229"/>
      <c r="N230" s="229"/>
      <c r="O230" s="229"/>
      <c r="P230" s="229"/>
      <c r="Q230" s="229"/>
      <c r="R230" s="229"/>
      <c r="S230" s="229"/>
      <c r="T230" s="230"/>
      <c r="U230" s="229" t="s">
        <v>458</v>
      </c>
      <c r="V230" s="229"/>
      <c r="W230" s="229"/>
      <c r="X230" s="229"/>
      <c r="Y230" s="229"/>
      <c r="Z230" s="229"/>
    </row>
    <row r="231" spans="2:46" ht="20.25" customHeight="1" x14ac:dyDescent="0.15">
      <c r="I231" s="229"/>
      <c r="J231" s="229"/>
      <c r="K231" s="229" t="s">
        <v>457</v>
      </c>
      <c r="L231" s="229"/>
      <c r="M231" s="229"/>
      <c r="N231" s="229"/>
      <c r="O231" s="229"/>
      <c r="P231" s="229"/>
      <c r="Q231" s="229"/>
      <c r="R231" s="229"/>
      <c r="S231" s="229"/>
      <c r="T231" s="230"/>
      <c r="U231" s="229"/>
      <c r="V231" s="229"/>
      <c r="W231" s="229"/>
      <c r="X231" s="229"/>
      <c r="Y231" s="229"/>
      <c r="Z231" s="229"/>
    </row>
    <row r="232" spans="2:46" ht="20.25" customHeight="1" x14ac:dyDescent="0.15">
      <c r="I232" s="229"/>
      <c r="J232" s="229"/>
      <c r="K232" s="229" t="s">
        <v>456</v>
      </c>
      <c r="L232" s="229"/>
      <c r="M232" s="229"/>
      <c r="N232" s="229"/>
      <c r="O232" s="229"/>
      <c r="P232" s="229"/>
      <c r="Q232" s="229"/>
      <c r="R232" s="229"/>
      <c r="S232" s="229"/>
      <c r="T232" s="230"/>
      <c r="U232" s="1332"/>
      <c r="V232" s="1332"/>
      <c r="W232" s="1332"/>
      <c r="X232" s="1332"/>
      <c r="Y232" s="229"/>
      <c r="Z232" s="229"/>
    </row>
    <row r="233" spans="2:46" ht="20.25" customHeight="1" x14ac:dyDescent="0.15">
      <c r="I233" s="229"/>
      <c r="J233" s="229"/>
      <c r="K233" s="229" t="s">
        <v>455</v>
      </c>
      <c r="L233" s="229"/>
      <c r="M233" s="229"/>
      <c r="N233" s="229"/>
      <c r="O233" s="229"/>
      <c r="P233" s="229" t="s">
        <v>454</v>
      </c>
      <c r="Q233" s="229"/>
      <c r="R233" s="229"/>
      <c r="S233" s="229"/>
      <c r="T233" s="229"/>
      <c r="U233" s="1334" t="s">
        <v>453</v>
      </c>
      <c r="V233" s="1334"/>
      <c r="W233" s="1334"/>
      <c r="X233" s="1334"/>
      <c r="Y233" s="229"/>
      <c r="Z233" s="229"/>
    </row>
    <row r="234" spans="2:46" ht="20.25" customHeight="1" x14ac:dyDescent="0.15">
      <c r="I234" s="229"/>
      <c r="J234" s="229"/>
      <c r="K234" s="1338">
        <f>W224</f>
        <v>0</v>
      </c>
      <c r="L234" s="1338"/>
      <c r="M234" s="1338"/>
      <c r="N234" s="1338"/>
      <c r="O234" s="227" t="s">
        <v>452</v>
      </c>
      <c r="P234" s="1344">
        <f>U229</f>
        <v>0</v>
      </c>
      <c r="Q234" s="1344"/>
      <c r="R234" s="1344"/>
      <c r="S234" s="1344"/>
      <c r="T234" s="227" t="s">
        <v>451</v>
      </c>
      <c r="U234" s="1367">
        <f>ROUNDDOWN(K234+P234,1)</f>
        <v>0</v>
      </c>
      <c r="V234" s="1367"/>
      <c r="W234" s="1367"/>
      <c r="X234" s="1367"/>
      <c r="Y234" s="226"/>
      <c r="Z234" s="226"/>
    </row>
    <row r="235" spans="2:46" ht="20.25" customHeight="1" x14ac:dyDescent="0.15"/>
    <row r="236" spans="2:46" ht="20.25" customHeight="1" x14ac:dyDescent="0.15"/>
    <row r="237" spans="2:46" ht="20.25" customHeight="1" x14ac:dyDescent="0.15"/>
    <row r="238" spans="2:46" ht="20.25" customHeight="1" x14ac:dyDescent="0.15"/>
    <row r="239" spans="2:46" ht="20.25" customHeight="1" x14ac:dyDescent="0.15"/>
    <row r="240" spans="2:46" ht="20.25" customHeight="1" x14ac:dyDescent="0.15"/>
    <row r="241" ht="20.25" customHeight="1" x14ac:dyDescent="0.15"/>
    <row r="242" ht="20.25" customHeight="1" x14ac:dyDescent="0.15"/>
    <row r="243" ht="20.25" customHeight="1" x14ac:dyDescent="0.15"/>
    <row r="244" ht="20.25" customHeight="1" x14ac:dyDescent="0.15"/>
    <row r="245" ht="20.25" customHeight="1" x14ac:dyDescent="0.15"/>
    <row r="246" ht="20.25" customHeight="1" x14ac:dyDescent="0.15"/>
    <row r="247" ht="20.25" customHeight="1" x14ac:dyDescent="0.15"/>
    <row r="248" ht="20.25" customHeight="1" x14ac:dyDescent="0.15"/>
    <row r="249" ht="20.25" customHeight="1" x14ac:dyDescent="0.15"/>
    <row r="250" ht="20.25" customHeight="1" x14ac:dyDescent="0.15"/>
    <row r="251" ht="20.25" customHeight="1" x14ac:dyDescent="0.15"/>
    <row r="252" ht="20.25" customHeight="1" x14ac:dyDescent="0.15"/>
    <row r="253" ht="20.25" customHeight="1" x14ac:dyDescent="0.15"/>
    <row r="254" ht="20.25" customHeight="1" x14ac:dyDescent="0.15"/>
    <row r="275" spans="3:59" x14ac:dyDescent="0.15">
      <c r="AQ275" s="225"/>
      <c r="AR275" s="225"/>
      <c r="AS275" s="225"/>
      <c r="AT275" s="225"/>
      <c r="AU275" s="225"/>
      <c r="AV275" s="225"/>
      <c r="AW275" s="225"/>
      <c r="AX275" s="225"/>
      <c r="AY275" s="225"/>
      <c r="AZ275" s="225"/>
      <c r="BA275" s="225"/>
      <c r="BB275" s="225"/>
      <c r="BC275" s="225"/>
      <c r="BD275" s="225"/>
      <c r="BE275" s="225"/>
    </row>
    <row r="276" spans="3:59" x14ac:dyDescent="0.15">
      <c r="AQ276" s="225"/>
      <c r="AR276" s="225"/>
      <c r="AS276" s="225"/>
      <c r="AT276" s="225"/>
      <c r="AU276" s="225"/>
      <c r="AV276" s="225"/>
      <c r="AW276" s="225"/>
      <c r="AX276" s="225"/>
      <c r="AY276" s="225"/>
      <c r="AZ276" s="225"/>
      <c r="BA276" s="225"/>
      <c r="BB276" s="225"/>
      <c r="BC276" s="225"/>
      <c r="BD276" s="225"/>
      <c r="BE276" s="225"/>
    </row>
    <row r="281" spans="3:59" x14ac:dyDescent="0.15">
      <c r="C281" s="223"/>
      <c r="D281" s="223"/>
      <c r="E281" s="223"/>
      <c r="F281" s="223"/>
      <c r="G281" s="223"/>
      <c r="H281" s="223"/>
      <c r="I281" s="223"/>
      <c r="J281" s="223"/>
      <c r="K281" s="225"/>
      <c r="L281" s="225"/>
      <c r="M281" s="225"/>
      <c r="N281" s="225"/>
      <c r="O281" s="225"/>
      <c r="P281" s="225"/>
      <c r="Q281" s="225"/>
      <c r="R281" s="225"/>
      <c r="S281" s="225"/>
      <c r="T281" s="225"/>
      <c r="U281" s="225"/>
      <c r="V281" s="225"/>
      <c r="W281" s="225"/>
      <c r="X281" s="225"/>
      <c r="Y281" s="225"/>
      <c r="Z281" s="225"/>
      <c r="AA281" s="225"/>
      <c r="AB281" s="225"/>
      <c r="AC281" s="225"/>
      <c r="AD281" s="225"/>
      <c r="AE281" s="225"/>
      <c r="AF281" s="225"/>
      <c r="AG281" s="225"/>
      <c r="AH281" s="225"/>
      <c r="AI281" s="225"/>
      <c r="AJ281" s="225"/>
      <c r="AK281" s="225"/>
      <c r="AL281" s="225"/>
      <c r="AM281" s="225"/>
      <c r="AN281" s="225"/>
      <c r="AO281" s="225"/>
      <c r="AP281" s="225"/>
      <c r="BF281" s="225"/>
      <c r="BG281" s="225"/>
    </row>
    <row r="282" spans="3:59" x14ac:dyDescent="0.15">
      <c r="C282" s="223"/>
      <c r="D282" s="223"/>
      <c r="E282" s="223"/>
      <c r="F282" s="223"/>
      <c r="G282" s="223"/>
      <c r="H282" s="223"/>
      <c r="I282" s="223"/>
      <c r="J282" s="223"/>
      <c r="K282" s="225"/>
      <c r="L282" s="225"/>
      <c r="M282" s="225"/>
      <c r="N282" s="225"/>
      <c r="O282" s="225"/>
      <c r="P282" s="225"/>
      <c r="Q282" s="225"/>
      <c r="R282" s="225"/>
      <c r="S282" s="225"/>
      <c r="T282" s="225"/>
      <c r="U282" s="225"/>
      <c r="V282" s="225"/>
      <c r="W282" s="225"/>
      <c r="X282" s="225"/>
      <c r="Y282" s="225"/>
      <c r="Z282" s="225"/>
      <c r="AA282" s="225"/>
      <c r="AB282" s="225"/>
      <c r="AC282" s="225"/>
      <c r="AD282" s="225"/>
      <c r="AE282" s="225"/>
      <c r="AF282" s="225"/>
      <c r="AG282" s="225"/>
      <c r="AH282" s="225"/>
      <c r="AI282" s="225"/>
      <c r="AJ282" s="225"/>
      <c r="AK282" s="225"/>
      <c r="AL282" s="225"/>
      <c r="AM282" s="225"/>
      <c r="AN282" s="225"/>
      <c r="AO282" s="225"/>
      <c r="AP282" s="225"/>
      <c r="BF282" s="225"/>
      <c r="BG282" s="225"/>
    </row>
    <row r="283" spans="3:59" x14ac:dyDescent="0.15">
      <c r="C283" s="224"/>
      <c r="D283" s="224"/>
      <c r="E283" s="224"/>
      <c r="F283" s="224"/>
      <c r="G283" s="224"/>
      <c r="H283" s="224"/>
      <c r="I283" s="224"/>
      <c r="J283" s="224"/>
      <c r="K283" s="223"/>
      <c r="L283" s="223"/>
    </row>
    <row r="284" spans="3:59" x14ac:dyDescent="0.15">
      <c r="C284" s="224"/>
      <c r="D284" s="224"/>
      <c r="E284" s="224"/>
      <c r="F284" s="224"/>
      <c r="G284" s="224"/>
      <c r="H284" s="224"/>
      <c r="I284" s="224"/>
      <c r="J284" s="224"/>
      <c r="K284" s="223"/>
      <c r="L284" s="223"/>
    </row>
    <row r="285" spans="3:59" x14ac:dyDescent="0.15">
      <c r="C285" s="223"/>
      <c r="D285" s="223"/>
      <c r="E285" s="223"/>
      <c r="F285" s="223"/>
      <c r="G285" s="223"/>
      <c r="H285" s="223"/>
      <c r="I285" s="223"/>
      <c r="J285" s="223"/>
    </row>
    <row r="286" spans="3:59" x14ac:dyDescent="0.15">
      <c r="C286" s="223"/>
      <c r="D286" s="223"/>
      <c r="E286" s="223"/>
      <c r="F286" s="223"/>
      <c r="G286" s="223"/>
      <c r="H286" s="223"/>
      <c r="I286" s="223"/>
      <c r="J286" s="223"/>
    </row>
    <row r="287" spans="3:59" x14ac:dyDescent="0.15">
      <c r="C287" s="223"/>
      <c r="D287" s="223"/>
      <c r="E287" s="223"/>
      <c r="F287" s="223"/>
      <c r="G287" s="223"/>
      <c r="H287" s="223"/>
      <c r="I287" s="223"/>
      <c r="J287" s="223"/>
    </row>
    <row r="288" spans="3:59" x14ac:dyDescent="0.15">
      <c r="C288" s="223"/>
      <c r="D288" s="223"/>
      <c r="E288" s="223"/>
      <c r="F288" s="223"/>
      <c r="G288" s="223"/>
      <c r="H288" s="223"/>
      <c r="I288" s="223"/>
      <c r="J288" s="223"/>
    </row>
  </sheetData>
  <sheetProtection insertRows="0" deleteRows="0"/>
  <mergeCells count="1083">
    <mergeCell ref="BD209:BE209"/>
    <mergeCell ref="BF209:BJ210"/>
    <mergeCell ref="BB210:BC210"/>
    <mergeCell ref="BD210:BE210"/>
    <mergeCell ref="B209:B210"/>
    <mergeCell ref="C209:D210"/>
    <mergeCell ref="I209:J210"/>
    <mergeCell ref="K209:N210"/>
    <mergeCell ref="BD205:BE205"/>
    <mergeCell ref="BF205:BJ206"/>
    <mergeCell ref="BB206:BC206"/>
    <mergeCell ref="BD206:BE206"/>
    <mergeCell ref="B205:B206"/>
    <mergeCell ref="C205:D206"/>
    <mergeCell ref="I205:J206"/>
    <mergeCell ref="K205:N206"/>
    <mergeCell ref="B211:B212"/>
    <mergeCell ref="C211:D212"/>
    <mergeCell ref="I211:J212"/>
    <mergeCell ref="K211:N212"/>
    <mergeCell ref="O209:S210"/>
    <mergeCell ref="BB209:BC209"/>
    <mergeCell ref="O211:S212"/>
    <mergeCell ref="BB211:BC211"/>
    <mergeCell ref="BD211:BE211"/>
    <mergeCell ref="BF211:BJ212"/>
    <mergeCell ref="BB212:BC212"/>
    <mergeCell ref="BD212:BE212"/>
    <mergeCell ref="B207:B208"/>
    <mergeCell ref="C207:D208"/>
    <mergeCell ref="I207:J208"/>
    <mergeCell ref="K207:N208"/>
    <mergeCell ref="O205:S206"/>
    <mergeCell ref="BB205:BC205"/>
    <mergeCell ref="O207:S208"/>
    <mergeCell ref="BB207:BC207"/>
    <mergeCell ref="BD207:BE207"/>
    <mergeCell ref="BF207:BJ208"/>
    <mergeCell ref="BB208:BC208"/>
    <mergeCell ref="BD208:BE208"/>
    <mergeCell ref="BD201:BE201"/>
    <mergeCell ref="BF201:BJ202"/>
    <mergeCell ref="BB202:BC202"/>
    <mergeCell ref="BD202:BE202"/>
    <mergeCell ref="B201:B202"/>
    <mergeCell ref="C201:D202"/>
    <mergeCell ref="I201:J202"/>
    <mergeCell ref="K201:N202"/>
    <mergeCell ref="B203:B204"/>
    <mergeCell ref="C203:D204"/>
    <mergeCell ref="I203:J204"/>
    <mergeCell ref="K203:N204"/>
    <mergeCell ref="O201:S202"/>
    <mergeCell ref="BB201:BC201"/>
    <mergeCell ref="O203:S204"/>
    <mergeCell ref="BB203:BC203"/>
    <mergeCell ref="BD203:BE203"/>
    <mergeCell ref="BF203:BJ204"/>
    <mergeCell ref="BB204:BC204"/>
    <mergeCell ref="BD204:BE204"/>
    <mergeCell ref="BD197:BE197"/>
    <mergeCell ref="BF197:BJ198"/>
    <mergeCell ref="BB198:BC198"/>
    <mergeCell ref="BD198:BE198"/>
    <mergeCell ref="B197:B198"/>
    <mergeCell ref="C197:D198"/>
    <mergeCell ref="I197:J198"/>
    <mergeCell ref="K197:N198"/>
    <mergeCell ref="B199:B200"/>
    <mergeCell ref="C199:D200"/>
    <mergeCell ref="I199:J200"/>
    <mergeCell ref="K199:N200"/>
    <mergeCell ref="O197:S198"/>
    <mergeCell ref="BB197:BC197"/>
    <mergeCell ref="O199:S200"/>
    <mergeCell ref="BB199:BC199"/>
    <mergeCell ref="BD199:BE199"/>
    <mergeCell ref="BF199:BJ200"/>
    <mergeCell ref="BB200:BC200"/>
    <mergeCell ref="BD200:BE200"/>
    <mergeCell ref="BD193:BE193"/>
    <mergeCell ref="BF193:BJ194"/>
    <mergeCell ref="BB194:BC194"/>
    <mergeCell ref="BD194:BE194"/>
    <mergeCell ref="B193:B194"/>
    <mergeCell ref="C193:D194"/>
    <mergeCell ref="I193:J194"/>
    <mergeCell ref="K193:N194"/>
    <mergeCell ref="B195:B196"/>
    <mergeCell ref="C195:D196"/>
    <mergeCell ref="I195:J196"/>
    <mergeCell ref="K195:N196"/>
    <mergeCell ref="O193:S194"/>
    <mergeCell ref="BB193:BC193"/>
    <mergeCell ref="O195:S196"/>
    <mergeCell ref="BB195:BC195"/>
    <mergeCell ref="BD195:BE195"/>
    <mergeCell ref="BF195:BJ196"/>
    <mergeCell ref="BB196:BC196"/>
    <mergeCell ref="BD196:BE196"/>
    <mergeCell ref="BD189:BE189"/>
    <mergeCell ref="BF189:BJ190"/>
    <mergeCell ref="BB190:BC190"/>
    <mergeCell ref="BD190:BE190"/>
    <mergeCell ref="B189:B190"/>
    <mergeCell ref="C189:D190"/>
    <mergeCell ref="I189:J190"/>
    <mergeCell ref="K189:N190"/>
    <mergeCell ref="B191:B192"/>
    <mergeCell ref="C191:D192"/>
    <mergeCell ref="I191:J192"/>
    <mergeCell ref="K191:N192"/>
    <mergeCell ref="O189:S190"/>
    <mergeCell ref="BB189:BC189"/>
    <mergeCell ref="O191:S192"/>
    <mergeCell ref="BB191:BC191"/>
    <mergeCell ref="BD191:BE191"/>
    <mergeCell ref="BF191:BJ192"/>
    <mergeCell ref="BB192:BC192"/>
    <mergeCell ref="BD192:BE192"/>
    <mergeCell ref="BD185:BE185"/>
    <mergeCell ref="BF185:BJ186"/>
    <mergeCell ref="BB186:BC186"/>
    <mergeCell ref="BD186:BE186"/>
    <mergeCell ref="B185:B186"/>
    <mergeCell ref="C185:D186"/>
    <mergeCell ref="I185:J186"/>
    <mergeCell ref="K185:N186"/>
    <mergeCell ref="B187:B188"/>
    <mergeCell ref="C187:D188"/>
    <mergeCell ref="I187:J188"/>
    <mergeCell ref="K187:N188"/>
    <mergeCell ref="O185:S186"/>
    <mergeCell ref="BB185:BC185"/>
    <mergeCell ref="O187:S188"/>
    <mergeCell ref="BB187:BC187"/>
    <mergeCell ref="BD187:BE187"/>
    <mergeCell ref="BF187:BJ188"/>
    <mergeCell ref="BB188:BC188"/>
    <mergeCell ref="BD188:BE188"/>
    <mergeCell ref="BD181:BE181"/>
    <mergeCell ref="BF181:BJ182"/>
    <mergeCell ref="BB182:BC182"/>
    <mergeCell ref="BD182:BE182"/>
    <mergeCell ref="B181:B182"/>
    <mergeCell ref="C181:D182"/>
    <mergeCell ref="I181:J182"/>
    <mergeCell ref="K181:N182"/>
    <mergeCell ref="B183:B184"/>
    <mergeCell ref="C183:D184"/>
    <mergeCell ref="I183:J184"/>
    <mergeCell ref="K183:N184"/>
    <mergeCell ref="O181:S182"/>
    <mergeCell ref="BB181:BC181"/>
    <mergeCell ref="O183:S184"/>
    <mergeCell ref="BB183:BC183"/>
    <mergeCell ref="BD183:BE183"/>
    <mergeCell ref="BF183:BJ184"/>
    <mergeCell ref="BB184:BC184"/>
    <mergeCell ref="BD184:BE184"/>
    <mergeCell ref="BD177:BE177"/>
    <mergeCell ref="BF177:BJ178"/>
    <mergeCell ref="BB178:BC178"/>
    <mergeCell ref="BD178:BE178"/>
    <mergeCell ref="B177:B178"/>
    <mergeCell ref="C177:D178"/>
    <mergeCell ref="I177:J178"/>
    <mergeCell ref="K177:N178"/>
    <mergeCell ref="B179:B180"/>
    <mergeCell ref="C179:D180"/>
    <mergeCell ref="I179:J180"/>
    <mergeCell ref="K179:N180"/>
    <mergeCell ref="O177:S178"/>
    <mergeCell ref="BB177:BC177"/>
    <mergeCell ref="O179:S180"/>
    <mergeCell ref="BB179:BC179"/>
    <mergeCell ref="BD179:BE179"/>
    <mergeCell ref="BF179:BJ180"/>
    <mergeCell ref="BB180:BC180"/>
    <mergeCell ref="BD180:BE180"/>
    <mergeCell ref="BD173:BE173"/>
    <mergeCell ref="BF173:BJ174"/>
    <mergeCell ref="BB174:BC174"/>
    <mergeCell ref="BD174:BE174"/>
    <mergeCell ref="B173:B174"/>
    <mergeCell ref="C173:D174"/>
    <mergeCell ref="I173:J174"/>
    <mergeCell ref="K173:N174"/>
    <mergeCell ref="B175:B176"/>
    <mergeCell ref="C175:D176"/>
    <mergeCell ref="I175:J176"/>
    <mergeCell ref="K175:N176"/>
    <mergeCell ref="O173:S174"/>
    <mergeCell ref="BB173:BC173"/>
    <mergeCell ref="O175:S176"/>
    <mergeCell ref="BB175:BC175"/>
    <mergeCell ref="BD175:BE175"/>
    <mergeCell ref="BF175:BJ176"/>
    <mergeCell ref="BB176:BC176"/>
    <mergeCell ref="BD176:BE176"/>
    <mergeCell ref="BD169:BE169"/>
    <mergeCell ref="BF169:BJ170"/>
    <mergeCell ref="BB170:BC170"/>
    <mergeCell ref="BD170:BE170"/>
    <mergeCell ref="B169:B170"/>
    <mergeCell ref="C169:D170"/>
    <mergeCell ref="I169:J170"/>
    <mergeCell ref="K169:N170"/>
    <mergeCell ref="B171:B172"/>
    <mergeCell ref="C171:D172"/>
    <mergeCell ref="I171:J172"/>
    <mergeCell ref="K171:N172"/>
    <mergeCell ref="O169:S170"/>
    <mergeCell ref="BB169:BC169"/>
    <mergeCell ref="O171:S172"/>
    <mergeCell ref="BB171:BC171"/>
    <mergeCell ref="BD171:BE171"/>
    <mergeCell ref="BF171:BJ172"/>
    <mergeCell ref="BB172:BC172"/>
    <mergeCell ref="BD172:BE172"/>
    <mergeCell ref="BD165:BE165"/>
    <mergeCell ref="BF165:BJ166"/>
    <mergeCell ref="BB166:BC166"/>
    <mergeCell ref="BD166:BE166"/>
    <mergeCell ref="B165:B166"/>
    <mergeCell ref="C165:D166"/>
    <mergeCell ref="I165:J166"/>
    <mergeCell ref="K165:N166"/>
    <mergeCell ref="B167:B168"/>
    <mergeCell ref="C167:D168"/>
    <mergeCell ref="I167:J168"/>
    <mergeCell ref="K167:N168"/>
    <mergeCell ref="O165:S166"/>
    <mergeCell ref="BB165:BC165"/>
    <mergeCell ref="O167:S168"/>
    <mergeCell ref="BB167:BC167"/>
    <mergeCell ref="BD167:BE167"/>
    <mergeCell ref="BF167:BJ168"/>
    <mergeCell ref="BB168:BC168"/>
    <mergeCell ref="BD168:BE168"/>
    <mergeCell ref="BD161:BE161"/>
    <mergeCell ref="BF161:BJ162"/>
    <mergeCell ref="BB162:BC162"/>
    <mergeCell ref="BD162:BE162"/>
    <mergeCell ref="B161:B162"/>
    <mergeCell ref="C161:D162"/>
    <mergeCell ref="I161:J162"/>
    <mergeCell ref="K161:N162"/>
    <mergeCell ref="B163:B164"/>
    <mergeCell ref="C163:D164"/>
    <mergeCell ref="I163:J164"/>
    <mergeCell ref="K163:N164"/>
    <mergeCell ref="O161:S162"/>
    <mergeCell ref="BB161:BC161"/>
    <mergeCell ref="O163:S164"/>
    <mergeCell ref="BB163:BC163"/>
    <mergeCell ref="BD163:BE163"/>
    <mergeCell ref="BF163:BJ164"/>
    <mergeCell ref="BB164:BC164"/>
    <mergeCell ref="BD164:BE164"/>
    <mergeCell ref="BD157:BE157"/>
    <mergeCell ref="BF157:BJ158"/>
    <mergeCell ref="BB158:BC158"/>
    <mergeCell ref="BD158:BE158"/>
    <mergeCell ref="B157:B158"/>
    <mergeCell ref="C157:D158"/>
    <mergeCell ref="I157:J158"/>
    <mergeCell ref="K157:N158"/>
    <mergeCell ref="B159:B160"/>
    <mergeCell ref="C159:D160"/>
    <mergeCell ref="I159:J160"/>
    <mergeCell ref="K159:N160"/>
    <mergeCell ref="O157:S158"/>
    <mergeCell ref="BB157:BC157"/>
    <mergeCell ref="O159:S160"/>
    <mergeCell ref="BB159:BC159"/>
    <mergeCell ref="BD159:BE159"/>
    <mergeCell ref="BF159:BJ160"/>
    <mergeCell ref="BB160:BC160"/>
    <mergeCell ref="BD160:BE160"/>
    <mergeCell ref="BD153:BE153"/>
    <mergeCell ref="BF153:BJ154"/>
    <mergeCell ref="BB154:BC154"/>
    <mergeCell ref="BD154:BE154"/>
    <mergeCell ref="B153:B154"/>
    <mergeCell ref="C153:D154"/>
    <mergeCell ref="I153:J154"/>
    <mergeCell ref="K153:N154"/>
    <mergeCell ref="B155:B156"/>
    <mergeCell ref="C155:D156"/>
    <mergeCell ref="I155:J156"/>
    <mergeCell ref="K155:N156"/>
    <mergeCell ref="O153:S154"/>
    <mergeCell ref="BB153:BC153"/>
    <mergeCell ref="O155:S156"/>
    <mergeCell ref="BB155:BC155"/>
    <mergeCell ref="BD155:BE155"/>
    <mergeCell ref="BF155:BJ156"/>
    <mergeCell ref="BB156:BC156"/>
    <mergeCell ref="BD156:BE156"/>
    <mergeCell ref="BD149:BE149"/>
    <mergeCell ref="BF149:BJ150"/>
    <mergeCell ref="BB150:BC150"/>
    <mergeCell ref="BD150:BE150"/>
    <mergeCell ref="B149:B150"/>
    <mergeCell ref="C149:D150"/>
    <mergeCell ref="I149:J150"/>
    <mergeCell ref="K149:N150"/>
    <mergeCell ref="B151:B152"/>
    <mergeCell ref="C151:D152"/>
    <mergeCell ref="I151:J152"/>
    <mergeCell ref="K151:N152"/>
    <mergeCell ref="O149:S150"/>
    <mergeCell ref="BB149:BC149"/>
    <mergeCell ref="O151:S152"/>
    <mergeCell ref="BB151:BC151"/>
    <mergeCell ref="BD151:BE151"/>
    <mergeCell ref="BF151:BJ152"/>
    <mergeCell ref="BB152:BC152"/>
    <mergeCell ref="BD152:BE152"/>
    <mergeCell ref="BD145:BE145"/>
    <mergeCell ref="BF145:BJ146"/>
    <mergeCell ref="BB146:BC146"/>
    <mergeCell ref="BD146:BE146"/>
    <mergeCell ref="B145:B146"/>
    <mergeCell ref="C145:D146"/>
    <mergeCell ref="I145:J146"/>
    <mergeCell ref="K145:N146"/>
    <mergeCell ref="B147:B148"/>
    <mergeCell ref="C147:D148"/>
    <mergeCell ref="I147:J148"/>
    <mergeCell ref="K147:N148"/>
    <mergeCell ref="O145:S146"/>
    <mergeCell ref="BB145:BC145"/>
    <mergeCell ref="O147:S148"/>
    <mergeCell ref="BB147:BC147"/>
    <mergeCell ref="BD147:BE147"/>
    <mergeCell ref="BF147:BJ148"/>
    <mergeCell ref="BB148:BC148"/>
    <mergeCell ref="BD148:BE148"/>
    <mergeCell ref="BD141:BE141"/>
    <mergeCell ref="BF141:BJ142"/>
    <mergeCell ref="BB142:BC142"/>
    <mergeCell ref="BD142:BE142"/>
    <mergeCell ref="B141:B142"/>
    <mergeCell ref="C141:D142"/>
    <mergeCell ref="I141:J142"/>
    <mergeCell ref="K141:N142"/>
    <mergeCell ref="B143:B144"/>
    <mergeCell ref="C143:D144"/>
    <mergeCell ref="I143:J144"/>
    <mergeCell ref="K143:N144"/>
    <mergeCell ref="O141:S142"/>
    <mergeCell ref="BB141:BC141"/>
    <mergeCell ref="O143:S144"/>
    <mergeCell ref="BB143:BC143"/>
    <mergeCell ref="BD143:BE143"/>
    <mergeCell ref="BF143:BJ144"/>
    <mergeCell ref="BB144:BC144"/>
    <mergeCell ref="BD144:BE144"/>
    <mergeCell ref="BD137:BE137"/>
    <mergeCell ref="BF137:BJ138"/>
    <mergeCell ref="BB138:BC138"/>
    <mergeCell ref="BD138:BE138"/>
    <mergeCell ref="B137:B138"/>
    <mergeCell ref="C137:D138"/>
    <mergeCell ref="I137:J138"/>
    <mergeCell ref="K137:N138"/>
    <mergeCell ref="B139:B140"/>
    <mergeCell ref="C139:D140"/>
    <mergeCell ref="I139:J140"/>
    <mergeCell ref="K139:N140"/>
    <mergeCell ref="O137:S138"/>
    <mergeCell ref="BB137:BC137"/>
    <mergeCell ref="O139:S140"/>
    <mergeCell ref="BB139:BC139"/>
    <mergeCell ref="BD139:BE139"/>
    <mergeCell ref="BF139:BJ140"/>
    <mergeCell ref="BB140:BC140"/>
    <mergeCell ref="BD140:BE140"/>
    <mergeCell ref="BD133:BE133"/>
    <mergeCell ref="BF133:BJ134"/>
    <mergeCell ref="BB134:BC134"/>
    <mergeCell ref="BD134:BE134"/>
    <mergeCell ref="B133:B134"/>
    <mergeCell ref="C133:D134"/>
    <mergeCell ref="I133:J134"/>
    <mergeCell ref="K133:N134"/>
    <mergeCell ref="B135:B136"/>
    <mergeCell ref="C135:D136"/>
    <mergeCell ref="I135:J136"/>
    <mergeCell ref="K135:N136"/>
    <mergeCell ref="O133:S134"/>
    <mergeCell ref="BB133:BC133"/>
    <mergeCell ref="O135:S136"/>
    <mergeCell ref="BB135:BC135"/>
    <mergeCell ref="BD135:BE135"/>
    <mergeCell ref="BF135:BJ136"/>
    <mergeCell ref="BB136:BC136"/>
    <mergeCell ref="BD136:BE136"/>
    <mergeCell ref="BD129:BE129"/>
    <mergeCell ref="BF129:BJ130"/>
    <mergeCell ref="BB130:BC130"/>
    <mergeCell ref="BD130:BE130"/>
    <mergeCell ref="B129:B130"/>
    <mergeCell ref="C129:D130"/>
    <mergeCell ref="I129:J130"/>
    <mergeCell ref="K129:N130"/>
    <mergeCell ref="B131:B132"/>
    <mergeCell ref="C131:D132"/>
    <mergeCell ref="I131:J132"/>
    <mergeCell ref="K131:N132"/>
    <mergeCell ref="O129:S130"/>
    <mergeCell ref="BB129:BC129"/>
    <mergeCell ref="O131:S132"/>
    <mergeCell ref="BB131:BC131"/>
    <mergeCell ref="BD131:BE131"/>
    <mergeCell ref="BF131:BJ132"/>
    <mergeCell ref="BB132:BC132"/>
    <mergeCell ref="BD132:BE132"/>
    <mergeCell ref="BD125:BE125"/>
    <mergeCell ref="BF125:BJ126"/>
    <mergeCell ref="BB126:BC126"/>
    <mergeCell ref="BD126:BE126"/>
    <mergeCell ref="B125:B126"/>
    <mergeCell ref="C125:D126"/>
    <mergeCell ref="I125:J126"/>
    <mergeCell ref="K125:N126"/>
    <mergeCell ref="B127:B128"/>
    <mergeCell ref="C127:D128"/>
    <mergeCell ref="I127:J128"/>
    <mergeCell ref="K127:N128"/>
    <mergeCell ref="O125:S126"/>
    <mergeCell ref="BB125:BC125"/>
    <mergeCell ref="O127:S128"/>
    <mergeCell ref="BB127:BC127"/>
    <mergeCell ref="BD127:BE127"/>
    <mergeCell ref="BF127:BJ128"/>
    <mergeCell ref="BB128:BC128"/>
    <mergeCell ref="BD128:BE128"/>
    <mergeCell ref="BD121:BE121"/>
    <mergeCell ref="BF121:BJ122"/>
    <mergeCell ref="BB122:BC122"/>
    <mergeCell ref="BD122:BE122"/>
    <mergeCell ref="B121:B122"/>
    <mergeCell ref="C121:D122"/>
    <mergeCell ref="I121:J122"/>
    <mergeCell ref="K121:N122"/>
    <mergeCell ref="B123:B124"/>
    <mergeCell ref="C123:D124"/>
    <mergeCell ref="I123:J124"/>
    <mergeCell ref="K123:N124"/>
    <mergeCell ref="O121:S122"/>
    <mergeCell ref="BB121:BC121"/>
    <mergeCell ref="O123:S124"/>
    <mergeCell ref="BB123:BC123"/>
    <mergeCell ref="BD123:BE123"/>
    <mergeCell ref="BF123:BJ124"/>
    <mergeCell ref="BB124:BC124"/>
    <mergeCell ref="BD124:BE124"/>
    <mergeCell ref="BD117:BE117"/>
    <mergeCell ref="BF117:BJ118"/>
    <mergeCell ref="BB118:BC118"/>
    <mergeCell ref="BD118:BE118"/>
    <mergeCell ref="B117:B118"/>
    <mergeCell ref="C117:D118"/>
    <mergeCell ref="I117:J118"/>
    <mergeCell ref="K117:N118"/>
    <mergeCell ref="B119:B120"/>
    <mergeCell ref="C119:D120"/>
    <mergeCell ref="I119:J120"/>
    <mergeCell ref="K119:N120"/>
    <mergeCell ref="O117:S118"/>
    <mergeCell ref="BB117:BC117"/>
    <mergeCell ref="O119:S120"/>
    <mergeCell ref="BB119:BC119"/>
    <mergeCell ref="BD119:BE119"/>
    <mergeCell ref="BF119:BJ120"/>
    <mergeCell ref="BB120:BC120"/>
    <mergeCell ref="BD120:BE120"/>
    <mergeCell ref="BD113:BE113"/>
    <mergeCell ref="BF113:BJ114"/>
    <mergeCell ref="BB114:BC114"/>
    <mergeCell ref="BD114:BE114"/>
    <mergeCell ref="B113:B114"/>
    <mergeCell ref="C113:D114"/>
    <mergeCell ref="I113:J114"/>
    <mergeCell ref="K113:N114"/>
    <mergeCell ref="B115:B116"/>
    <mergeCell ref="C115:D116"/>
    <mergeCell ref="I115:J116"/>
    <mergeCell ref="K115:N116"/>
    <mergeCell ref="O113:S114"/>
    <mergeCell ref="BB113:BC113"/>
    <mergeCell ref="O115:S116"/>
    <mergeCell ref="BB115:BC115"/>
    <mergeCell ref="BD115:BE115"/>
    <mergeCell ref="BF115:BJ116"/>
    <mergeCell ref="BB116:BC116"/>
    <mergeCell ref="BD116:BE116"/>
    <mergeCell ref="BD109:BE109"/>
    <mergeCell ref="BF109:BJ110"/>
    <mergeCell ref="BB110:BC110"/>
    <mergeCell ref="BD110:BE110"/>
    <mergeCell ref="B109:B110"/>
    <mergeCell ref="C109:D110"/>
    <mergeCell ref="I109:J110"/>
    <mergeCell ref="K109:N110"/>
    <mergeCell ref="B111:B112"/>
    <mergeCell ref="C111:D112"/>
    <mergeCell ref="I111:J112"/>
    <mergeCell ref="K111:N112"/>
    <mergeCell ref="O109:S110"/>
    <mergeCell ref="BB109:BC109"/>
    <mergeCell ref="O111:S112"/>
    <mergeCell ref="BB111:BC111"/>
    <mergeCell ref="BD111:BE111"/>
    <mergeCell ref="BF111:BJ112"/>
    <mergeCell ref="BB112:BC112"/>
    <mergeCell ref="BD112:BE112"/>
    <mergeCell ref="BD105:BE105"/>
    <mergeCell ref="BF105:BJ106"/>
    <mergeCell ref="BB106:BC106"/>
    <mergeCell ref="BD106:BE106"/>
    <mergeCell ref="B105:B106"/>
    <mergeCell ref="C105:D106"/>
    <mergeCell ref="I105:J106"/>
    <mergeCell ref="K105:N106"/>
    <mergeCell ref="B107:B108"/>
    <mergeCell ref="C107:D108"/>
    <mergeCell ref="I107:J108"/>
    <mergeCell ref="K107:N108"/>
    <mergeCell ref="O105:S106"/>
    <mergeCell ref="BB105:BC105"/>
    <mergeCell ref="O107:S108"/>
    <mergeCell ref="BB107:BC107"/>
    <mergeCell ref="BD107:BE107"/>
    <mergeCell ref="BF107:BJ108"/>
    <mergeCell ref="BB108:BC108"/>
    <mergeCell ref="BD108:BE108"/>
    <mergeCell ref="BD101:BE101"/>
    <mergeCell ref="BF101:BJ102"/>
    <mergeCell ref="BB102:BC102"/>
    <mergeCell ref="BD102:BE102"/>
    <mergeCell ref="B101:B102"/>
    <mergeCell ref="C101:D102"/>
    <mergeCell ref="I101:J102"/>
    <mergeCell ref="K101:N102"/>
    <mergeCell ref="B103:B104"/>
    <mergeCell ref="C103:D104"/>
    <mergeCell ref="I103:J104"/>
    <mergeCell ref="K103:N104"/>
    <mergeCell ref="O101:S102"/>
    <mergeCell ref="BB101:BC101"/>
    <mergeCell ref="O103:S104"/>
    <mergeCell ref="BB103:BC103"/>
    <mergeCell ref="BD103:BE103"/>
    <mergeCell ref="BF103:BJ104"/>
    <mergeCell ref="BB104:BC104"/>
    <mergeCell ref="BD104:BE104"/>
    <mergeCell ref="BD97:BE97"/>
    <mergeCell ref="BF97:BJ98"/>
    <mergeCell ref="BB98:BC98"/>
    <mergeCell ref="BD98:BE98"/>
    <mergeCell ref="B97:B98"/>
    <mergeCell ref="C97:D98"/>
    <mergeCell ref="I97:J98"/>
    <mergeCell ref="K97:N98"/>
    <mergeCell ref="B99:B100"/>
    <mergeCell ref="C99:D100"/>
    <mergeCell ref="I99:J100"/>
    <mergeCell ref="K99:N100"/>
    <mergeCell ref="O97:S98"/>
    <mergeCell ref="BB97:BC97"/>
    <mergeCell ref="O99:S100"/>
    <mergeCell ref="BB99:BC99"/>
    <mergeCell ref="BD99:BE99"/>
    <mergeCell ref="BF99:BJ100"/>
    <mergeCell ref="BB100:BC100"/>
    <mergeCell ref="BD100:BE100"/>
    <mergeCell ref="BD93:BE93"/>
    <mergeCell ref="BF93:BJ94"/>
    <mergeCell ref="BB94:BC94"/>
    <mergeCell ref="BD94:BE94"/>
    <mergeCell ref="B93:B94"/>
    <mergeCell ref="C93:D94"/>
    <mergeCell ref="I93:J94"/>
    <mergeCell ref="K93:N94"/>
    <mergeCell ref="B95:B96"/>
    <mergeCell ref="C95:D96"/>
    <mergeCell ref="I95:J96"/>
    <mergeCell ref="K95:N96"/>
    <mergeCell ref="O93:S94"/>
    <mergeCell ref="BB93:BC93"/>
    <mergeCell ref="O95:S96"/>
    <mergeCell ref="BB95:BC95"/>
    <mergeCell ref="BD95:BE95"/>
    <mergeCell ref="BF95:BJ96"/>
    <mergeCell ref="BB96:BC96"/>
    <mergeCell ref="BD96:BE96"/>
    <mergeCell ref="BB90:BC90"/>
    <mergeCell ref="BD90:BE90"/>
    <mergeCell ref="B89:B90"/>
    <mergeCell ref="C89:D90"/>
    <mergeCell ref="I89:J90"/>
    <mergeCell ref="K89:N90"/>
    <mergeCell ref="B91:B92"/>
    <mergeCell ref="C91:D92"/>
    <mergeCell ref="I91:J92"/>
    <mergeCell ref="K91:N92"/>
    <mergeCell ref="O89:S90"/>
    <mergeCell ref="BB89:BC89"/>
    <mergeCell ref="O91:S92"/>
    <mergeCell ref="BB91:BC91"/>
    <mergeCell ref="BD91:BE91"/>
    <mergeCell ref="BF91:BJ92"/>
    <mergeCell ref="BB92:BC92"/>
    <mergeCell ref="BD92:BE92"/>
    <mergeCell ref="I83:J84"/>
    <mergeCell ref="K83:N84"/>
    <mergeCell ref="B77:B78"/>
    <mergeCell ref="C77:D78"/>
    <mergeCell ref="I77:J78"/>
    <mergeCell ref="K77:N78"/>
    <mergeCell ref="O83:S84"/>
    <mergeCell ref="BB83:BC83"/>
    <mergeCell ref="O81:S82"/>
    <mergeCell ref="BB81:BC81"/>
    <mergeCell ref="BB77:BC77"/>
    <mergeCell ref="B85:B86"/>
    <mergeCell ref="C85:D86"/>
    <mergeCell ref="I85:J86"/>
    <mergeCell ref="K85:N86"/>
    <mergeCell ref="B87:B88"/>
    <mergeCell ref="C87:D88"/>
    <mergeCell ref="I87:J88"/>
    <mergeCell ref="K87:N88"/>
    <mergeCell ref="O85:S86"/>
    <mergeCell ref="BB85:BC85"/>
    <mergeCell ref="O87:S88"/>
    <mergeCell ref="BB87:BC87"/>
    <mergeCell ref="BB88:BC88"/>
    <mergeCell ref="K222:L222"/>
    <mergeCell ref="M222:N222"/>
    <mergeCell ref="U233:X233"/>
    <mergeCell ref="K234:N234"/>
    <mergeCell ref="P234:S234"/>
    <mergeCell ref="U234:X234"/>
    <mergeCell ref="R226:S226"/>
    <mergeCell ref="AA222:AB222"/>
    <mergeCell ref="AC222:AF222"/>
    <mergeCell ref="BF79:BJ80"/>
    <mergeCell ref="BB80:BC80"/>
    <mergeCell ref="BD80:BE80"/>
    <mergeCell ref="C79:D80"/>
    <mergeCell ref="I79:J80"/>
    <mergeCell ref="K79:N80"/>
    <mergeCell ref="BB74:BC74"/>
    <mergeCell ref="BD74:BE74"/>
    <mergeCell ref="C73:D74"/>
    <mergeCell ref="I73:J74"/>
    <mergeCell ref="K73:N74"/>
    <mergeCell ref="O79:S80"/>
    <mergeCell ref="BB79:BC79"/>
    <mergeCell ref="BD79:BE79"/>
    <mergeCell ref="BD77:BE77"/>
    <mergeCell ref="BB75:BC75"/>
    <mergeCell ref="BD81:BE81"/>
    <mergeCell ref="BF81:BJ82"/>
    <mergeCell ref="BB82:BC82"/>
    <mergeCell ref="BD82:BE82"/>
    <mergeCell ref="BD85:BE85"/>
    <mergeCell ref="BF85:BJ86"/>
    <mergeCell ref="BB86:BC86"/>
    <mergeCell ref="O224:P224"/>
    <mergeCell ref="R224:S224"/>
    <mergeCell ref="T224:U224"/>
    <mergeCell ref="W224:X224"/>
    <mergeCell ref="BF77:BJ78"/>
    <mergeCell ref="BB78:BC78"/>
    <mergeCell ref="BD78:BE78"/>
    <mergeCell ref="M220:N220"/>
    <mergeCell ref="O220:P220"/>
    <mergeCell ref="R220:S220"/>
    <mergeCell ref="AA218:AB218"/>
    <mergeCell ref="AC218:AF218"/>
    <mergeCell ref="AA219:AB219"/>
    <mergeCell ref="AC219:AF219"/>
    <mergeCell ref="T222:U222"/>
    <mergeCell ref="W222:X222"/>
    <mergeCell ref="W221:X221"/>
    <mergeCell ref="T220:U220"/>
    <mergeCell ref="W220:X220"/>
    <mergeCell ref="AA220:AB220"/>
    <mergeCell ref="BD86:BE86"/>
    <mergeCell ref="W223:X223"/>
    <mergeCell ref="K81:N82"/>
    <mergeCell ref="BD83:BE83"/>
    <mergeCell ref="BF83:BJ84"/>
    <mergeCell ref="BB84:BC84"/>
    <mergeCell ref="BD84:BE84"/>
    <mergeCell ref="BD87:BE87"/>
    <mergeCell ref="BF87:BJ88"/>
    <mergeCell ref="BD88:BE88"/>
    <mergeCell ref="BD89:BE89"/>
    <mergeCell ref="BF89:BJ90"/>
    <mergeCell ref="B213:B214"/>
    <mergeCell ref="C213:D214"/>
    <mergeCell ref="I213:J214"/>
    <mergeCell ref="K213:N214"/>
    <mergeCell ref="O71:S72"/>
    <mergeCell ref="O75:S76"/>
    <mergeCell ref="B79:B80"/>
    <mergeCell ref="O77:S78"/>
    <mergeCell ref="O213:S214"/>
    <mergeCell ref="BB213:BC213"/>
    <mergeCell ref="BD213:BE213"/>
    <mergeCell ref="BF213:BJ214"/>
    <mergeCell ref="BB214:BC214"/>
    <mergeCell ref="BD214:BE214"/>
    <mergeCell ref="BD75:BE75"/>
    <mergeCell ref="BF75:BJ76"/>
    <mergeCell ref="BB76:BC76"/>
    <mergeCell ref="BD76:BE76"/>
    <mergeCell ref="B75:B76"/>
    <mergeCell ref="B73:B74"/>
    <mergeCell ref="C75:D76"/>
    <mergeCell ref="I75:J76"/>
    <mergeCell ref="K75:N76"/>
    <mergeCell ref="O73:S74"/>
    <mergeCell ref="BB71:BC71"/>
    <mergeCell ref="BD71:BE71"/>
    <mergeCell ref="BF71:BJ72"/>
    <mergeCell ref="B81:B82"/>
    <mergeCell ref="C81:D82"/>
    <mergeCell ref="I81:J82"/>
    <mergeCell ref="B83:B84"/>
    <mergeCell ref="C83:D84"/>
    <mergeCell ref="U232:X232"/>
    <mergeCell ref="AP217:AS217"/>
    <mergeCell ref="K218:L219"/>
    <mergeCell ref="M218:P218"/>
    <mergeCell ref="R218:U218"/>
    <mergeCell ref="AP218:AS218"/>
    <mergeCell ref="M219:N219"/>
    <mergeCell ref="O219:P219"/>
    <mergeCell ref="AP219:AS219"/>
    <mergeCell ref="K220:L220"/>
    <mergeCell ref="R219:S219"/>
    <mergeCell ref="T219:U219"/>
    <mergeCell ref="K221:L221"/>
    <mergeCell ref="M221:N221"/>
    <mergeCell ref="O221:P221"/>
    <mergeCell ref="R221:S221"/>
    <mergeCell ref="T221:U221"/>
    <mergeCell ref="O222:P222"/>
    <mergeCell ref="R222:S222"/>
    <mergeCell ref="AA221:AB221"/>
    <mergeCell ref="AC221:AF221"/>
    <mergeCell ref="AC220:AF220"/>
    <mergeCell ref="K223:L223"/>
    <mergeCell ref="M223:N223"/>
    <mergeCell ref="O223:P223"/>
    <mergeCell ref="R223:S223"/>
    <mergeCell ref="T223:U223"/>
    <mergeCell ref="K229:N229"/>
    <mergeCell ref="P229:S229"/>
    <mergeCell ref="U229:X229"/>
    <mergeCell ref="K224:L224"/>
    <mergeCell ref="M224:N224"/>
    <mergeCell ref="C71:D72"/>
    <mergeCell ref="I71:J72"/>
    <mergeCell ref="K71:N72"/>
    <mergeCell ref="BD67:BE67"/>
    <mergeCell ref="BF67:BJ68"/>
    <mergeCell ref="BB68:BC68"/>
    <mergeCell ref="BD68:BE68"/>
    <mergeCell ref="B67:B68"/>
    <mergeCell ref="C67:D68"/>
    <mergeCell ref="I67:J68"/>
    <mergeCell ref="K67:N68"/>
    <mergeCell ref="B69:B70"/>
    <mergeCell ref="C69:D70"/>
    <mergeCell ref="I69:J70"/>
    <mergeCell ref="K69:N70"/>
    <mergeCell ref="O67:S68"/>
    <mergeCell ref="BB67:BC67"/>
    <mergeCell ref="BB73:BC73"/>
    <mergeCell ref="BD73:BE73"/>
    <mergeCell ref="BF73:BJ74"/>
    <mergeCell ref="O69:S70"/>
    <mergeCell ref="BB69:BC69"/>
    <mergeCell ref="BD69:BE69"/>
    <mergeCell ref="BF69:BJ70"/>
    <mergeCell ref="BB70:BC70"/>
    <mergeCell ref="BD70:BE70"/>
    <mergeCell ref="BD63:BE63"/>
    <mergeCell ref="BF63:BJ64"/>
    <mergeCell ref="BB64:BC64"/>
    <mergeCell ref="BD64:BE64"/>
    <mergeCell ref="B63:B64"/>
    <mergeCell ref="C63:D64"/>
    <mergeCell ref="I63:J64"/>
    <mergeCell ref="K63:N64"/>
    <mergeCell ref="B65:B66"/>
    <mergeCell ref="C65:D66"/>
    <mergeCell ref="I65:J66"/>
    <mergeCell ref="K65:N66"/>
    <mergeCell ref="O63:S64"/>
    <mergeCell ref="BB63:BC63"/>
    <mergeCell ref="O65:S66"/>
    <mergeCell ref="BB65:BC65"/>
    <mergeCell ref="BD65:BE65"/>
    <mergeCell ref="BF65:BJ66"/>
    <mergeCell ref="BB66:BC66"/>
    <mergeCell ref="BD66:BE66"/>
    <mergeCell ref="BB72:BC72"/>
    <mergeCell ref="BD72:BE72"/>
    <mergeCell ref="B71:B72"/>
    <mergeCell ref="BD59:BE59"/>
    <mergeCell ref="BF59:BJ60"/>
    <mergeCell ref="BB60:BC60"/>
    <mergeCell ref="BD60:BE60"/>
    <mergeCell ref="B59:B60"/>
    <mergeCell ref="C59:D60"/>
    <mergeCell ref="I59:J60"/>
    <mergeCell ref="K59:N60"/>
    <mergeCell ref="B61:B62"/>
    <mergeCell ref="C61:D62"/>
    <mergeCell ref="I61:J62"/>
    <mergeCell ref="K61:N62"/>
    <mergeCell ref="O59:S60"/>
    <mergeCell ref="BB59:BC59"/>
    <mergeCell ref="O61:S62"/>
    <mergeCell ref="BB61:BC61"/>
    <mergeCell ref="BD61:BE61"/>
    <mergeCell ref="BF61:BJ62"/>
    <mergeCell ref="BB62:BC62"/>
    <mergeCell ref="BD62:BE62"/>
    <mergeCell ref="BD55:BE55"/>
    <mergeCell ref="BF55:BJ56"/>
    <mergeCell ref="BB56:BC56"/>
    <mergeCell ref="BD56:BE56"/>
    <mergeCell ref="B55:B56"/>
    <mergeCell ref="C55:D56"/>
    <mergeCell ref="I55:J56"/>
    <mergeCell ref="K55:N56"/>
    <mergeCell ref="B57:B58"/>
    <mergeCell ref="C57:D58"/>
    <mergeCell ref="I57:J58"/>
    <mergeCell ref="K57:N58"/>
    <mergeCell ref="O55:S56"/>
    <mergeCell ref="BB55:BC55"/>
    <mergeCell ref="O57:S58"/>
    <mergeCell ref="BB57:BC57"/>
    <mergeCell ref="BD57:BE57"/>
    <mergeCell ref="BF57:BJ58"/>
    <mergeCell ref="BB58:BC58"/>
    <mergeCell ref="BD58:BE58"/>
    <mergeCell ref="BD51:BE51"/>
    <mergeCell ref="BF51:BJ52"/>
    <mergeCell ref="BB52:BC52"/>
    <mergeCell ref="BD52:BE52"/>
    <mergeCell ref="B51:B52"/>
    <mergeCell ref="C51:D52"/>
    <mergeCell ref="I51:J52"/>
    <mergeCell ref="K51:N52"/>
    <mergeCell ref="B53:B54"/>
    <mergeCell ref="C53:D54"/>
    <mergeCell ref="I53:J54"/>
    <mergeCell ref="K53:N54"/>
    <mergeCell ref="O51:S52"/>
    <mergeCell ref="BB51:BC51"/>
    <mergeCell ref="O53:S54"/>
    <mergeCell ref="BB53:BC53"/>
    <mergeCell ref="BD53:BE53"/>
    <mergeCell ref="BF53:BJ54"/>
    <mergeCell ref="BB54:BC54"/>
    <mergeCell ref="BD54:BE54"/>
    <mergeCell ref="BD47:BE47"/>
    <mergeCell ref="BF47:BJ48"/>
    <mergeCell ref="BB48:BC48"/>
    <mergeCell ref="BD48:BE48"/>
    <mergeCell ref="B47:B48"/>
    <mergeCell ref="C47:D48"/>
    <mergeCell ref="I47:J48"/>
    <mergeCell ref="K47:N48"/>
    <mergeCell ref="B49:B50"/>
    <mergeCell ref="C49:D50"/>
    <mergeCell ref="I49:J50"/>
    <mergeCell ref="K49:N50"/>
    <mergeCell ref="O47:S48"/>
    <mergeCell ref="BB47:BC47"/>
    <mergeCell ref="O49:S50"/>
    <mergeCell ref="BB49:BC49"/>
    <mergeCell ref="BD49:BE49"/>
    <mergeCell ref="BF49:BJ50"/>
    <mergeCell ref="BB50:BC50"/>
    <mergeCell ref="BD50:BE50"/>
    <mergeCell ref="BD43:BE43"/>
    <mergeCell ref="BF43:BJ44"/>
    <mergeCell ref="BB44:BC44"/>
    <mergeCell ref="BD44:BE44"/>
    <mergeCell ref="B43:B44"/>
    <mergeCell ref="C43:D44"/>
    <mergeCell ref="I43:J44"/>
    <mergeCell ref="K43:N44"/>
    <mergeCell ref="B45:B46"/>
    <mergeCell ref="C45:D46"/>
    <mergeCell ref="I45:J46"/>
    <mergeCell ref="K45:N46"/>
    <mergeCell ref="O43:S44"/>
    <mergeCell ref="BB43:BC43"/>
    <mergeCell ref="O45:S46"/>
    <mergeCell ref="BB45:BC45"/>
    <mergeCell ref="BD45:BE45"/>
    <mergeCell ref="BF45:BJ46"/>
    <mergeCell ref="BB46:BC46"/>
    <mergeCell ref="BD46:BE46"/>
    <mergeCell ref="BD39:BE39"/>
    <mergeCell ref="BF39:BJ40"/>
    <mergeCell ref="BB40:BC40"/>
    <mergeCell ref="BD40:BE40"/>
    <mergeCell ref="B39:B40"/>
    <mergeCell ref="C39:D40"/>
    <mergeCell ref="I39:J40"/>
    <mergeCell ref="K39:N40"/>
    <mergeCell ref="B41:B42"/>
    <mergeCell ref="C41:D42"/>
    <mergeCell ref="I41:J42"/>
    <mergeCell ref="K41:N42"/>
    <mergeCell ref="O39:S40"/>
    <mergeCell ref="BB39:BC39"/>
    <mergeCell ref="O41:S42"/>
    <mergeCell ref="BB41:BC41"/>
    <mergeCell ref="BD41:BE41"/>
    <mergeCell ref="BF41:BJ42"/>
    <mergeCell ref="BB42:BC42"/>
    <mergeCell ref="BD42:BE42"/>
    <mergeCell ref="BD35:BE35"/>
    <mergeCell ref="BF35:BJ36"/>
    <mergeCell ref="BB36:BC36"/>
    <mergeCell ref="BD36:BE36"/>
    <mergeCell ref="B35:B36"/>
    <mergeCell ref="C35:D36"/>
    <mergeCell ref="I35:J36"/>
    <mergeCell ref="K35:N36"/>
    <mergeCell ref="B37:B38"/>
    <mergeCell ref="C37:D38"/>
    <mergeCell ref="I37:J38"/>
    <mergeCell ref="K37:N38"/>
    <mergeCell ref="O35:S36"/>
    <mergeCell ref="BB35:BC35"/>
    <mergeCell ref="O37:S38"/>
    <mergeCell ref="BB37:BC37"/>
    <mergeCell ref="BD37:BE37"/>
    <mergeCell ref="BF37:BJ38"/>
    <mergeCell ref="BB38:BC38"/>
    <mergeCell ref="BD38:BE38"/>
    <mergeCell ref="BD31:BE31"/>
    <mergeCell ref="BF31:BJ32"/>
    <mergeCell ref="BB32:BC32"/>
    <mergeCell ref="BD32:BE32"/>
    <mergeCell ref="B31:B32"/>
    <mergeCell ref="C31:D32"/>
    <mergeCell ref="I31:J32"/>
    <mergeCell ref="K31:N32"/>
    <mergeCell ref="B33:B34"/>
    <mergeCell ref="C33:D34"/>
    <mergeCell ref="I33:J34"/>
    <mergeCell ref="K33:N34"/>
    <mergeCell ref="O31:S32"/>
    <mergeCell ref="BB31:BC31"/>
    <mergeCell ref="O33:S34"/>
    <mergeCell ref="BB33:BC33"/>
    <mergeCell ref="BD33:BE33"/>
    <mergeCell ref="BF33:BJ34"/>
    <mergeCell ref="BB34:BC34"/>
    <mergeCell ref="BD34:BE34"/>
    <mergeCell ref="BD27:BE27"/>
    <mergeCell ref="BF27:BJ28"/>
    <mergeCell ref="BB28:BC28"/>
    <mergeCell ref="BD28:BE28"/>
    <mergeCell ref="B27:B28"/>
    <mergeCell ref="C27:D28"/>
    <mergeCell ref="I27:J28"/>
    <mergeCell ref="K27:N28"/>
    <mergeCell ref="B29:B30"/>
    <mergeCell ref="C29:D30"/>
    <mergeCell ref="I29:J30"/>
    <mergeCell ref="K29:N30"/>
    <mergeCell ref="O27:S28"/>
    <mergeCell ref="BB27:BC27"/>
    <mergeCell ref="O29:S30"/>
    <mergeCell ref="BB29:BC29"/>
    <mergeCell ref="BD29:BE29"/>
    <mergeCell ref="BF29:BJ30"/>
    <mergeCell ref="BB30:BC30"/>
    <mergeCell ref="BD30:BE30"/>
    <mergeCell ref="BD23:BE23"/>
    <mergeCell ref="BF23:BJ24"/>
    <mergeCell ref="BB24:BC24"/>
    <mergeCell ref="BD24:BE24"/>
    <mergeCell ref="B23:B24"/>
    <mergeCell ref="C23:D24"/>
    <mergeCell ref="I23:J24"/>
    <mergeCell ref="K23:N24"/>
    <mergeCell ref="B25:B26"/>
    <mergeCell ref="C25:D26"/>
    <mergeCell ref="I25:J26"/>
    <mergeCell ref="K25:N26"/>
    <mergeCell ref="O23:S24"/>
    <mergeCell ref="BB23:BC23"/>
    <mergeCell ref="O25:S26"/>
    <mergeCell ref="BB25:BC25"/>
    <mergeCell ref="BD25:BE25"/>
    <mergeCell ref="BF25:BJ26"/>
    <mergeCell ref="BB26:BC26"/>
    <mergeCell ref="BD26:BE26"/>
    <mergeCell ref="BD19:BE19"/>
    <mergeCell ref="BF19:BJ20"/>
    <mergeCell ref="BB20:BC20"/>
    <mergeCell ref="BD20:BE20"/>
    <mergeCell ref="B19:B20"/>
    <mergeCell ref="C19:D20"/>
    <mergeCell ref="I19:J20"/>
    <mergeCell ref="K19:N20"/>
    <mergeCell ref="B21:B22"/>
    <mergeCell ref="C21:D22"/>
    <mergeCell ref="I21:J22"/>
    <mergeCell ref="K21:N22"/>
    <mergeCell ref="O19:S20"/>
    <mergeCell ref="BB19:BC19"/>
    <mergeCell ref="O21:S22"/>
    <mergeCell ref="BB21:BC21"/>
    <mergeCell ref="BD21:BE21"/>
    <mergeCell ref="BF21:BJ22"/>
    <mergeCell ref="BB22:BC22"/>
    <mergeCell ref="BD22:BE22"/>
    <mergeCell ref="BD15:BE15"/>
    <mergeCell ref="BF15:BJ16"/>
    <mergeCell ref="BB16:BC16"/>
    <mergeCell ref="BD16:BE16"/>
    <mergeCell ref="B15:B16"/>
    <mergeCell ref="C15:D16"/>
    <mergeCell ref="I15:J16"/>
    <mergeCell ref="K15:N16"/>
    <mergeCell ref="BD17:BE17"/>
    <mergeCell ref="BF17:BJ18"/>
    <mergeCell ref="BB18:BC18"/>
    <mergeCell ref="BD18:BE18"/>
    <mergeCell ref="B17:B18"/>
    <mergeCell ref="C17:D18"/>
    <mergeCell ref="I17:J18"/>
    <mergeCell ref="K17:N18"/>
    <mergeCell ref="B10:B14"/>
    <mergeCell ref="C10:D14"/>
    <mergeCell ref="I10:J14"/>
    <mergeCell ref="K10:N14"/>
    <mergeCell ref="O17:S18"/>
    <mergeCell ref="BB17:BC17"/>
    <mergeCell ref="O15:S16"/>
    <mergeCell ref="BB15:BC15"/>
    <mergeCell ref="O10:S14"/>
    <mergeCell ref="W10:BA10"/>
    <mergeCell ref="BE4:BH4"/>
    <mergeCell ref="BA6:BB6"/>
    <mergeCell ref="BE6:BF6"/>
    <mergeCell ref="BE8:BF8"/>
    <mergeCell ref="BB10:BC14"/>
    <mergeCell ref="BD10:BE14"/>
    <mergeCell ref="BF10:BJ14"/>
    <mergeCell ref="W11:AC11"/>
    <mergeCell ref="AD11:AJ11"/>
    <mergeCell ref="AK11:AQ11"/>
    <mergeCell ref="AR11:AX11"/>
    <mergeCell ref="AY11:BA11"/>
    <mergeCell ref="AT1:BI1"/>
    <mergeCell ref="AC2:AD2"/>
    <mergeCell ref="AF2:AG2"/>
    <mergeCell ref="AJ2:AK2"/>
    <mergeCell ref="AT2:BI2"/>
    <mergeCell ref="BE3:BH3"/>
  </mergeCells>
  <phoneticPr fontId="2"/>
  <conditionalFormatting sqref="K229:N229">
    <cfRule type="expression" dxfId="143" priority="101">
      <formula>INDIRECT(ADDRESS(ROW(),COLUMN()))=TRUNC(INDIRECT(ADDRESS(ROW(),COLUMN())))</formula>
    </cfRule>
  </conditionalFormatting>
  <conditionalFormatting sqref="M220:X224">
    <cfRule type="expression" dxfId="142" priority="102">
      <formula>INDIRECT(ADDRESS(ROW(),COLUMN()))=TRUNC(INDIRECT(ADDRESS(ROW(),COLUMN())))</formula>
    </cfRule>
  </conditionalFormatting>
  <conditionalFormatting sqref="W218:X218 Z218 W227:Z227">
    <cfRule type="expression" dxfId="141" priority="104">
      <formula>OR(#REF!=$B216,#REF!=$B216)</formula>
    </cfRule>
  </conditionalFormatting>
  <conditionalFormatting sqref="W228:Z228">
    <cfRule type="expression" dxfId="140" priority="103">
      <formula>OR(#REF!=$B215,#REF!=$B215)</formula>
    </cfRule>
  </conditionalFormatting>
  <conditionalFormatting sqref="W16:BE16">
    <cfRule type="expression" dxfId="139" priority="99">
      <formula>INDIRECT(ADDRESS(ROW(),COLUMN()))=TRUNC(INDIRECT(ADDRESS(ROW(),COLUMN())))</formula>
    </cfRule>
  </conditionalFormatting>
  <conditionalFormatting sqref="W18:BE18">
    <cfRule type="expression" dxfId="138" priority="100">
      <formula>INDIRECT(ADDRESS(ROW(),COLUMN()))=TRUNC(INDIRECT(ADDRESS(ROW(),COLUMN())))</formula>
    </cfRule>
  </conditionalFormatting>
  <conditionalFormatting sqref="W20:BE20">
    <cfRule type="expression" dxfId="137" priority="98">
      <formula>INDIRECT(ADDRESS(ROW(),COLUMN()))=TRUNC(INDIRECT(ADDRESS(ROW(),COLUMN())))</formula>
    </cfRule>
  </conditionalFormatting>
  <conditionalFormatting sqref="W22:BE22">
    <cfRule type="expression" dxfId="136" priority="97">
      <formula>INDIRECT(ADDRESS(ROW(),COLUMN()))=TRUNC(INDIRECT(ADDRESS(ROW(),COLUMN())))</formula>
    </cfRule>
  </conditionalFormatting>
  <conditionalFormatting sqref="W24:BE24">
    <cfRule type="expression" dxfId="135" priority="96">
      <formula>INDIRECT(ADDRESS(ROW(),COLUMN()))=TRUNC(INDIRECT(ADDRESS(ROW(),COLUMN())))</formula>
    </cfRule>
  </conditionalFormatting>
  <conditionalFormatting sqref="W26:BE26">
    <cfRule type="expression" dxfId="134" priority="95">
      <formula>INDIRECT(ADDRESS(ROW(),COLUMN()))=TRUNC(INDIRECT(ADDRESS(ROW(),COLUMN())))</formula>
    </cfRule>
  </conditionalFormatting>
  <conditionalFormatting sqref="W28:BE28">
    <cfRule type="expression" dxfId="133" priority="94">
      <formula>INDIRECT(ADDRESS(ROW(),COLUMN()))=TRUNC(INDIRECT(ADDRESS(ROW(),COLUMN())))</formula>
    </cfRule>
  </conditionalFormatting>
  <conditionalFormatting sqref="W30:BE30">
    <cfRule type="expression" dxfId="132" priority="93">
      <formula>INDIRECT(ADDRESS(ROW(),COLUMN()))=TRUNC(INDIRECT(ADDRESS(ROW(),COLUMN())))</formula>
    </cfRule>
  </conditionalFormatting>
  <conditionalFormatting sqref="W32:BE32">
    <cfRule type="expression" dxfId="131" priority="92">
      <formula>INDIRECT(ADDRESS(ROW(),COLUMN()))=TRUNC(INDIRECT(ADDRESS(ROW(),COLUMN())))</formula>
    </cfRule>
  </conditionalFormatting>
  <conditionalFormatting sqref="W34:BE34">
    <cfRule type="expression" dxfId="130" priority="91">
      <formula>INDIRECT(ADDRESS(ROW(),COLUMN()))=TRUNC(INDIRECT(ADDRESS(ROW(),COLUMN())))</formula>
    </cfRule>
  </conditionalFormatting>
  <conditionalFormatting sqref="W36:BE36">
    <cfRule type="expression" dxfId="129" priority="90">
      <formula>INDIRECT(ADDRESS(ROW(),COLUMN()))=TRUNC(INDIRECT(ADDRESS(ROW(),COLUMN())))</formula>
    </cfRule>
  </conditionalFormatting>
  <conditionalFormatting sqref="W38:BE38">
    <cfRule type="expression" dxfId="128" priority="89">
      <formula>INDIRECT(ADDRESS(ROW(),COLUMN()))=TRUNC(INDIRECT(ADDRESS(ROW(),COLUMN())))</formula>
    </cfRule>
  </conditionalFormatting>
  <conditionalFormatting sqref="W40:BE40">
    <cfRule type="expression" dxfId="127" priority="88">
      <formula>INDIRECT(ADDRESS(ROW(),COLUMN()))=TRUNC(INDIRECT(ADDRESS(ROW(),COLUMN())))</formula>
    </cfRule>
  </conditionalFormatting>
  <conditionalFormatting sqref="W42:BE42">
    <cfRule type="expression" dxfId="126" priority="87">
      <formula>INDIRECT(ADDRESS(ROW(),COLUMN()))=TRUNC(INDIRECT(ADDRESS(ROW(),COLUMN())))</formula>
    </cfRule>
  </conditionalFormatting>
  <conditionalFormatting sqref="W44:BE44">
    <cfRule type="expression" dxfId="125" priority="86">
      <formula>INDIRECT(ADDRESS(ROW(),COLUMN()))=TRUNC(INDIRECT(ADDRESS(ROW(),COLUMN())))</formula>
    </cfRule>
  </conditionalFormatting>
  <conditionalFormatting sqref="W46:BE46">
    <cfRule type="expression" dxfId="124" priority="85">
      <formula>INDIRECT(ADDRESS(ROW(),COLUMN()))=TRUNC(INDIRECT(ADDRESS(ROW(),COLUMN())))</formula>
    </cfRule>
  </conditionalFormatting>
  <conditionalFormatting sqref="W48:BE48">
    <cfRule type="expression" dxfId="123" priority="84">
      <formula>INDIRECT(ADDRESS(ROW(),COLUMN()))=TRUNC(INDIRECT(ADDRESS(ROW(),COLUMN())))</formula>
    </cfRule>
  </conditionalFormatting>
  <conditionalFormatting sqref="W50:BE50">
    <cfRule type="expression" dxfId="122" priority="83">
      <formula>INDIRECT(ADDRESS(ROW(),COLUMN()))=TRUNC(INDIRECT(ADDRESS(ROW(),COLUMN())))</formula>
    </cfRule>
  </conditionalFormatting>
  <conditionalFormatting sqref="W52:BE52">
    <cfRule type="expression" dxfId="121" priority="82">
      <formula>INDIRECT(ADDRESS(ROW(),COLUMN()))=TRUNC(INDIRECT(ADDRESS(ROW(),COLUMN())))</formula>
    </cfRule>
  </conditionalFormatting>
  <conditionalFormatting sqref="W54:BE54">
    <cfRule type="expression" dxfId="120" priority="81">
      <formula>INDIRECT(ADDRESS(ROW(),COLUMN()))=TRUNC(INDIRECT(ADDRESS(ROW(),COLUMN())))</formula>
    </cfRule>
  </conditionalFormatting>
  <conditionalFormatting sqref="W56:BE56">
    <cfRule type="expression" dxfId="119" priority="80">
      <formula>INDIRECT(ADDRESS(ROW(),COLUMN()))=TRUNC(INDIRECT(ADDRESS(ROW(),COLUMN())))</formula>
    </cfRule>
  </conditionalFormatting>
  <conditionalFormatting sqref="W58:BE58">
    <cfRule type="expression" dxfId="118" priority="79">
      <formula>INDIRECT(ADDRESS(ROW(),COLUMN()))=TRUNC(INDIRECT(ADDRESS(ROW(),COLUMN())))</formula>
    </cfRule>
  </conditionalFormatting>
  <conditionalFormatting sqref="W60:BE60">
    <cfRule type="expression" dxfId="117" priority="78">
      <formula>INDIRECT(ADDRESS(ROW(),COLUMN()))=TRUNC(INDIRECT(ADDRESS(ROW(),COLUMN())))</formula>
    </cfRule>
  </conditionalFormatting>
  <conditionalFormatting sqref="W62:BE62">
    <cfRule type="expression" dxfId="116" priority="77">
      <formula>INDIRECT(ADDRESS(ROW(),COLUMN()))=TRUNC(INDIRECT(ADDRESS(ROW(),COLUMN())))</formula>
    </cfRule>
  </conditionalFormatting>
  <conditionalFormatting sqref="W64:BE64">
    <cfRule type="expression" dxfId="115" priority="76">
      <formula>INDIRECT(ADDRESS(ROW(),COLUMN()))=TRUNC(INDIRECT(ADDRESS(ROW(),COLUMN())))</formula>
    </cfRule>
  </conditionalFormatting>
  <conditionalFormatting sqref="W66:BE66">
    <cfRule type="expression" dxfId="114" priority="75">
      <formula>INDIRECT(ADDRESS(ROW(),COLUMN()))=TRUNC(INDIRECT(ADDRESS(ROW(),COLUMN())))</formula>
    </cfRule>
  </conditionalFormatting>
  <conditionalFormatting sqref="W68:BE68">
    <cfRule type="expression" dxfId="113" priority="74">
      <formula>INDIRECT(ADDRESS(ROW(),COLUMN()))=TRUNC(INDIRECT(ADDRESS(ROW(),COLUMN())))</formula>
    </cfRule>
  </conditionalFormatting>
  <conditionalFormatting sqref="W70:BE70">
    <cfRule type="expression" dxfId="112" priority="73">
      <formula>INDIRECT(ADDRESS(ROW(),COLUMN()))=TRUNC(INDIRECT(ADDRESS(ROW(),COLUMN())))</formula>
    </cfRule>
  </conditionalFormatting>
  <conditionalFormatting sqref="W72:BE72">
    <cfRule type="expression" dxfId="111" priority="72">
      <formula>INDIRECT(ADDRESS(ROW(),COLUMN()))=TRUNC(INDIRECT(ADDRESS(ROW(),COLUMN())))</formula>
    </cfRule>
  </conditionalFormatting>
  <conditionalFormatting sqref="W74:BE74">
    <cfRule type="expression" dxfId="110" priority="71">
      <formula>INDIRECT(ADDRESS(ROW(),COLUMN()))=TRUNC(INDIRECT(ADDRESS(ROW(),COLUMN())))</formula>
    </cfRule>
  </conditionalFormatting>
  <conditionalFormatting sqref="W76:BE76">
    <cfRule type="expression" dxfId="109" priority="70">
      <formula>INDIRECT(ADDRESS(ROW(),COLUMN()))=TRUNC(INDIRECT(ADDRESS(ROW(),COLUMN())))</formula>
    </cfRule>
  </conditionalFormatting>
  <conditionalFormatting sqref="W78:BE78">
    <cfRule type="expression" dxfId="108" priority="69">
      <formula>INDIRECT(ADDRESS(ROW(),COLUMN()))=TRUNC(INDIRECT(ADDRESS(ROW(),COLUMN())))</formula>
    </cfRule>
  </conditionalFormatting>
  <conditionalFormatting sqref="W80:BE80">
    <cfRule type="expression" dxfId="107" priority="68">
      <formula>INDIRECT(ADDRESS(ROW(),COLUMN()))=TRUNC(INDIRECT(ADDRESS(ROW(),COLUMN())))</formula>
    </cfRule>
  </conditionalFormatting>
  <conditionalFormatting sqref="W82:BE82">
    <cfRule type="expression" dxfId="106" priority="67">
      <formula>INDIRECT(ADDRESS(ROW(),COLUMN()))=TRUNC(INDIRECT(ADDRESS(ROW(),COLUMN())))</formula>
    </cfRule>
  </conditionalFormatting>
  <conditionalFormatting sqref="W84:BE84">
    <cfRule type="expression" dxfId="105" priority="66">
      <formula>INDIRECT(ADDRESS(ROW(),COLUMN()))=TRUNC(INDIRECT(ADDRESS(ROW(),COLUMN())))</formula>
    </cfRule>
  </conditionalFormatting>
  <conditionalFormatting sqref="W86:BE86">
    <cfRule type="expression" dxfId="104" priority="65">
      <formula>INDIRECT(ADDRESS(ROW(),COLUMN()))=TRUNC(INDIRECT(ADDRESS(ROW(),COLUMN())))</formula>
    </cfRule>
  </conditionalFormatting>
  <conditionalFormatting sqref="W88:BE88">
    <cfRule type="expression" dxfId="103" priority="64">
      <formula>INDIRECT(ADDRESS(ROW(),COLUMN()))=TRUNC(INDIRECT(ADDRESS(ROW(),COLUMN())))</formula>
    </cfRule>
  </conditionalFormatting>
  <conditionalFormatting sqref="W90:BE90">
    <cfRule type="expression" dxfId="102" priority="63">
      <formula>INDIRECT(ADDRESS(ROW(),COLUMN()))=TRUNC(INDIRECT(ADDRESS(ROW(),COLUMN())))</formula>
    </cfRule>
  </conditionalFormatting>
  <conditionalFormatting sqref="W92:BE92">
    <cfRule type="expression" dxfId="101" priority="62">
      <formula>INDIRECT(ADDRESS(ROW(),COLUMN()))=TRUNC(INDIRECT(ADDRESS(ROW(),COLUMN())))</formula>
    </cfRule>
  </conditionalFormatting>
  <conditionalFormatting sqref="W94:BE94">
    <cfRule type="expression" dxfId="100" priority="61">
      <formula>INDIRECT(ADDRESS(ROW(),COLUMN()))=TRUNC(INDIRECT(ADDRESS(ROW(),COLUMN())))</formula>
    </cfRule>
  </conditionalFormatting>
  <conditionalFormatting sqref="W96:BE96">
    <cfRule type="expression" dxfId="99" priority="60">
      <formula>INDIRECT(ADDRESS(ROW(),COLUMN()))=TRUNC(INDIRECT(ADDRESS(ROW(),COLUMN())))</formula>
    </cfRule>
  </conditionalFormatting>
  <conditionalFormatting sqref="W98:BE98">
    <cfRule type="expression" dxfId="98" priority="59">
      <formula>INDIRECT(ADDRESS(ROW(),COLUMN()))=TRUNC(INDIRECT(ADDRESS(ROW(),COLUMN())))</formula>
    </cfRule>
  </conditionalFormatting>
  <conditionalFormatting sqref="W100:BE100">
    <cfRule type="expression" dxfId="97" priority="58">
      <formula>INDIRECT(ADDRESS(ROW(),COLUMN()))=TRUNC(INDIRECT(ADDRESS(ROW(),COLUMN())))</formula>
    </cfRule>
  </conditionalFormatting>
  <conditionalFormatting sqref="W102:BE102">
    <cfRule type="expression" dxfId="96" priority="57">
      <formula>INDIRECT(ADDRESS(ROW(),COLUMN()))=TRUNC(INDIRECT(ADDRESS(ROW(),COLUMN())))</formula>
    </cfRule>
  </conditionalFormatting>
  <conditionalFormatting sqref="W104:BE104">
    <cfRule type="expression" dxfId="95" priority="56">
      <formula>INDIRECT(ADDRESS(ROW(),COLUMN()))=TRUNC(INDIRECT(ADDRESS(ROW(),COLUMN())))</formula>
    </cfRule>
  </conditionalFormatting>
  <conditionalFormatting sqref="W106:BE106">
    <cfRule type="expression" dxfId="94" priority="55">
      <formula>INDIRECT(ADDRESS(ROW(),COLUMN()))=TRUNC(INDIRECT(ADDRESS(ROW(),COLUMN())))</formula>
    </cfRule>
  </conditionalFormatting>
  <conditionalFormatting sqref="W108:BE108">
    <cfRule type="expression" dxfId="93" priority="54">
      <formula>INDIRECT(ADDRESS(ROW(),COLUMN()))=TRUNC(INDIRECT(ADDRESS(ROW(),COLUMN())))</formula>
    </cfRule>
  </conditionalFormatting>
  <conditionalFormatting sqref="W110:BE110">
    <cfRule type="expression" dxfId="92" priority="53">
      <formula>INDIRECT(ADDRESS(ROW(),COLUMN()))=TRUNC(INDIRECT(ADDRESS(ROW(),COLUMN())))</formula>
    </cfRule>
  </conditionalFormatting>
  <conditionalFormatting sqref="W112:BE112">
    <cfRule type="expression" dxfId="91" priority="52">
      <formula>INDIRECT(ADDRESS(ROW(),COLUMN()))=TRUNC(INDIRECT(ADDRESS(ROW(),COLUMN())))</formula>
    </cfRule>
  </conditionalFormatting>
  <conditionalFormatting sqref="W114:BE114">
    <cfRule type="expression" dxfId="90" priority="51">
      <formula>INDIRECT(ADDRESS(ROW(),COLUMN()))=TRUNC(INDIRECT(ADDRESS(ROW(),COLUMN())))</formula>
    </cfRule>
  </conditionalFormatting>
  <conditionalFormatting sqref="W116:BE116">
    <cfRule type="expression" dxfId="89" priority="50">
      <formula>INDIRECT(ADDRESS(ROW(),COLUMN()))=TRUNC(INDIRECT(ADDRESS(ROW(),COLUMN())))</formula>
    </cfRule>
  </conditionalFormatting>
  <conditionalFormatting sqref="W118:BE118">
    <cfRule type="expression" dxfId="88" priority="49">
      <formula>INDIRECT(ADDRESS(ROW(),COLUMN()))=TRUNC(INDIRECT(ADDRESS(ROW(),COLUMN())))</formula>
    </cfRule>
  </conditionalFormatting>
  <conditionalFormatting sqref="W120:BE120">
    <cfRule type="expression" dxfId="87" priority="48">
      <formula>INDIRECT(ADDRESS(ROW(),COLUMN()))=TRUNC(INDIRECT(ADDRESS(ROW(),COLUMN())))</formula>
    </cfRule>
  </conditionalFormatting>
  <conditionalFormatting sqref="W122:BE122">
    <cfRule type="expression" dxfId="86" priority="47">
      <formula>INDIRECT(ADDRESS(ROW(),COLUMN()))=TRUNC(INDIRECT(ADDRESS(ROW(),COLUMN())))</formula>
    </cfRule>
  </conditionalFormatting>
  <conditionalFormatting sqref="W124:BE124">
    <cfRule type="expression" dxfId="85" priority="46">
      <formula>INDIRECT(ADDRESS(ROW(),COLUMN()))=TRUNC(INDIRECT(ADDRESS(ROW(),COLUMN())))</formula>
    </cfRule>
  </conditionalFormatting>
  <conditionalFormatting sqref="W126:BE126">
    <cfRule type="expression" dxfId="84" priority="45">
      <formula>INDIRECT(ADDRESS(ROW(),COLUMN()))=TRUNC(INDIRECT(ADDRESS(ROW(),COLUMN())))</formula>
    </cfRule>
  </conditionalFormatting>
  <conditionalFormatting sqref="W128:BE128">
    <cfRule type="expression" dxfId="83" priority="44">
      <formula>INDIRECT(ADDRESS(ROW(),COLUMN()))=TRUNC(INDIRECT(ADDRESS(ROW(),COLUMN())))</formula>
    </cfRule>
  </conditionalFormatting>
  <conditionalFormatting sqref="W130:BE130">
    <cfRule type="expression" dxfId="82" priority="43">
      <formula>INDIRECT(ADDRESS(ROW(),COLUMN()))=TRUNC(INDIRECT(ADDRESS(ROW(),COLUMN())))</formula>
    </cfRule>
  </conditionalFormatting>
  <conditionalFormatting sqref="W132:BE132">
    <cfRule type="expression" dxfId="81" priority="42">
      <formula>INDIRECT(ADDRESS(ROW(),COLUMN()))=TRUNC(INDIRECT(ADDRESS(ROW(),COLUMN())))</formula>
    </cfRule>
  </conditionalFormatting>
  <conditionalFormatting sqref="W134:BE134">
    <cfRule type="expression" dxfId="80" priority="41">
      <formula>INDIRECT(ADDRESS(ROW(),COLUMN()))=TRUNC(INDIRECT(ADDRESS(ROW(),COLUMN())))</formula>
    </cfRule>
  </conditionalFormatting>
  <conditionalFormatting sqref="W136:BE136">
    <cfRule type="expression" dxfId="79" priority="40">
      <formula>INDIRECT(ADDRESS(ROW(),COLUMN()))=TRUNC(INDIRECT(ADDRESS(ROW(),COLUMN())))</formula>
    </cfRule>
  </conditionalFormatting>
  <conditionalFormatting sqref="W138:BE138">
    <cfRule type="expression" dxfId="78" priority="39">
      <formula>INDIRECT(ADDRESS(ROW(),COLUMN()))=TRUNC(INDIRECT(ADDRESS(ROW(),COLUMN())))</formula>
    </cfRule>
  </conditionalFormatting>
  <conditionalFormatting sqref="W140:BE140">
    <cfRule type="expression" dxfId="77" priority="38">
      <formula>INDIRECT(ADDRESS(ROW(),COLUMN()))=TRUNC(INDIRECT(ADDRESS(ROW(),COLUMN())))</formula>
    </cfRule>
  </conditionalFormatting>
  <conditionalFormatting sqref="W142:BE142">
    <cfRule type="expression" dxfId="76" priority="37">
      <formula>INDIRECT(ADDRESS(ROW(),COLUMN()))=TRUNC(INDIRECT(ADDRESS(ROW(),COLUMN())))</formula>
    </cfRule>
  </conditionalFormatting>
  <conditionalFormatting sqref="W144:BE144">
    <cfRule type="expression" dxfId="75" priority="36">
      <formula>INDIRECT(ADDRESS(ROW(),COLUMN()))=TRUNC(INDIRECT(ADDRESS(ROW(),COLUMN())))</formula>
    </cfRule>
  </conditionalFormatting>
  <conditionalFormatting sqref="W146:BE146">
    <cfRule type="expression" dxfId="74" priority="35">
      <formula>INDIRECT(ADDRESS(ROW(),COLUMN()))=TRUNC(INDIRECT(ADDRESS(ROW(),COLUMN())))</formula>
    </cfRule>
  </conditionalFormatting>
  <conditionalFormatting sqref="W148:BE148">
    <cfRule type="expression" dxfId="73" priority="34">
      <formula>INDIRECT(ADDRESS(ROW(),COLUMN()))=TRUNC(INDIRECT(ADDRESS(ROW(),COLUMN())))</formula>
    </cfRule>
  </conditionalFormatting>
  <conditionalFormatting sqref="W150:BE150">
    <cfRule type="expression" dxfId="72" priority="33">
      <formula>INDIRECT(ADDRESS(ROW(),COLUMN()))=TRUNC(INDIRECT(ADDRESS(ROW(),COLUMN())))</formula>
    </cfRule>
  </conditionalFormatting>
  <conditionalFormatting sqref="W152:BE152">
    <cfRule type="expression" dxfId="71" priority="32">
      <formula>INDIRECT(ADDRESS(ROW(),COLUMN()))=TRUNC(INDIRECT(ADDRESS(ROW(),COLUMN())))</formula>
    </cfRule>
  </conditionalFormatting>
  <conditionalFormatting sqref="W154:BE154">
    <cfRule type="expression" dxfId="70" priority="31">
      <formula>INDIRECT(ADDRESS(ROW(),COLUMN()))=TRUNC(INDIRECT(ADDRESS(ROW(),COLUMN())))</formula>
    </cfRule>
  </conditionalFormatting>
  <conditionalFormatting sqref="W156:BE156">
    <cfRule type="expression" dxfId="69" priority="30">
      <formula>INDIRECT(ADDRESS(ROW(),COLUMN()))=TRUNC(INDIRECT(ADDRESS(ROW(),COLUMN())))</formula>
    </cfRule>
  </conditionalFormatting>
  <conditionalFormatting sqref="W158:BE158">
    <cfRule type="expression" dxfId="68" priority="29">
      <formula>INDIRECT(ADDRESS(ROW(),COLUMN()))=TRUNC(INDIRECT(ADDRESS(ROW(),COLUMN())))</formula>
    </cfRule>
  </conditionalFormatting>
  <conditionalFormatting sqref="W160:BE160">
    <cfRule type="expression" dxfId="67" priority="28">
      <formula>INDIRECT(ADDRESS(ROW(),COLUMN()))=TRUNC(INDIRECT(ADDRESS(ROW(),COLUMN())))</formula>
    </cfRule>
  </conditionalFormatting>
  <conditionalFormatting sqref="W162:BE162">
    <cfRule type="expression" dxfId="66" priority="27">
      <formula>INDIRECT(ADDRESS(ROW(),COLUMN()))=TRUNC(INDIRECT(ADDRESS(ROW(),COLUMN())))</formula>
    </cfRule>
  </conditionalFormatting>
  <conditionalFormatting sqref="W164:BE164">
    <cfRule type="expression" dxfId="65" priority="26">
      <formula>INDIRECT(ADDRESS(ROW(),COLUMN()))=TRUNC(INDIRECT(ADDRESS(ROW(),COLUMN())))</formula>
    </cfRule>
  </conditionalFormatting>
  <conditionalFormatting sqref="W166:BE166">
    <cfRule type="expression" dxfId="64" priority="25">
      <formula>INDIRECT(ADDRESS(ROW(),COLUMN()))=TRUNC(INDIRECT(ADDRESS(ROW(),COLUMN())))</formula>
    </cfRule>
  </conditionalFormatting>
  <conditionalFormatting sqref="W168:BE168">
    <cfRule type="expression" dxfId="63" priority="24">
      <formula>INDIRECT(ADDRESS(ROW(),COLUMN()))=TRUNC(INDIRECT(ADDRESS(ROW(),COLUMN())))</formula>
    </cfRule>
  </conditionalFormatting>
  <conditionalFormatting sqref="W170:BE170">
    <cfRule type="expression" dxfId="62" priority="23">
      <formula>INDIRECT(ADDRESS(ROW(),COLUMN()))=TRUNC(INDIRECT(ADDRESS(ROW(),COLUMN())))</formula>
    </cfRule>
  </conditionalFormatting>
  <conditionalFormatting sqref="W172:BE172">
    <cfRule type="expression" dxfId="61" priority="22">
      <formula>INDIRECT(ADDRESS(ROW(),COLUMN()))=TRUNC(INDIRECT(ADDRESS(ROW(),COLUMN())))</formula>
    </cfRule>
  </conditionalFormatting>
  <conditionalFormatting sqref="W174:BE174">
    <cfRule type="expression" dxfId="60" priority="21">
      <formula>INDIRECT(ADDRESS(ROW(),COLUMN()))=TRUNC(INDIRECT(ADDRESS(ROW(),COLUMN())))</formula>
    </cfRule>
  </conditionalFormatting>
  <conditionalFormatting sqref="W176:BE176">
    <cfRule type="expression" dxfId="59" priority="20">
      <formula>INDIRECT(ADDRESS(ROW(),COLUMN()))=TRUNC(INDIRECT(ADDRESS(ROW(),COLUMN())))</formula>
    </cfRule>
  </conditionalFormatting>
  <conditionalFormatting sqref="W178:BE178">
    <cfRule type="expression" dxfId="58" priority="19">
      <formula>INDIRECT(ADDRESS(ROW(),COLUMN()))=TRUNC(INDIRECT(ADDRESS(ROW(),COLUMN())))</formula>
    </cfRule>
  </conditionalFormatting>
  <conditionalFormatting sqref="W180:BE180">
    <cfRule type="expression" dxfId="57" priority="18">
      <formula>INDIRECT(ADDRESS(ROW(),COLUMN()))=TRUNC(INDIRECT(ADDRESS(ROW(),COLUMN())))</formula>
    </cfRule>
  </conditionalFormatting>
  <conditionalFormatting sqref="W182:BE182">
    <cfRule type="expression" dxfId="56" priority="17">
      <formula>INDIRECT(ADDRESS(ROW(),COLUMN()))=TRUNC(INDIRECT(ADDRESS(ROW(),COLUMN())))</formula>
    </cfRule>
  </conditionalFormatting>
  <conditionalFormatting sqref="W184:BE184">
    <cfRule type="expression" dxfId="55" priority="16">
      <formula>INDIRECT(ADDRESS(ROW(),COLUMN()))=TRUNC(INDIRECT(ADDRESS(ROW(),COLUMN())))</formula>
    </cfRule>
  </conditionalFormatting>
  <conditionalFormatting sqref="W186:BE186">
    <cfRule type="expression" dxfId="54" priority="15">
      <formula>INDIRECT(ADDRESS(ROW(),COLUMN()))=TRUNC(INDIRECT(ADDRESS(ROW(),COLUMN())))</formula>
    </cfRule>
  </conditionalFormatting>
  <conditionalFormatting sqref="W188:BE188">
    <cfRule type="expression" dxfId="53" priority="14">
      <formula>INDIRECT(ADDRESS(ROW(),COLUMN()))=TRUNC(INDIRECT(ADDRESS(ROW(),COLUMN())))</formula>
    </cfRule>
  </conditionalFormatting>
  <conditionalFormatting sqref="W190:BE190">
    <cfRule type="expression" dxfId="52" priority="13">
      <formula>INDIRECT(ADDRESS(ROW(),COLUMN()))=TRUNC(INDIRECT(ADDRESS(ROW(),COLUMN())))</formula>
    </cfRule>
  </conditionalFormatting>
  <conditionalFormatting sqref="W192:BE192">
    <cfRule type="expression" dxfId="51" priority="12">
      <formula>INDIRECT(ADDRESS(ROW(),COLUMN()))=TRUNC(INDIRECT(ADDRESS(ROW(),COLUMN())))</formula>
    </cfRule>
  </conditionalFormatting>
  <conditionalFormatting sqref="W194:BE194">
    <cfRule type="expression" dxfId="50" priority="11">
      <formula>INDIRECT(ADDRESS(ROW(),COLUMN()))=TRUNC(INDIRECT(ADDRESS(ROW(),COLUMN())))</formula>
    </cfRule>
  </conditionalFormatting>
  <conditionalFormatting sqref="W196:BE196">
    <cfRule type="expression" dxfId="49" priority="10">
      <formula>INDIRECT(ADDRESS(ROW(),COLUMN()))=TRUNC(INDIRECT(ADDRESS(ROW(),COLUMN())))</formula>
    </cfRule>
  </conditionalFormatting>
  <conditionalFormatting sqref="W198:BE198">
    <cfRule type="expression" dxfId="48" priority="9">
      <formula>INDIRECT(ADDRESS(ROW(),COLUMN()))=TRUNC(INDIRECT(ADDRESS(ROW(),COLUMN())))</formula>
    </cfRule>
  </conditionalFormatting>
  <conditionalFormatting sqref="W200:BE200">
    <cfRule type="expression" dxfId="47" priority="8">
      <formula>INDIRECT(ADDRESS(ROW(),COLUMN()))=TRUNC(INDIRECT(ADDRESS(ROW(),COLUMN())))</formula>
    </cfRule>
  </conditionalFormatting>
  <conditionalFormatting sqref="W202:BE202">
    <cfRule type="expression" dxfId="46" priority="7">
      <formula>INDIRECT(ADDRESS(ROW(),COLUMN()))=TRUNC(INDIRECT(ADDRESS(ROW(),COLUMN())))</formula>
    </cfRule>
  </conditionalFormatting>
  <conditionalFormatting sqref="W204:BE204">
    <cfRule type="expression" dxfId="45" priority="6">
      <formula>INDIRECT(ADDRESS(ROW(),COLUMN()))=TRUNC(INDIRECT(ADDRESS(ROW(),COLUMN())))</formula>
    </cfRule>
  </conditionalFormatting>
  <conditionalFormatting sqref="W206:BE206">
    <cfRule type="expression" dxfId="44" priority="5">
      <formula>INDIRECT(ADDRESS(ROW(),COLUMN()))=TRUNC(INDIRECT(ADDRESS(ROW(),COLUMN())))</formula>
    </cfRule>
  </conditionalFormatting>
  <conditionalFormatting sqref="W208:BE208">
    <cfRule type="expression" dxfId="43" priority="4">
      <formula>INDIRECT(ADDRESS(ROW(),COLUMN()))=TRUNC(INDIRECT(ADDRESS(ROW(),COLUMN())))</formula>
    </cfRule>
  </conditionalFormatting>
  <conditionalFormatting sqref="W210:BE210">
    <cfRule type="expression" dxfId="42" priority="3">
      <formula>INDIRECT(ADDRESS(ROW(),COLUMN()))=TRUNC(INDIRECT(ADDRESS(ROW(),COLUMN())))</formula>
    </cfRule>
  </conditionalFormatting>
  <conditionalFormatting sqref="W212:BE212">
    <cfRule type="expression" dxfId="41" priority="2">
      <formula>INDIRECT(ADDRESS(ROW(),COLUMN()))=TRUNC(INDIRECT(ADDRESS(ROW(),COLUMN())))</formula>
    </cfRule>
  </conditionalFormatting>
  <conditionalFormatting sqref="W214:BE214">
    <cfRule type="expression" dxfId="40" priority="1">
      <formula>INDIRECT(ADDRESS(ROW(),COLUMN()))=TRUNC(INDIRECT(ADDRESS(ROW(),COLUMN())))</formula>
    </cfRule>
  </conditionalFormatting>
  <conditionalFormatting sqref="AA221:AK221">
    <cfRule type="expression" dxfId="39" priority="106">
      <formula>OR(#REF!=$B225,#REF!=$B225)</formula>
    </cfRule>
  </conditionalFormatting>
  <conditionalFormatting sqref="AA222:AK222">
    <cfRule type="expression" dxfId="38" priority="105">
      <formula>OR(#REF!=$B215,#REF!=$B215)</formula>
    </cfRule>
  </conditionalFormatting>
  <dataValidations count="9">
    <dataValidation type="list" errorStyle="warning" allowBlank="1" showInputMessage="1" error="リストにない場合のみ、入力してください。" sqref="K15:N214" xr:uid="{00000000-0002-0000-1300-000000000000}">
      <formula1>INDIRECT(C15)</formula1>
    </dataValidation>
    <dataValidation type="list" allowBlank="1" showInputMessage="1" sqref="I15:J214" xr:uid="{00000000-0002-0000-1300-000001000000}">
      <formula1>"A, B, C, D"</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xr:uid="{00000000-0002-0000-1300-000002000000}">
      <formula1>シフト記号表</formula1>
    </dataValidation>
    <dataValidation type="list" allowBlank="1" showInputMessage="1" sqref="C15:D214" xr:uid="{00000000-0002-0000-1300-000003000000}">
      <formula1>職種</formula1>
    </dataValidation>
    <dataValidation type="list" allowBlank="1" showInputMessage="1" showErrorMessage="1" sqref="BE4:BH4" xr:uid="{00000000-0002-0000-1300-000004000000}">
      <formula1>"予定,実績,予定・実績"</formula1>
    </dataValidation>
    <dataValidation type="decimal" allowBlank="1" showInputMessage="1" showErrorMessage="1" error="入力可能範囲　32～40" sqref="BA6:BB6" xr:uid="{00000000-0002-0000-1300-000005000000}">
      <formula1>32</formula1>
      <formula2>40</formula2>
    </dataValidation>
    <dataValidation type="list" allowBlank="1" showInputMessage="1" showErrorMessage="1" sqref="AF3:AF4" xr:uid="{00000000-0002-0000-1300-000006000000}">
      <formula1>#REF!</formula1>
    </dataValidation>
    <dataValidation type="list" allowBlank="1" showInputMessage="1" showErrorMessage="1" sqref="BE3:BH3" xr:uid="{00000000-0002-0000-1300-000007000000}">
      <formula1>"４週,暦月"</formula1>
    </dataValidation>
    <dataValidation type="list" allowBlank="1" showInputMessage="1" showErrorMessage="1" sqref="R226:S226" xr:uid="{00000000-0002-0000-1300-000008000000}">
      <formula1>"週,暦月"</formula1>
    </dataValidation>
  </dataValidations>
  <printOptions horizontalCentered="1"/>
  <pageMargins left="0.15748031496062992" right="0.15748031496062992" top="0.59055118110236227" bottom="0.47244094488188981"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1300-000009000000}">
          <x14:formula1>
            <xm:f>標準様式１プルダウン・リスト!$C$4:$C$13</xm:f>
          </x14:formula1>
          <xm:sqref>AT1:BI1</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pageSetUpPr fitToPage="1"/>
  </sheetPr>
  <dimension ref="B1:N54"/>
  <sheetViews>
    <sheetView view="pageBreakPreview" zoomScale="60" zoomScaleNormal="80" workbookViewId="0">
      <selection activeCell="S8" sqref="S8"/>
    </sheetView>
  </sheetViews>
  <sheetFormatPr defaultColWidth="10" defaultRowHeight="18.75" x14ac:dyDescent="0.15"/>
  <cols>
    <col min="1" max="1" width="1.75" style="327" customWidth="1"/>
    <col min="2" max="2" width="6.25" style="328" customWidth="1"/>
    <col min="3" max="3" width="11.75" style="328" customWidth="1"/>
    <col min="4" max="4" width="11.75" style="328" hidden="1" customWidth="1"/>
    <col min="5" max="5" width="3.75" style="328" bestFit="1" customWidth="1"/>
    <col min="6" max="6" width="17.375" style="327" customWidth="1"/>
    <col min="7" max="7" width="3.75" style="327" bestFit="1" customWidth="1"/>
    <col min="8" max="8" width="17.375" style="327" customWidth="1"/>
    <col min="9" max="9" width="3.75" style="327" bestFit="1" customWidth="1"/>
    <col min="10" max="10" width="17.375" style="328" customWidth="1"/>
    <col min="11" max="11" width="3.75" style="327" bestFit="1" customWidth="1"/>
    <col min="12" max="12" width="17.375" style="327" customWidth="1"/>
    <col min="13" max="13" width="3.75" style="327" customWidth="1"/>
    <col min="14" max="14" width="56.25" style="327" customWidth="1"/>
    <col min="15" max="16384" width="10" style="327"/>
  </cols>
  <sheetData>
    <row r="1" spans="2:14" x14ac:dyDescent="0.15">
      <c r="B1" s="344" t="s">
        <v>575</v>
      </c>
    </row>
    <row r="2" spans="2:14" x14ac:dyDescent="0.15">
      <c r="B2" s="329" t="s">
        <v>574</v>
      </c>
      <c r="F2" s="343"/>
      <c r="J2" s="342"/>
    </row>
    <row r="3" spans="2:14" x14ac:dyDescent="0.15">
      <c r="B3" s="343" t="s">
        <v>573</v>
      </c>
      <c r="F3" s="342" t="s">
        <v>572</v>
      </c>
      <c r="J3" s="342"/>
    </row>
    <row r="4" spans="2:14" x14ac:dyDescent="0.15">
      <c r="B4" s="329"/>
      <c r="F4" s="1370" t="s">
        <v>567</v>
      </c>
      <c r="G4" s="1370"/>
      <c r="H4" s="1370"/>
      <c r="I4" s="1370"/>
      <c r="J4" s="1370"/>
      <c r="K4" s="1370"/>
      <c r="L4" s="1370"/>
      <c r="N4" s="1370" t="s">
        <v>571</v>
      </c>
    </row>
    <row r="5" spans="2:14" x14ac:dyDescent="0.15">
      <c r="B5" s="328" t="s">
        <v>499</v>
      </c>
      <c r="C5" s="328" t="s">
        <v>479</v>
      </c>
      <c r="F5" s="328" t="s">
        <v>570</v>
      </c>
      <c r="G5" s="328"/>
      <c r="H5" s="328" t="s">
        <v>569</v>
      </c>
      <c r="J5" s="328" t="s">
        <v>568</v>
      </c>
      <c r="L5" s="328" t="s">
        <v>567</v>
      </c>
      <c r="N5" s="1370"/>
    </row>
    <row r="6" spans="2:14" x14ac:dyDescent="0.15">
      <c r="B6" s="335">
        <v>1</v>
      </c>
      <c r="C6" s="340" t="s">
        <v>566</v>
      </c>
      <c r="D6" s="336" t="str">
        <f t="shared" ref="D6:D38" si="0">C6</f>
        <v>a</v>
      </c>
      <c r="E6" s="335" t="s">
        <v>530</v>
      </c>
      <c r="F6" s="333"/>
      <c r="G6" s="335" t="s">
        <v>529</v>
      </c>
      <c r="H6" s="333"/>
      <c r="I6" s="334" t="s">
        <v>528</v>
      </c>
      <c r="J6" s="333">
        <v>0</v>
      </c>
      <c r="K6" s="332" t="s">
        <v>509</v>
      </c>
      <c r="L6" s="331" t="str">
        <f t="shared" ref="L6:L22" si="1">IF(OR(F6="",H6=""),"",(H6+IF(F6&gt;H6,1,0)-F6-J6)*24)</f>
        <v/>
      </c>
      <c r="N6" s="330"/>
    </row>
    <row r="7" spans="2:14" x14ac:dyDescent="0.15">
      <c r="B7" s="335">
        <v>2</v>
      </c>
      <c r="C7" s="340" t="s">
        <v>565</v>
      </c>
      <c r="D7" s="336" t="str">
        <f t="shared" si="0"/>
        <v>b</v>
      </c>
      <c r="E7" s="335" t="s">
        <v>530</v>
      </c>
      <c r="F7" s="333"/>
      <c r="G7" s="335" t="s">
        <v>529</v>
      </c>
      <c r="H7" s="333"/>
      <c r="I7" s="334" t="s">
        <v>528</v>
      </c>
      <c r="J7" s="333">
        <v>0</v>
      </c>
      <c r="K7" s="332" t="s">
        <v>509</v>
      </c>
      <c r="L7" s="331" t="str">
        <f t="shared" si="1"/>
        <v/>
      </c>
      <c r="N7" s="330"/>
    </row>
    <row r="8" spans="2:14" x14ac:dyDescent="0.15">
      <c r="B8" s="335">
        <v>3</v>
      </c>
      <c r="C8" s="340" t="s">
        <v>564</v>
      </c>
      <c r="D8" s="336" t="str">
        <f t="shared" si="0"/>
        <v>c</v>
      </c>
      <c r="E8" s="335" t="s">
        <v>530</v>
      </c>
      <c r="F8" s="333"/>
      <c r="G8" s="335" t="s">
        <v>529</v>
      </c>
      <c r="H8" s="333"/>
      <c r="I8" s="334" t="s">
        <v>528</v>
      </c>
      <c r="J8" s="333">
        <v>0</v>
      </c>
      <c r="K8" s="332" t="s">
        <v>509</v>
      </c>
      <c r="L8" s="331" t="str">
        <f t="shared" si="1"/>
        <v/>
      </c>
      <c r="N8" s="330"/>
    </row>
    <row r="9" spans="2:14" x14ac:dyDescent="0.15">
      <c r="B9" s="335">
        <v>4</v>
      </c>
      <c r="C9" s="340" t="s">
        <v>563</v>
      </c>
      <c r="D9" s="336" t="str">
        <f t="shared" si="0"/>
        <v>d</v>
      </c>
      <c r="E9" s="335" t="s">
        <v>530</v>
      </c>
      <c r="F9" s="333"/>
      <c r="G9" s="335" t="s">
        <v>529</v>
      </c>
      <c r="H9" s="333"/>
      <c r="I9" s="334" t="s">
        <v>528</v>
      </c>
      <c r="J9" s="333">
        <v>0</v>
      </c>
      <c r="K9" s="332" t="s">
        <v>509</v>
      </c>
      <c r="L9" s="331" t="str">
        <f t="shared" si="1"/>
        <v/>
      </c>
      <c r="N9" s="330"/>
    </row>
    <row r="10" spans="2:14" x14ac:dyDescent="0.15">
      <c r="B10" s="335">
        <v>5</v>
      </c>
      <c r="C10" s="340" t="s">
        <v>562</v>
      </c>
      <c r="D10" s="336" t="str">
        <f t="shared" si="0"/>
        <v>e</v>
      </c>
      <c r="E10" s="335" t="s">
        <v>530</v>
      </c>
      <c r="F10" s="333"/>
      <c r="G10" s="335" t="s">
        <v>529</v>
      </c>
      <c r="H10" s="333"/>
      <c r="I10" s="334" t="s">
        <v>528</v>
      </c>
      <c r="J10" s="333">
        <v>0</v>
      </c>
      <c r="K10" s="332" t="s">
        <v>509</v>
      </c>
      <c r="L10" s="331" t="str">
        <f t="shared" si="1"/>
        <v/>
      </c>
      <c r="N10" s="330"/>
    </row>
    <row r="11" spans="2:14" x14ac:dyDescent="0.15">
      <c r="B11" s="335">
        <v>6</v>
      </c>
      <c r="C11" s="340" t="s">
        <v>561</v>
      </c>
      <c r="D11" s="336" t="str">
        <f t="shared" si="0"/>
        <v>f</v>
      </c>
      <c r="E11" s="335" t="s">
        <v>530</v>
      </c>
      <c r="F11" s="333"/>
      <c r="G11" s="335" t="s">
        <v>529</v>
      </c>
      <c r="H11" s="333"/>
      <c r="I11" s="334" t="s">
        <v>528</v>
      </c>
      <c r="J11" s="333">
        <v>0</v>
      </c>
      <c r="K11" s="332" t="s">
        <v>509</v>
      </c>
      <c r="L11" s="331" t="str">
        <f t="shared" si="1"/>
        <v/>
      </c>
      <c r="N11" s="330"/>
    </row>
    <row r="12" spans="2:14" x14ac:dyDescent="0.15">
      <c r="B12" s="335">
        <v>7</v>
      </c>
      <c r="C12" s="340" t="s">
        <v>560</v>
      </c>
      <c r="D12" s="336" t="str">
        <f t="shared" si="0"/>
        <v>g</v>
      </c>
      <c r="E12" s="335" t="s">
        <v>530</v>
      </c>
      <c r="F12" s="333"/>
      <c r="G12" s="335" t="s">
        <v>529</v>
      </c>
      <c r="H12" s="333"/>
      <c r="I12" s="334" t="s">
        <v>528</v>
      </c>
      <c r="J12" s="333">
        <v>0</v>
      </c>
      <c r="K12" s="332" t="s">
        <v>509</v>
      </c>
      <c r="L12" s="331" t="str">
        <f t="shared" si="1"/>
        <v/>
      </c>
      <c r="N12" s="330"/>
    </row>
    <row r="13" spans="2:14" x14ac:dyDescent="0.15">
      <c r="B13" s="335">
        <v>8</v>
      </c>
      <c r="C13" s="340" t="s">
        <v>559</v>
      </c>
      <c r="D13" s="336" t="str">
        <f t="shared" si="0"/>
        <v>h</v>
      </c>
      <c r="E13" s="335" t="s">
        <v>530</v>
      </c>
      <c r="F13" s="333"/>
      <c r="G13" s="335" t="s">
        <v>529</v>
      </c>
      <c r="H13" s="333"/>
      <c r="I13" s="334" t="s">
        <v>528</v>
      </c>
      <c r="J13" s="333">
        <v>0</v>
      </c>
      <c r="K13" s="332" t="s">
        <v>509</v>
      </c>
      <c r="L13" s="331" t="str">
        <f t="shared" si="1"/>
        <v/>
      </c>
      <c r="N13" s="330"/>
    </row>
    <row r="14" spans="2:14" x14ac:dyDescent="0.15">
      <c r="B14" s="335">
        <v>9</v>
      </c>
      <c r="C14" s="340" t="s">
        <v>558</v>
      </c>
      <c r="D14" s="336" t="str">
        <f t="shared" si="0"/>
        <v>i</v>
      </c>
      <c r="E14" s="335" t="s">
        <v>530</v>
      </c>
      <c r="F14" s="333"/>
      <c r="G14" s="335" t="s">
        <v>529</v>
      </c>
      <c r="H14" s="333"/>
      <c r="I14" s="334" t="s">
        <v>528</v>
      </c>
      <c r="J14" s="333">
        <v>0</v>
      </c>
      <c r="K14" s="332" t="s">
        <v>509</v>
      </c>
      <c r="L14" s="331" t="str">
        <f t="shared" si="1"/>
        <v/>
      </c>
      <c r="N14" s="330"/>
    </row>
    <row r="15" spans="2:14" x14ac:dyDescent="0.15">
      <c r="B15" s="335">
        <v>10</v>
      </c>
      <c r="C15" s="340" t="s">
        <v>557</v>
      </c>
      <c r="D15" s="336" t="str">
        <f t="shared" si="0"/>
        <v>j</v>
      </c>
      <c r="E15" s="335" t="s">
        <v>530</v>
      </c>
      <c r="F15" s="333"/>
      <c r="G15" s="335" t="s">
        <v>529</v>
      </c>
      <c r="H15" s="333"/>
      <c r="I15" s="334" t="s">
        <v>528</v>
      </c>
      <c r="J15" s="333">
        <v>0</v>
      </c>
      <c r="K15" s="332" t="s">
        <v>509</v>
      </c>
      <c r="L15" s="331" t="str">
        <f t="shared" si="1"/>
        <v/>
      </c>
      <c r="N15" s="330"/>
    </row>
    <row r="16" spans="2:14" x14ac:dyDescent="0.15">
      <c r="B16" s="335">
        <v>11</v>
      </c>
      <c r="C16" s="340" t="s">
        <v>556</v>
      </c>
      <c r="D16" s="336" t="str">
        <f t="shared" si="0"/>
        <v>k</v>
      </c>
      <c r="E16" s="335" t="s">
        <v>530</v>
      </c>
      <c r="F16" s="333"/>
      <c r="G16" s="335" t="s">
        <v>529</v>
      </c>
      <c r="H16" s="333"/>
      <c r="I16" s="334" t="s">
        <v>528</v>
      </c>
      <c r="J16" s="333">
        <v>0</v>
      </c>
      <c r="K16" s="332" t="s">
        <v>509</v>
      </c>
      <c r="L16" s="331" t="str">
        <f t="shared" si="1"/>
        <v/>
      </c>
      <c r="N16" s="330"/>
    </row>
    <row r="17" spans="2:14" x14ac:dyDescent="0.15">
      <c r="B17" s="335">
        <v>12</v>
      </c>
      <c r="C17" s="340" t="s">
        <v>555</v>
      </c>
      <c r="D17" s="336" t="str">
        <f t="shared" si="0"/>
        <v>l</v>
      </c>
      <c r="E17" s="335" t="s">
        <v>530</v>
      </c>
      <c r="F17" s="333"/>
      <c r="G17" s="335" t="s">
        <v>529</v>
      </c>
      <c r="H17" s="333"/>
      <c r="I17" s="334" t="s">
        <v>528</v>
      </c>
      <c r="J17" s="333">
        <v>0</v>
      </c>
      <c r="K17" s="332" t="s">
        <v>509</v>
      </c>
      <c r="L17" s="331" t="str">
        <f t="shared" si="1"/>
        <v/>
      </c>
      <c r="N17" s="330"/>
    </row>
    <row r="18" spans="2:14" x14ac:dyDescent="0.15">
      <c r="B18" s="335">
        <v>13</v>
      </c>
      <c r="C18" s="340" t="s">
        <v>554</v>
      </c>
      <c r="D18" s="336" t="str">
        <f t="shared" si="0"/>
        <v>m</v>
      </c>
      <c r="E18" s="335" t="s">
        <v>530</v>
      </c>
      <c r="F18" s="333"/>
      <c r="G18" s="335" t="s">
        <v>529</v>
      </c>
      <c r="H18" s="333"/>
      <c r="I18" s="334" t="s">
        <v>528</v>
      </c>
      <c r="J18" s="333">
        <v>0</v>
      </c>
      <c r="K18" s="332" t="s">
        <v>509</v>
      </c>
      <c r="L18" s="331" t="str">
        <f t="shared" si="1"/>
        <v/>
      </c>
      <c r="N18" s="330"/>
    </row>
    <row r="19" spans="2:14" x14ac:dyDescent="0.15">
      <c r="B19" s="335">
        <v>14</v>
      </c>
      <c r="C19" s="340" t="s">
        <v>553</v>
      </c>
      <c r="D19" s="336" t="str">
        <f t="shared" si="0"/>
        <v>n</v>
      </c>
      <c r="E19" s="335" t="s">
        <v>530</v>
      </c>
      <c r="F19" s="333"/>
      <c r="G19" s="335" t="s">
        <v>529</v>
      </c>
      <c r="H19" s="333"/>
      <c r="I19" s="334" t="s">
        <v>528</v>
      </c>
      <c r="J19" s="333">
        <v>0</v>
      </c>
      <c r="K19" s="332" t="s">
        <v>509</v>
      </c>
      <c r="L19" s="331" t="str">
        <f t="shared" si="1"/>
        <v/>
      </c>
      <c r="N19" s="330"/>
    </row>
    <row r="20" spans="2:14" x14ac:dyDescent="0.15">
      <c r="B20" s="335">
        <v>15</v>
      </c>
      <c r="C20" s="340" t="s">
        <v>552</v>
      </c>
      <c r="D20" s="336" t="str">
        <f t="shared" si="0"/>
        <v>o</v>
      </c>
      <c r="E20" s="335" t="s">
        <v>530</v>
      </c>
      <c r="F20" s="333"/>
      <c r="G20" s="335" t="s">
        <v>529</v>
      </c>
      <c r="H20" s="333"/>
      <c r="I20" s="334" t="s">
        <v>528</v>
      </c>
      <c r="J20" s="333">
        <v>0</v>
      </c>
      <c r="K20" s="332" t="s">
        <v>509</v>
      </c>
      <c r="L20" s="331" t="str">
        <f t="shared" si="1"/>
        <v/>
      </c>
      <c r="N20" s="330"/>
    </row>
    <row r="21" spans="2:14" x14ac:dyDescent="0.15">
      <c r="B21" s="335">
        <v>16</v>
      </c>
      <c r="C21" s="340" t="s">
        <v>551</v>
      </c>
      <c r="D21" s="336" t="str">
        <f t="shared" si="0"/>
        <v>p</v>
      </c>
      <c r="E21" s="335" t="s">
        <v>530</v>
      </c>
      <c r="F21" s="333"/>
      <c r="G21" s="335" t="s">
        <v>529</v>
      </c>
      <c r="H21" s="333"/>
      <c r="I21" s="334" t="s">
        <v>528</v>
      </c>
      <c r="J21" s="333">
        <v>0</v>
      </c>
      <c r="K21" s="332" t="s">
        <v>509</v>
      </c>
      <c r="L21" s="331" t="str">
        <f t="shared" si="1"/>
        <v/>
      </c>
      <c r="N21" s="330"/>
    </row>
    <row r="22" spans="2:14" x14ac:dyDescent="0.15">
      <c r="B22" s="335">
        <v>17</v>
      </c>
      <c r="C22" s="340" t="s">
        <v>550</v>
      </c>
      <c r="D22" s="336" t="str">
        <f t="shared" si="0"/>
        <v>q</v>
      </c>
      <c r="E22" s="335" t="s">
        <v>530</v>
      </c>
      <c r="F22" s="333"/>
      <c r="G22" s="335" t="s">
        <v>529</v>
      </c>
      <c r="H22" s="333"/>
      <c r="I22" s="334" t="s">
        <v>528</v>
      </c>
      <c r="J22" s="333">
        <v>0</v>
      </c>
      <c r="K22" s="332" t="s">
        <v>509</v>
      </c>
      <c r="L22" s="331" t="str">
        <f t="shared" si="1"/>
        <v/>
      </c>
      <c r="N22" s="330"/>
    </row>
    <row r="23" spans="2:14" x14ac:dyDescent="0.15">
      <c r="B23" s="335">
        <v>18</v>
      </c>
      <c r="C23" s="340" t="s">
        <v>549</v>
      </c>
      <c r="D23" s="336" t="str">
        <f t="shared" si="0"/>
        <v>r</v>
      </c>
      <c r="E23" s="335" t="s">
        <v>530</v>
      </c>
      <c r="F23" s="341"/>
      <c r="G23" s="335" t="s">
        <v>529</v>
      </c>
      <c r="H23" s="341"/>
      <c r="I23" s="334" t="s">
        <v>528</v>
      </c>
      <c r="J23" s="341"/>
      <c r="K23" s="332" t="s">
        <v>509</v>
      </c>
      <c r="L23" s="340">
        <v>1</v>
      </c>
      <c r="N23" s="330"/>
    </row>
    <row r="24" spans="2:14" x14ac:dyDescent="0.15">
      <c r="B24" s="335">
        <v>19</v>
      </c>
      <c r="C24" s="340" t="s">
        <v>548</v>
      </c>
      <c r="D24" s="336" t="str">
        <f t="shared" si="0"/>
        <v>s</v>
      </c>
      <c r="E24" s="335" t="s">
        <v>530</v>
      </c>
      <c r="F24" s="341"/>
      <c r="G24" s="335" t="s">
        <v>529</v>
      </c>
      <c r="H24" s="341"/>
      <c r="I24" s="334" t="s">
        <v>528</v>
      </c>
      <c r="J24" s="341"/>
      <c r="K24" s="332" t="s">
        <v>509</v>
      </c>
      <c r="L24" s="340">
        <v>2</v>
      </c>
      <c r="N24" s="330"/>
    </row>
    <row r="25" spans="2:14" x14ac:dyDescent="0.15">
      <c r="B25" s="335">
        <v>20</v>
      </c>
      <c r="C25" s="340" t="s">
        <v>547</v>
      </c>
      <c r="D25" s="336" t="str">
        <f t="shared" si="0"/>
        <v>t</v>
      </c>
      <c r="E25" s="335" t="s">
        <v>530</v>
      </c>
      <c r="F25" s="341"/>
      <c r="G25" s="335" t="s">
        <v>529</v>
      </c>
      <c r="H25" s="341"/>
      <c r="I25" s="334" t="s">
        <v>528</v>
      </c>
      <c r="J25" s="341"/>
      <c r="K25" s="332" t="s">
        <v>509</v>
      </c>
      <c r="L25" s="340">
        <v>3</v>
      </c>
      <c r="N25" s="330"/>
    </row>
    <row r="26" spans="2:14" x14ac:dyDescent="0.15">
      <c r="B26" s="335">
        <v>21</v>
      </c>
      <c r="C26" s="340" t="s">
        <v>546</v>
      </c>
      <c r="D26" s="336" t="str">
        <f t="shared" si="0"/>
        <v>u</v>
      </c>
      <c r="E26" s="335" t="s">
        <v>530</v>
      </c>
      <c r="F26" s="341"/>
      <c r="G26" s="335" t="s">
        <v>529</v>
      </c>
      <c r="H26" s="341"/>
      <c r="I26" s="334" t="s">
        <v>528</v>
      </c>
      <c r="J26" s="341"/>
      <c r="K26" s="332" t="s">
        <v>509</v>
      </c>
      <c r="L26" s="340">
        <v>4</v>
      </c>
      <c r="N26" s="330"/>
    </row>
    <row r="27" spans="2:14" x14ac:dyDescent="0.15">
      <c r="B27" s="335">
        <v>22</v>
      </c>
      <c r="C27" s="340" t="s">
        <v>545</v>
      </c>
      <c r="D27" s="336" t="str">
        <f t="shared" si="0"/>
        <v>v</v>
      </c>
      <c r="E27" s="335" t="s">
        <v>530</v>
      </c>
      <c r="F27" s="341"/>
      <c r="G27" s="335" t="s">
        <v>529</v>
      </c>
      <c r="H27" s="341"/>
      <c r="I27" s="334" t="s">
        <v>528</v>
      </c>
      <c r="J27" s="341"/>
      <c r="K27" s="332" t="s">
        <v>509</v>
      </c>
      <c r="L27" s="340">
        <v>5</v>
      </c>
      <c r="N27" s="330"/>
    </row>
    <row r="28" spans="2:14" x14ac:dyDescent="0.15">
      <c r="B28" s="335">
        <v>23</v>
      </c>
      <c r="C28" s="340" t="s">
        <v>544</v>
      </c>
      <c r="D28" s="336" t="str">
        <f t="shared" si="0"/>
        <v>w</v>
      </c>
      <c r="E28" s="335" t="s">
        <v>530</v>
      </c>
      <c r="F28" s="341"/>
      <c r="G28" s="335" t="s">
        <v>529</v>
      </c>
      <c r="H28" s="341"/>
      <c r="I28" s="334" t="s">
        <v>528</v>
      </c>
      <c r="J28" s="341"/>
      <c r="K28" s="332" t="s">
        <v>509</v>
      </c>
      <c r="L28" s="340">
        <v>6</v>
      </c>
      <c r="N28" s="330"/>
    </row>
    <row r="29" spans="2:14" x14ac:dyDescent="0.15">
      <c r="B29" s="335">
        <v>24</v>
      </c>
      <c r="C29" s="340" t="s">
        <v>541</v>
      </c>
      <c r="D29" s="336" t="str">
        <f t="shared" si="0"/>
        <v>x</v>
      </c>
      <c r="E29" s="335" t="s">
        <v>530</v>
      </c>
      <c r="F29" s="341"/>
      <c r="G29" s="335" t="s">
        <v>529</v>
      </c>
      <c r="H29" s="341"/>
      <c r="I29" s="334" t="s">
        <v>528</v>
      </c>
      <c r="J29" s="341"/>
      <c r="K29" s="332" t="s">
        <v>509</v>
      </c>
      <c r="L29" s="340">
        <v>7</v>
      </c>
      <c r="N29" s="330"/>
    </row>
    <row r="30" spans="2:14" x14ac:dyDescent="0.15">
      <c r="B30" s="335">
        <v>25</v>
      </c>
      <c r="C30" s="340" t="s">
        <v>543</v>
      </c>
      <c r="D30" s="336" t="str">
        <f t="shared" si="0"/>
        <v>y</v>
      </c>
      <c r="E30" s="335" t="s">
        <v>530</v>
      </c>
      <c r="F30" s="341"/>
      <c r="G30" s="335" t="s">
        <v>529</v>
      </c>
      <c r="H30" s="341"/>
      <c r="I30" s="334" t="s">
        <v>528</v>
      </c>
      <c r="J30" s="341"/>
      <c r="K30" s="332" t="s">
        <v>509</v>
      </c>
      <c r="L30" s="340">
        <v>8</v>
      </c>
      <c r="N30" s="330"/>
    </row>
    <row r="31" spans="2:14" x14ac:dyDescent="0.15">
      <c r="B31" s="335">
        <v>26</v>
      </c>
      <c r="C31" s="340" t="s">
        <v>542</v>
      </c>
      <c r="D31" s="336" t="str">
        <f t="shared" si="0"/>
        <v>z</v>
      </c>
      <c r="E31" s="335" t="s">
        <v>530</v>
      </c>
      <c r="F31" s="341"/>
      <c r="G31" s="335" t="s">
        <v>529</v>
      </c>
      <c r="H31" s="341"/>
      <c r="I31" s="334" t="s">
        <v>528</v>
      </c>
      <c r="J31" s="341"/>
      <c r="K31" s="332" t="s">
        <v>509</v>
      </c>
      <c r="L31" s="340">
        <v>1</v>
      </c>
      <c r="N31" s="330"/>
    </row>
    <row r="32" spans="2:14" x14ac:dyDescent="0.15">
      <c r="B32" s="335">
        <v>27</v>
      </c>
      <c r="C32" s="340" t="s">
        <v>541</v>
      </c>
      <c r="D32" s="336" t="str">
        <f t="shared" si="0"/>
        <v>x</v>
      </c>
      <c r="E32" s="335" t="s">
        <v>530</v>
      </c>
      <c r="F32" s="341"/>
      <c r="G32" s="335" t="s">
        <v>529</v>
      </c>
      <c r="H32" s="341"/>
      <c r="I32" s="334" t="s">
        <v>528</v>
      </c>
      <c r="J32" s="341"/>
      <c r="K32" s="332" t="s">
        <v>509</v>
      </c>
      <c r="L32" s="340">
        <v>2</v>
      </c>
      <c r="N32" s="330"/>
    </row>
    <row r="33" spans="2:14" x14ac:dyDescent="0.15">
      <c r="B33" s="335">
        <v>28</v>
      </c>
      <c r="C33" s="340" t="s">
        <v>540</v>
      </c>
      <c r="D33" s="336" t="str">
        <f t="shared" si="0"/>
        <v>aa</v>
      </c>
      <c r="E33" s="335" t="s">
        <v>530</v>
      </c>
      <c r="F33" s="341"/>
      <c r="G33" s="335" t="s">
        <v>529</v>
      </c>
      <c r="H33" s="341"/>
      <c r="I33" s="334" t="s">
        <v>528</v>
      </c>
      <c r="J33" s="341"/>
      <c r="K33" s="332" t="s">
        <v>509</v>
      </c>
      <c r="L33" s="340">
        <v>3</v>
      </c>
      <c r="N33" s="330"/>
    </row>
    <row r="34" spans="2:14" x14ac:dyDescent="0.15">
      <c r="B34" s="335">
        <v>29</v>
      </c>
      <c r="C34" s="340" t="s">
        <v>539</v>
      </c>
      <c r="D34" s="336" t="str">
        <f t="shared" si="0"/>
        <v>ab</v>
      </c>
      <c r="E34" s="335" t="s">
        <v>530</v>
      </c>
      <c r="F34" s="341"/>
      <c r="G34" s="335" t="s">
        <v>529</v>
      </c>
      <c r="H34" s="341"/>
      <c r="I34" s="334" t="s">
        <v>528</v>
      </c>
      <c r="J34" s="341"/>
      <c r="K34" s="332" t="s">
        <v>509</v>
      </c>
      <c r="L34" s="340">
        <v>4</v>
      </c>
      <c r="N34" s="330"/>
    </row>
    <row r="35" spans="2:14" x14ac:dyDescent="0.15">
      <c r="B35" s="335">
        <v>30</v>
      </c>
      <c r="C35" s="340" t="s">
        <v>538</v>
      </c>
      <c r="D35" s="336" t="str">
        <f t="shared" si="0"/>
        <v>ac</v>
      </c>
      <c r="E35" s="335" t="s">
        <v>530</v>
      </c>
      <c r="F35" s="341"/>
      <c r="G35" s="335" t="s">
        <v>529</v>
      </c>
      <c r="H35" s="341"/>
      <c r="I35" s="334" t="s">
        <v>528</v>
      </c>
      <c r="J35" s="341"/>
      <c r="K35" s="332" t="s">
        <v>509</v>
      </c>
      <c r="L35" s="340">
        <v>5</v>
      </c>
      <c r="N35" s="330"/>
    </row>
    <row r="36" spans="2:14" x14ac:dyDescent="0.15">
      <c r="B36" s="335">
        <v>31</v>
      </c>
      <c r="C36" s="340" t="s">
        <v>537</v>
      </c>
      <c r="D36" s="336" t="str">
        <f t="shared" si="0"/>
        <v>ad</v>
      </c>
      <c r="E36" s="335" t="s">
        <v>530</v>
      </c>
      <c r="F36" s="341"/>
      <c r="G36" s="335" t="s">
        <v>529</v>
      </c>
      <c r="H36" s="341"/>
      <c r="I36" s="334" t="s">
        <v>528</v>
      </c>
      <c r="J36" s="341"/>
      <c r="K36" s="332" t="s">
        <v>509</v>
      </c>
      <c r="L36" s="340">
        <v>6</v>
      </c>
      <c r="N36" s="330"/>
    </row>
    <row r="37" spans="2:14" x14ac:dyDescent="0.15">
      <c r="B37" s="335">
        <v>32</v>
      </c>
      <c r="C37" s="340" t="s">
        <v>536</v>
      </c>
      <c r="D37" s="336" t="str">
        <f t="shared" si="0"/>
        <v>ae</v>
      </c>
      <c r="E37" s="335" t="s">
        <v>530</v>
      </c>
      <c r="F37" s="341"/>
      <c r="G37" s="335" t="s">
        <v>529</v>
      </c>
      <c r="H37" s="341"/>
      <c r="I37" s="334" t="s">
        <v>528</v>
      </c>
      <c r="J37" s="341"/>
      <c r="K37" s="332" t="s">
        <v>509</v>
      </c>
      <c r="L37" s="340">
        <v>7</v>
      </c>
      <c r="N37" s="330"/>
    </row>
    <row r="38" spans="2:14" x14ac:dyDescent="0.15">
      <c r="B38" s="335">
        <v>33</v>
      </c>
      <c r="C38" s="340" t="s">
        <v>535</v>
      </c>
      <c r="D38" s="336" t="str">
        <f t="shared" si="0"/>
        <v>af</v>
      </c>
      <c r="E38" s="335" t="s">
        <v>530</v>
      </c>
      <c r="F38" s="341"/>
      <c r="G38" s="335" t="s">
        <v>529</v>
      </c>
      <c r="H38" s="341"/>
      <c r="I38" s="334" t="s">
        <v>528</v>
      </c>
      <c r="J38" s="341"/>
      <c r="K38" s="332" t="s">
        <v>509</v>
      </c>
      <c r="L38" s="340">
        <v>8</v>
      </c>
      <c r="N38" s="330"/>
    </row>
    <row r="39" spans="2:14" x14ac:dyDescent="0.15">
      <c r="B39" s="335">
        <v>34</v>
      </c>
      <c r="C39" s="339" t="s">
        <v>534</v>
      </c>
      <c r="D39" s="336"/>
      <c r="E39" s="335" t="s">
        <v>530</v>
      </c>
      <c r="F39" s="333"/>
      <c r="G39" s="335" t="s">
        <v>529</v>
      </c>
      <c r="H39" s="333"/>
      <c r="I39" s="334" t="s">
        <v>528</v>
      </c>
      <c r="J39" s="333">
        <v>0</v>
      </c>
      <c r="K39" s="332" t="s">
        <v>509</v>
      </c>
      <c r="L39" s="331" t="str">
        <f>IF(OR(F39="",H39=""),"",(H39+IF(F39&gt;H39,1,0)-F39-J39)*24)</f>
        <v/>
      </c>
      <c r="N39" s="330"/>
    </row>
    <row r="40" spans="2:14" x14ac:dyDescent="0.15">
      <c r="B40" s="335"/>
      <c r="C40" s="338" t="s">
        <v>466</v>
      </c>
      <c r="D40" s="336"/>
      <c r="E40" s="335" t="s">
        <v>530</v>
      </c>
      <c r="F40" s="333"/>
      <c r="G40" s="335" t="s">
        <v>529</v>
      </c>
      <c r="H40" s="333"/>
      <c r="I40" s="334" t="s">
        <v>528</v>
      </c>
      <c r="J40" s="333">
        <v>0</v>
      </c>
      <c r="K40" s="332" t="s">
        <v>509</v>
      </c>
      <c r="L40" s="331" t="str">
        <f>IF(OR(F40="",H40=""),"",(H40+IF(F40&gt;H40,1,0)-F40-J40)*24)</f>
        <v/>
      </c>
      <c r="N40" s="330"/>
    </row>
    <row r="41" spans="2:14" x14ac:dyDescent="0.15">
      <c r="B41" s="335"/>
      <c r="C41" s="337" t="s">
        <v>466</v>
      </c>
      <c r="D41" s="336" t="str">
        <f>C39</f>
        <v>ag</v>
      </c>
      <c r="E41" s="335" t="s">
        <v>530</v>
      </c>
      <c r="F41" s="333" t="s">
        <v>466</v>
      </c>
      <c r="G41" s="335" t="s">
        <v>529</v>
      </c>
      <c r="H41" s="333" t="s">
        <v>466</v>
      </c>
      <c r="I41" s="334" t="s">
        <v>528</v>
      </c>
      <c r="J41" s="333" t="s">
        <v>466</v>
      </c>
      <c r="K41" s="332" t="s">
        <v>509</v>
      </c>
      <c r="L41" s="331" t="str">
        <f>IF(OR(L39="",L40=""),"",L39+L40)</f>
        <v/>
      </c>
      <c r="N41" s="330" t="s">
        <v>533</v>
      </c>
    </row>
    <row r="42" spans="2:14" x14ac:dyDescent="0.15">
      <c r="B42" s="335"/>
      <c r="C42" s="339" t="s">
        <v>532</v>
      </c>
      <c r="D42" s="336"/>
      <c r="E42" s="335" t="s">
        <v>530</v>
      </c>
      <c r="F42" s="333"/>
      <c r="G42" s="335" t="s">
        <v>529</v>
      </c>
      <c r="H42" s="333"/>
      <c r="I42" s="334" t="s">
        <v>528</v>
      </c>
      <c r="J42" s="333">
        <v>0</v>
      </c>
      <c r="K42" s="332" t="s">
        <v>509</v>
      </c>
      <c r="L42" s="331" t="str">
        <f>IF(OR(F42="",H42=""),"",(H42+IF(F42&gt;H42,1,0)-F42-J42)*24)</f>
        <v/>
      </c>
      <c r="N42" s="330"/>
    </row>
    <row r="43" spans="2:14" x14ac:dyDescent="0.15">
      <c r="B43" s="335">
        <v>35</v>
      </c>
      <c r="C43" s="338" t="s">
        <v>466</v>
      </c>
      <c r="D43" s="336"/>
      <c r="E43" s="335" t="s">
        <v>530</v>
      </c>
      <c r="F43" s="333"/>
      <c r="G43" s="335" t="s">
        <v>529</v>
      </c>
      <c r="H43" s="333"/>
      <c r="I43" s="334" t="s">
        <v>528</v>
      </c>
      <c r="J43" s="333">
        <v>0</v>
      </c>
      <c r="K43" s="332" t="s">
        <v>509</v>
      </c>
      <c r="L43" s="331" t="str">
        <f>IF(OR(F43="",H43=""),"",(H43+IF(F43&gt;H43,1,0)-F43-J43)*24)</f>
        <v/>
      </c>
      <c r="N43" s="330"/>
    </row>
    <row r="44" spans="2:14" x14ac:dyDescent="0.15">
      <c r="B44" s="335"/>
      <c r="C44" s="337" t="s">
        <v>466</v>
      </c>
      <c r="D44" s="336" t="str">
        <f>C42</f>
        <v>ah</v>
      </c>
      <c r="E44" s="335" t="s">
        <v>530</v>
      </c>
      <c r="F44" s="333" t="s">
        <v>466</v>
      </c>
      <c r="G44" s="335" t="s">
        <v>529</v>
      </c>
      <c r="H44" s="333" t="s">
        <v>466</v>
      </c>
      <c r="I44" s="334" t="s">
        <v>528</v>
      </c>
      <c r="J44" s="333" t="s">
        <v>466</v>
      </c>
      <c r="K44" s="332" t="s">
        <v>509</v>
      </c>
      <c r="L44" s="331" t="str">
        <f>IF(OR(L42="",L43=""),"",L42+L43)</f>
        <v/>
      </c>
      <c r="N44" s="330" t="s">
        <v>527</v>
      </c>
    </row>
    <row r="45" spans="2:14" x14ac:dyDescent="0.15">
      <c r="B45" s="335"/>
      <c r="C45" s="339" t="s">
        <v>531</v>
      </c>
      <c r="D45" s="336"/>
      <c r="E45" s="335" t="s">
        <v>530</v>
      </c>
      <c r="F45" s="333"/>
      <c r="G45" s="335" t="s">
        <v>529</v>
      </c>
      <c r="H45" s="333"/>
      <c r="I45" s="334" t="s">
        <v>528</v>
      </c>
      <c r="J45" s="333">
        <v>0</v>
      </c>
      <c r="K45" s="332" t="s">
        <v>509</v>
      </c>
      <c r="L45" s="331" t="str">
        <f>IF(OR(F45="",H45=""),"",(H45+IF(F45&gt;H45,1,0)-F45-J45)*24)</f>
        <v/>
      </c>
      <c r="N45" s="330"/>
    </row>
    <row r="46" spans="2:14" x14ac:dyDescent="0.15">
      <c r="B46" s="335">
        <v>36</v>
      </c>
      <c r="C46" s="338" t="s">
        <v>466</v>
      </c>
      <c r="D46" s="336"/>
      <c r="E46" s="335" t="s">
        <v>530</v>
      </c>
      <c r="F46" s="333"/>
      <c r="G46" s="335" t="s">
        <v>529</v>
      </c>
      <c r="H46" s="333"/>
      <c r="I46" s="334" t="s">
        <v>528</v>
      </c>
      <c r="J46" s="333">
        <v>0</v>
      </c>
      <c r="K46" s="332" t="s">
        <v>509</v>
      </c>
      <c r="L46" s="331" t="str">
        <f>IF(OR(F46="",H46=""),"",(H46+IF(F46&gt;H46,1,0)-F46-J46)*24)</f>
        <v/>
      </c>
      <c r="N46" s="330"/>
    </row>
    <row r="47" spans="2:14" x14ac:dyDescent="0.15">
      <c r="B47" s="335"/>
      <c r="C47" s="337" t="s">
        <v>466</v>
      </c>
      <c r="D47" s="336" t="str">
        <f>C45</f>
        <v>ai</v>
      </c>
      <c r="E47" s="335" t="s">
        <v>530</v>
      </c>
      <c r="F47" s="333" t="s">
        <v>466</v>
      </c>
      <c r="G47" s="335" t="s">
        <v>529</v>
      </c>
      <c r="H47" s="333" t="s">
        <v>466</v>
      </c>
      <c r="I47" s="334" t="s">
        <v>528</v>
      </c>
      <c r="J47" s="333" t="s">
        <v>466</v>
      </c>
      <c r="K47" s="332" t="s">
        <v>509</v>
      </c>
      <c r="L47" s="331" t="str">
        <f>IF(OR(L45="",L46=""),"",L45+L46)</f>
        <v/>
      </c>
      <c r="N47" s="330" t="s">
        <v>527</v>
      </c>
    </row>
    <row r="49" spans="3:4" x14ac:dyDescent="0.15">
      <c r="C49" s="329" t="s">
        <v>526</v>
      </c>
      <c r="D49" s="329"/>
    </row>
    <row r="50" spans="3:4" x14ac:dyDescent="0.15">
      <c r="C50" s="329" t="s">
        <v>525</v>
      </c>
      <c r="D50" s="329"/>
    </row>
    <row r="51" spans="3:4" x14ac:dyDescent="0.15">
      <c r="C51" s="329" t="s">
        <v>524</v>
      </c>
      <c r="D51" s="329"/>
    </row>
    <row r="52" spans="3:4" x14ac:dyDescent="0.15">
      <c r="C52" s="329" t="s">
        <v>523</v>
      </c>
      <c r="D52" s="329"/>
    </row>
    <row r="53" spans="3:4" x14ac:dyDescent="0.15">
      <c r="C53" s="329" t="s">
        <v>522</v>
      </c>
      <c r="D53" s="329"/>
    </row>
    <row r="54" spans="3:4" x14ac:dyDescent="0.15">
      <c r="C54" s="329" t="s">
        <v>521</v>
      </c>
      <c r="D54" s="329"/>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pageSetUpPr fitToPage="1"/>
  </sheetPr>
  <dimension ref="B1:BO148"/>
  <sheetViews>
    <sheetView showGridLines="0" view="pageBreakPreview" zoomScale="60" zoomScaleNormal="55" workbookViewId="0">
      <selection sqref="A1:H1"/>
    </sheetView>
  </sheetViews>
  <sheetFormatPr defaultColWidth="5" defaultRowHeight="14.25" x14ac:dyDescent="0.15"/>
  <cols>
    <col min="1" max="1" width="1" style="222" customWidth="1"/>
    <col min="2" max="2" width="6.375" style="222" customWidth="1"/>
    <col min="3" max="4" width="9" style="222" customWidth="1"/>
    <col min="5" max="8" width="3.5" style="222" hidden="1" customWidth="1"/>
    <col min="9" max="10" width="3.5" style="222" customWidth="1"/>
    <col min="11" max="62" width="6.375" style="222" customWidth="1"/>
    <col min="63" max="63" width="1.25" style="222" customWidth="1"/>
    <col min="64" max="16384" width="5" style="222"/>
  </cols>
  <sheetData>
    <row r="1" spans="2:67" s="312" customFormat="1" ht="20.25" customHeight="1" x14ac:dyDescent="0.15">
      <c r="C1" s="315" t="s">
        <v>520</v>
      </c>
      <c r="D1" s="315"/>
      <c r="E1" s="315"/>
      <c r="F1" s="315"/>
      <c r="G1" s="315"/>
      <c r="H1" s="315"/>
      <c r="I1" s="315"/>
      <c r="J1" s="315"/>
      <c r="M1" s="323" t="s">
        <v>519</v>
      </c>
      <c r="P1" s="315"/>
      <c r="Q1" s="315"/>
      <c r="R1" s="315"/>
      <c r="S1" s="315"/>
      <c r="T1" s="315"/>
      <c r="U1" s="315"/>
      <c r="V1" s="315"/>
      <c r="W1" s="315"/>
      <c r="AS1" s="311" t="s">
        <v>518</v>
      </c>
      <c r="AT1" s="1253" t="s">
        <v>517</v>
      </c>
      <c r="AU1" s="1254"/>
      <c r="AV1" s="1254"/>
      <c r="AW1" s="1254"/>
      <c r="AX1" s="1254"/>
      <c r="AY1" s="1254"/>
      <c r="AZ1" s="1254"/>
      <c r="BA1" s="1254"/>
      <c r="BB1" s="1254"/>
      <c r="BC1" s="1254"/>
      <c r="BD1" s="1254"/>
      <c r="BE1" s="1254"/>
      <c r="BF1" s="1254"/>
      <c r="BG1" s="1254"/>
      <c r="BH1" s="1254"/>
      <c r="BI1" s="1254"/>
      <c r="BJ1" s="311" t="s">
        <v>509</v>
      </c>
    </row>
    <row r="2" spans="2:67" s="310" customFormat="1" ht="20.25" customHeight="1" x14ac:dyDescent="0.15">
      <c r="J2" s="323"/>
      <c r="M2" s="323"/>
      <c r="N2" s="323"/>
      <c r="P2" s="311"/>
      <c r="Q2" s="311"/>
      <c r="R2" s="311"/>
      <c r="S2" s="311"/>
      <c r="T2" s="311"/>
      <c r="U2" s="311"/>
      <c r="V2" s="311"/>
      <c r="W2" s="311"/>
      <c r="AB2" s="311" t="s">
        <v>516</v>
      </c>
      <c r="AC2" s="1255">
        <v>6</v>
      </c>
      <c r="AD2" s="1255"/>
      <c r="AE2" s="311" t="s">
        <v>515</v>
      </c>
      <c r="AF2" s="1256">
        <f>IF(AC2=0,"",YEAR(DATE(2018+AC2,1,1)))</f>
        <v>2024</v>
      </c>
      <c r="AG2" s="1256"/>
      <c r="AH2" s="310" t="s">
        <v>514</v>
      </c>
      <c r="AI2" s="310" t="s">
        <v>513</v>
      </c>
      <c r="AJ2" s="1255">
        <v>4</v>
      </c>
      <c r="AK2" s="1255"/>
      <c r="AL2" s="310" t="s">
        <v>512</v>
      </c>
      <c r="AS2" s="311" t="s">
        <v>511</v>
      </c>
      <c r="AT2" s="1255" t="s">
        <v>510</v>
      </c>
      <c r="AU2" s="1255"/>
      <c r="AV2" s="1255"/>
      <c r="AW2" s="1255"/>
      <c r="AX2" s="1255"/>
      <c r="AY2" s="1255"/>
      <c r="AZ2" s="1255"/>
      <c r="BA2" s="1255"/>
      <c r="BB2" s="1255"/>
      <c r="BC2" s="1255"/>
      <c r="BD2" s="1255"/>
      <c r="BE2" s="1255"/>
      <c r="BF2" s="1255"/>
      <c r="BG2" s="1255"/>
      <c r="BH2" s="1255"/>
      <c r="BI2" s="1255"/>
      <c r="BJ2" s="311" t="s">
        <v>509</v>
      </c>
      <c r="BK2" s="311"/>
      <c r="BL2" s="311"/>
      <c r="BM2" s="311"/>
    </row>
    <row r="3" spans="2:67" s="310" customFormat="1" ht="20.25" customHeight="1" x14ac:dyDescent="0.15">
      <c r="J3" s="323"/>
      <c r="M3" s="323"/>
      <c r="O3" s="311"/>
      <c r="P3" s="311"/>
      <c r="Q3" s="311"/>
      <c r="R3" s="311"/>
      <c r="S3" s="311"/>
      <c r="T3" s="311"/>
      <c r="U3" s="311"/>
      <c r="AC3" s="325"/>
      <c r="AD3" s="325"/>
      <c r="AE3" s="325"/>
      <c r="AF3" s="326"/>
      <c r="AG3" s="325"/>
      <c r="BD3" s="324" t="s">
        <v>508</v>
      </c>
      <c r="BE3" s="1225" t="s">
        <v>507</v>
      </c>
      <c r="BF3" s="1226"/>
      <c r="BG3" s="1226"/>
      <c r="BH3" s="1227"/>
      <c r="BI3" s="311"/>
    </row>
    <row r="4" spans="2:67" s="310" customFormat="1" ht="20.25" customHeight="1" x14ac:dyDescent="0.15">
      <c r="J4" s="323"/>
      <c r="M4" s="323"/>
      <c r="O4" s="311"/>
      <c r="P4" s="311"/>
      <c r="Q4" s="311"/>
      <c r="R4" s="311"/>
      <c r="S4" s="311"/>
      <c r="T4" s="311"/>
      <c r="U4" s="311"/>
      <c r="AC4" s="325"/>
      <c r="AD4" s="325"/>
      <c r="AE4" s="325"/>
      <c r="AF4" s="326"/>
      <c r="AG4" s="325"/>
      <c r="BD4" s="324" t="s">
        <v>506</v>
      </c>
      <c r="BE4" s="1225" t="s">
        <v>505</v>
      </c>
      <c r="BF4" s="1226"/>
      <c r="BG4" s="1226"/>
      <c r="BH4" s="1227"/>
      <c r="BI4" s="311"/>
    </row>
    <row r="5" spans="2:67" s="310" customFormat="1" ht="9" customHeight="1" x14ac:dyDescent="0.15">
      <c r="J5" s="323"/>
      <c r="M5" s="323"/>
      <c r="O5" s="311"/>
      <c r="P5" s="311"/>
      <c r="Q5" s="311"/>
      <c r="R5" s="311"/>
      <c r="S5" s="311"/>
      <c r="T5" s="311"/>
      <c r="U5" s="311"/>
      <c r="AC5" s="322"/>
      <c r="AD5" s="322"/>
      <c r="AJ5" s="312"/>
      <c r="AK5" s="312"/>
      <c r="AL5" s="312"/>
      <c r="AM5" s="312"/>
      <c r="AN5" s="312"/>
      <c r="AO5" s="312"/>
      <c r="AP5" s="312"/>
      <c r="AQ5" s="312"/>
      <c r="AR5" s="312"/>
      <c r="AS5" s="312"/>
      <c r="AT5" s="312"/>
      <c r="AU5" s="312"/>
      <c r="AV5" s="312"/>
      <c r="AW5" s="312"/>
      <c r="AX5" s="312"/>
      <c r="AY5" s="312"/>
      <c r="AZ5" s="312"/>
      <c r="BA5" s="312"/>
      <c r="BB5" s="312"/>
      <c r="BC5" s="312"/>
      <c r="BD5" s="312"/>
      <c r="BE5" s="312"/>
      <c r="BF5" s="312"/>
      <c r="BG5" s="312"/>
      <c r="BH5" s="317"/>
      <c r="BI5" s="317"/>
    </row>
    <row r="6" spans="2:67" s="310" customFormat="1" ht="21" customHeight="1" x14ac:dyDescent="0.15">
      <c r="B6" s="315"/>
      <c r="C6" s="312"/>
      <c r="D6" s="312"/>
      <c r="E6" s="312"/>
      <c r="F6" s="312"/>
      <c r="G6" s="312"/>
      <c r="H6" s="312"/>
      <c r="I6" s="312"/>
      <c r="J6" s="312"/>
      <c r="K6" s="319"/>
      <c r="L6" s="319"/>
      <c r="M6" s="319"/>
      <c r="N6" s="313"/>
      <c r="O6" s="319"/>
      <c r="P6" s="319"/>
      <c r="Q6" s="319"/>
      <c r="AJ6" s="312"/>
      <c r="AK6" s="312"/>
      <c r="AL6" s="312"/>
      <c r="AM6" s="312"/>
      <c r="AN6" s="312"/>
      <c r="AO6" s="312" t="s">
        <v>504</v>
      </c>
      <c r="AP6" s="312"/>
      <c r="AQ6" s="312"/>
      <c r="AR6" s="312"/>
      <c r="AS6" s="312"/>
      <c r="AT6" s="312"/>
      <c r="AU6" s="312"/>
      <c r="AW6" s="314"/>
      <c r="AX6" s="314"/>
      <c r="AY6" s="229"/>
      <c r="AZ6" s="312"/>
      <c r="BA6" s="1228">
        <v>40</v>
      </c>
      <c r="BB6" s="1229"/>
      <c r="BC6" s="229" t="s">
        <v>503</v>
      </c>
      <c r="BD6" s="312"/>
      <c r="BE6" s="1228">
        <v>160</v>
      </c>
      <c r="BF6" s="1229"/>
      <c r="BG6" s="229" t="s">
        <v>502</v>
      </c>
      <c r="BH6" s="312"/>
      <c r="BI6" s="317"/>
    </row>
    <row r="7" spans="2:67" s="310" customFormat="1" ht="5.25" customHeight="1" x14ac:dyDescent="0.15">
      <c r="B7" s="315"/>
      <c r="C7" s="321"/>
      <c r="D7" s="321"/>
      <c r="E7" s="321"/>
      <c r="F7" s="321"/>
      <c r="G7" s="321"/>
      <c r="H7" s="321"/>
      <c r="I7" s="321"/>
      <c r="J7" s="319"/>
      <c r="K7" s="319"/>
      <c r="L7" s="319"/>
      <c r="M7" s="313"/>
      <c r="N7" s="319"/>
      <c r="O7" s="319"/>
      <c r="P7" s="319"/>
      <c r="Q7" s="319"/>
      <c r="AJ7" s="312"/>
      <c r="AK7" s="312"/>
      <c r="AL7" s="312"/>
      <c r="AM7" s="312"/>
      <c r="AN7" s="312"/>
      <c r="AO7" s="312"/>
      <c r="AP7" s="312"/>
      <c r="AQ7" s="312"/>
      <c r="AR7" s="312"/>
      <c r="AS7" s="312"/>
      <c r="AT7" s="312"/>
      <c r="AU7" s="312"/>
      <c r="AV7" s="312"/>
      <c r="AW7" s="312"/>
      <c r="AX7" s="312"/>
      <c r="AY7" s="312"/>
      <c r="AZ7" s="312"/>
      <c r="BA7" s="312"/>
      <c r="BB7" s="312"/>
      <c r="BC7" s="312"/>
      <c r="BD7" s="312"/>
      <c r="BE7" s="312"/>
      <c r="BF7" s="312"/>
      <c r="BG7" s="312"/>
      <c r="BH7" s="317"/>
      <c r="BI7" s="317"/>
    </row>
    <row r="8" spans="2:67" s="310" customFormat="1" ht="21" customHeight="1" x14ac:dyDescent="0.15">
      <c r="B8" s="320"/>
      <c r="C8" s="313"/>
      <c r="D8" s="313"/>
      <c r="E8" s="313"/>
      <c r="F8" s="313"/>
      <c r="G8" s="313"/>
      <c r="H8" s="313"/>
      <c r="I8" s="313"/>
      <c r="J8" s="319"/>
      <c r="K8" s="319"/>
      <c r="L8" s="319"/>
      <c r="M8" s="313"/>
      <c r="N8" s="319"/>
      <c r="O8" s="319"/>
      <c r="P8" s="319"/>
      <c r="Q8" s="319"/>
      <c r="AJ8" s="318"/>
      <c r="AK8" s="318"/>
      <c r="AL8" s="318"/>
      <c r="AM8" s="312"/>
      <c r="AN8" s="317"/>
      <c r="AO8" s="316"/>
      <c r="AP8" s="316"/>
      <c r="AQ8" s="315"/>
      <c r="AR8" s="314"/>
      <c r="AS8" s="314"/>
      <c r="AT8" s="314"/>
      <c r="AU8" s="230"/>
      <c r="AV8" s="230"/>
      <c r="AW8" s="312"/>
      <c r="AX8" s="314"/>
      <c r="AY8" s="314"/>
      <c r="AZ8" s="313"/>
      <c r="BA8" s="312"/>
      <c r="BB8" s="312" t="s">
        <v>501</v>
      </c>
      <c r="BC8" s="312"/>
      <c r="BD8" s="312"/>
      <c r="BE8" s="1230">
        <f>DAY(EOMONTH(DATE(AF2,AJ2,1),0))</f>
        <v>30</v>
      </c>
      <c r="BF8" s="1231"/>
      <c r="BG8" s="312" t="s">
        <v>500</v>
      </c>
      <c r="BH8" s="312"/>
      <c r="BI8" s="312"/>
      <c r="BM8" s="311"/>
      <c r="BN8" s="311"/>
      <c r="BO8" s="311"/>
    </row>
    <row r="9" spans="2:67" ht="5.25" customHeight="1" thickBot="1" x14ac:dyDescent="0.2">
      <c r="C9" s="223"/>
      <c r="D9" s="223"/>
      <c r="E9" s="223"/>
      <c r="F9" s="223"/>
      <c r="G9" s="223"/>
      <c r="H9" s="223"/>
      <c r="I9" s="223"/>
      <c r="J9" s="223"/>
      <c r="AC9" s="223"/>
      <c r="AT9" s="223"/>
      <c r="BK9" s="309"/>
      <c r="BL9" s="309"/>
      <c r="BM9" s="309"/>
    </row>
    <row r="10" spans="2:67" ht="21.6" customHeight="1" x14ac:dyDescent="0.15">
      <c r="B10" s="1293" t="s">
        <v>499</v>
      </c>
      <c r="C10" s="1241" t="s">
        <v>498</v>
      </c>
      <c r="D10" s="1296"/>
      <c r="E10" s="308"/>
      <c r="F10" s="307"/>
      <c r="G10" s="308"/>
      <c r="H10" s="307"/>
      <c r="I10" s="1299" t="s">
        <v>497</v>
      </c>
      <c r="J10" s="1300"/>
      <c r="K10" s="1305" t="s">
        <v>496</v>
      </c>
      <c r="L10" s="1242"/>
      <c r="M10" s="1242"/>
      <c r="N10" s="1296"/>
      <c r="O10" s="1305" t="s">
        <v>495</v>
      </c>
      <c r="P10" s="1242"/>
      <c r="Q10" s="1242"/>
      <c r="R10" s="1242"/>
      <c r="S10" s="1296"/>
      <c r="T10" s="306"/>
      <c r="U10" s="306"/>
      <c r="V10" s="305"/>
      <c r="W10" s="1318" t="s">
        <v>494</v>
      </c>
      <c r="X10" s="1319"/>
      <c r="Y10" s="1319"/>
      <c r="Z10" s="1319"/>
      <c r="AA10" s="1319"/>
      <c r="AB10" s="1319"/>
      <c r="AC10" s="1319"/>
      <c r="AD10" s="1319"/>
      <c r="AE10" s="1319"/>
      <c r="AF10" s="1319"/>
      <c r="AG10" s="1319"/>
      <c r="AH10" s="1319"/>
      <c r="AI10" s="1319"/>
      <c r="AJ10" s="1319"/>
      <c r="AK10" s="1319"/>
      <c r="AL10" s="1319"/>
      <c r="AM10" s="1319"/>
      <c r="AN10" s="1319"/>
      <c r="AO10" s="1319"/>
      <c r="AP10" s="1319"/>
      <c r="AQ10" s="1319"/>
      <c r="AR10" s="1319"/>
      <c r="AS10" s="1319"/>
      <c r="AT10" s="1319"/>
      <c r="AU10" s="1319"/>
      <c r="AV10" s="1319"/>
      <c r="AW10" s="1319"/>
      <c r="AX10" s="1319"/>
      <c r="AY10" s="1319"/>
      <c r="AZ10" s="1319"/>
      <c r="BA10" s="1319"/>
      <c r="BB10" s="1232" t="str">
        <f>IF(BE3="４週","(9)1～4週目の勤務時間数合計","(9)1か月の勤務時間数　合計")</f>
        <v>(9)1～4週目の勤務時間数合計</v>
      </c>
      <c r="BC10" s="1233"/>
      <c r="BD10" s="1238" t="s">
        <v>493</v>
      </c>
      <c r="BE10" s="1233"/>
      <c r="BF10" s="1241" t="s">
        <v>492</v>
      </c>
      <c r="BG10" s="1242"/>
      <c r="BH10" s="1242"/>
      <c r="BI10" s="1242"/>
      <c r="BJ10" s="1243"/>
    </row>
    <row r="11" spans="2:67" ht="20.25" customHeight="1" x14ac:dyDescent="0.15">
      <c r="B11" s="1294"/>
      <c r="C11" s="1244"/>
      <c r="D11" s="1297"/>
      <c r="E11" s="304"/>
      <c r="F11" s="303"/>
      <c r="G11" s="304"/>
      <c r="H11" s="303"/>
      <c r="I11" s="1301"/>
      <c r="J11" s="1302"/>
      <c r="K11" s="1306"/>
      <c r="L11" s="1245"/>
      <c r="M11" s="1245"/>
      <c r="N11" s="1297"/>
      <c r="O11" s="1306"/>
      <c r="P11" s="1245"/>
      <c r="Q11" s="1245"/>
      <c r="R11" s="1245"/>
      <c r="S11" s="1297"/>
      <c r="T11" s="302"/>
      <c r="U11" s="302"/>
      <c r="V11" s="301"/>
      <c r="W11" s="1250" t="s">
        <v>491</v>
      </c>
      <c r="X11" s="1250"/>
      <c r="Y11" s="1250"/>
      <c r="Z11" s="1250"/>
      <c r="AA11" s="1250"/>
      <c r="AB11" s="1250"/>
      <c r="AC11" s="1251"/>
      <c r="AD11" s="1252" t="s">
        <v>490</v>
      </c>
      <c r="AE11" s="1250"/>
      <c r="AF11" s="1250"/>
      <c r="AG11" s="1250"/>
      <c r="AH11" s="1250"/>
      <c r="AI11" s="1250"/>
      <c r="AJ11" s="1251"/>
      <c r="AK11" s="1252" t="s">
        <v>489</v>
      </c>
      <c r="AL11" s="1250"/>
      <c r="AM11" s="1250"/>
      <c r="AN11" s="1250"/>
      <c r="AO11" s="1250"/>
      <c r="AP11" s="1250"/>
      <c r="AQ11" s="1251"/>
      <c r="AR11" s="1252" t="s">
        <v>488</v>
      </c>
      <c r="AS11" s="1250"/>
      <c r="AT11" s="1250"/>
      <c r="AU11" s="1250"/>
      <c r="AV11" s="1250"/>
      <c r="AW11" s="1250"/>
      <c r="AX11" s="1251"/>
      <c r="AY11" s="1252" t="s">
        <v>487</v>
      </c>
      <c r="AZ11" s="1250"/>
      <c r="BA11" s="1250"/>
      <c r="BB11" s="1234"/>
      <c r="BC11" s="1235"/>
      <c r="BD11" s="1239"/>
      <c r="BE11" s="1235"/>
      <c r="BF11" s="1244"/>
      <c r="BG11" s="1245"/>
      <c r="BH11" s="1245"/>
      <c r="BI11" s="1245"/>
      <c r="BJ11" s="1246"/>
    </row>
    <row r="12" spans="2:67" ht="20.25" customHeight="1" x14ac:dyDescent="0.15">
      <c r="B12" s="1294"/>
      <c r="C12" s="1244"/>
      <c r="D12" s="1297"/>
      <c r="E12" s="304"/>
      <c r="F12" s="303"/>
      <c r="G12" s="304"/>
      <c r="H12" s="303"/>
      <c r="I12" s="1301"/>
      <c r="J12" s="1302"/>
      <c r="K12" s="1306"/>
      <c r="L12" s="1245"/>
      <c r="M12" s="1245"/>
      <c r="N12" s="1297"/>
      <c r="O12" s="1306"/>
      <c r="P12" s="1245"/>
      <c r="Q12" s="1245"/>
      <c r="R12" s="1245"/>
      <c r="S12" s="1297"/>
      <c r="T12" s="302"/>
      <c r="U12" s="302"/>
      <c r="V12" s="301"/>
      <c r="W12" s="300">
        <v>1</v>
      </c>
      <c r="X12" s="228">
        <v>2</v>
      </c>
      <c r="Y12" s="228">
        <v>3</v>
      </c>
      <c r="Z12" s="228">
        <v>4</v>
      </c>
      <c r="AA12" s="228">
        <v>5</v>
      </c>
      <c r="AB12" s="228">
        <v>6</v>
      </c>
      <c r="AC12" s="298">
        <v>7</v>
      </c>
      <c r="AD12" s="299">
        <v>8</v>
      </c>
      <c r="AE12" s="228">
        <v>9</v>
      </c>
      <c r="AF12" s="228">
        <v>10</v>
      </c>
      <c r="AG12" s="228">
        <v>11</v>
      </c>
      <c r="AH12" s="228">
        <v>12</v>
      </c>
      <c r="AI12" s="228">
        <v>13</v>
      </c>
      <c r="AJ12" s="298">
        <v>14</v>
      </c>
      <c r="AK12" s="300">
        <v>15</v>
      </c>
      <c r="AL12" s="228">
        <v>16</v>
      </c>
      <c r="AM12" s="228">
        <v>17</v>
      </c>
      <c r="AN12" s="228">
        <v>18</v>
      </c>
      <c r="AO12" s="228">
        <v>19</v>
      </c>
      <c r="AP12" s="228">
        <v>20</v>
      </c>
      <c r="AQ12" s="298">
        <v>21</v>
      </c>
      <c r="AR12" s="299">
        <v>22</v>
      </c>
      <c r="AS12" s="228">
        <v>23</v>
      </c>
      <c r="AT12" s="228">
        <v>24</v>
      </c>
      <c r="AU12" s="228">
        <v>25</v>
      </c>
      <c r="AV12" s="228">
        <v>26</v>
      </c>
      <c r="AW12" s="228">
        <v>27</v>
      </c>
      <c r="AX12" s="298">
        <v>28</v>
      </c>
      <c r="AY12" s="299" t="str">
        <f>IF($BE$3="実績",IF(DAY(DATE($AF$2,$AJ$2,29))=29,29,""),"")</f>
        <v/>
      </c>
      <c r="AZ12" s="228" t="str">
        <f>IF($BE$3="実績",IF(DAY(DATE($AF$2,$AJ$2,30))=30,30,""),"")</f>
        <v/>
      </c>
      <c r="BA12" s="298" t="str">
        <f>IF($BE$3="実績",IF(DAY(DATE($AF$2,$AJ$2,31))=31,31,""),"")</f>
        <v/>
      </c>
      <c r="BB12" s="1234"/>
      <c r="BC12" s="1235"/>
      <c r="BD12" s="1239"/>
      <c r="BE12" s="1235"/>
      <c r="BF12" s="1244"/>
      <c r="BG12" s="1245"/>
      <c r="BH12" s="1245"/>
      <c r="BI12" s="1245"/>
      <c r="BJ12" s="1246"/>
    </row>
    <row r="13" spans="2:67" ht="20.25" hidden="1" customHeight="1" x14ac:dyDescent="0.15">
      <c r="B13" s="1294"/>
      <c r="C13" s="1244"/>
      <c r="D13" s="1297"/>
      <c r="E13" s="304"/>
      <c r="F13" s="303"/>
      <c r="G13" s="304"/>
      <c r="H13" s="303"/>
      <c r="I13" s="1301"/>
      <c r="J13" s="1302"/>
      <c r="K13" s="1306"/>
      <c r="L13" s="1245"/>
      <c r="M13" s="1245"/>
      <c r="N13" s="1297"/>
      <c r="O13" s="1306"/>
      <c r="P13" s="1245"/>
      <c r="Q13" s="1245"/>
      <c r="R13" s="1245"/>
      <c r="S13" s="1297"/>
      <c r="T13" s="302"/>
      <c r="U13" s="302"/>
      <c r="V13" s="301"/>
      <c r="W13" s="300">
        <f>WEEKDAY(DATE($AF$2,$AJ$2,1))</f>
        <v>2</v>
      </c>
      <c r="X13" s="228">
        <f>WEEKDAY(DATE($AF$2,$AJ$2,2))</f>
        <v>3</v>
      </c>
      <c r="Y13" s="228">
        <f>WEEKDAY(DATE($AF$2,$AJ$2,3))</f>
        <v>4</v>
      </c>
      <c r="Z13" s="228">
        <f>WEEKDAY(DATE($AF$2,$AJ$2,4))</f>
        <v>5</v>
      </c>
      <c r="AA13" s="228">
        <f>WEEKDAY(DATE($AF$2,$AJ$2,5))</f>
        <v>6</v>
      </c>
      <c r="AB13" s="228">
        <f>WEEKDAY(DATE($AF$2,$AJ$2,6))</f>
        <v>7</v>
      </c>
      <c r="AC13" s="298">
        <f>WEEKDAY(DATE($AF$2,$AJ$2,7))</f>
        <v>1</v>
      </c>
      <c r="AD13" s="299">
        <f>WEEKDAY(DATE($AF$2,$AJ$2,8))</f>
        <v>2</v>
      </c>
      <c r="AE13" s="228">
        <f>WEEKDAY(DATE($AF$2,$AJ$2,9))</f>
        <v>3</v>
      </c>
      <c r="AF13" s="228">
        <f>WEEKDAY(DATE($AF$2,$AJ$2,10))</f>
        <v>4</v>
      </c>
      <c r="AG13" s="228">
        <f>WEEKDAY(DATE($AF$2,$AJ$2,11))</f>
        <v>5</v>
      </c>
      <c r="AH13" s="228">
        <f>WEEKDAY(DATE($AF$2,$AJ$2,12))</f>
        <v>6</v>
      </c>
      <c r="AI13" s="228">
        <f>WEEKDAY(DATE($AF$2,$AJ$2,13))</f>
        <v>7</v>
      </c>
      <c r="AJ13" s="298">
        <f>WEEKDAY(DATE($AF$2,$AJ$2,14))</f>
        <v>1</v>
      </c>
      <c r="AK13" s="299">
        <f>WEEKDAY(DATE($AF$2,$AJ$2,15))</f>
        <v>2</v>
      </c>
      <c r="AL13" s="228">
        <f>WEEKDAY(DATE($AF$2,$AJ$2,16))</f>
        <v>3</v>
      </c>
      <c r="AM13" s="228">
        <f>WEEKDAY(DATE($AF$2,$AJ$2,17))</f>
        <v>4</v>
      </c>
      <c r="AN13" s="228">
        <f>WEEKDAY(DATE($AF$2,$AJ$2,18))</f>
        <v>5</v>
      </c>
      <c r="AO13" s="228">
        <f>WEEKDAY(DATE($AF$2,$AJ$2,19))</f>
        <v>6</v>
      </c>
      <c r="AP13" s="228">
        <f>WEEKDAY(DATE($AF$2,$AJ$2,20))</f>
        <v>7</v>
      </c>
      <c r="AQ13" s="298">
        <f>WEEKDAY(DATE($AF$2,$AJ$2,21))</f>
        <v>1</v>
      </c>
      <c r="AR13" s="299">
        <f>WEEKDAY(DATE($AF$2,$AJ$2,22))</f>
        <v>2</v>
      </c>
      <c r="AS13" s="228">
        <f>WEEKDAY(DATE($AF$2,$AJ$2,23))</f>
        <v>3</v>
      </c>
      <c r="AT13" s="228">
        <f>WEEKDAY(DATE($AF$2,$AJ$2,24))</f>
        <v>4</v>
      </c>
      <c r="AU13" s="228">
        <f>WEEKDAY(DATE($AF$2,$AJ$2,25))</f>
        <v>5</v>
      </c>
      <c r="AV13" s="228">
        <f>WEEKDAY(DATE($AF$2,$AJ$2,26))</f>
        <v>6</v>
      </c>
      <c r="AW13" s="228">
        <f>WEEKDAY(DATE($AF$2,$AJ$2,27))</f>
        <v>7</v>
      </c>
      <c r="AX13" s="298">
        <f>WEEKDAY(DATE($AF$2,$AJ$2,28))</f>
        <v>1</v>
      </c>
      <c r="AY13" s="299">
        <f>IF(AY12=29,WEEKDAY(DATE($AF$2,$AJ$2,29)),0)</f>
        <v>0</v>
      </c>
      <c r="AZ13" s="228">
        <f>IF(AZ12=30,WEEKDAY(DATE($AF$2,$AJ$2,30)),0)</f>
        <v>0</v>
      </c>
      <c r="BA13" s="298">
        <f>IF(BA12=31,WEEKDAY(DATE($AF$2,$AJ$2,31)),0)</f>
        <v>0</v>
      </c>
      <c r="BB13" s="1234"/>
      <c r="BC13" s="1235"/>
      <c r="BD13" s="1239"/>
      <c r="BE13" s="1235"/>
      <c r="BF13" s="1244"/>
      <c r="BG13" s="1245"/>
      <c r="BH13" s="1245"/>
      <c r="BI13" s="1245"/>
      <c r="BJ13" s="1246"/>
    </row>
    <row r="14" spans="2:67" ht="20.25" customHeight="1" thickBot="1" x14ac:dyDescent="0.2">
      <c r="B14" s="1295"/>
      <c r="C14" s="1247"/>
      <c r="D14" s="1298"/>
      <c r="E14" s="297"/>
      <c r="F14" s="296"/>
      <c r="G14" s="297"/>
      <c r="H14" s="296"/>
      <c r="I14" s="1303"/>
      <c r="J14" s="1304"/>
      <c r="K14" s="1307"/>
      <c r="L14" s="1248"/>
      <c r="M14" s="1248"/>
      <c r="N14" s="1298"/>
      <c r="O14" s="1307"/>
      <c r="P14" s="1248"/>
      <c r="Q14" s="1248"/>
      <c r="R14" s="1248"/>
      <c r="S14" s="1298"/>
      <c r="T14" s="295"/>
      <c r="U14" s="295"/>
      <c r="V14" s="294"/>
      <c r="W14" s="293" t="str">
        <f t="shared" ref="W14:AX14" si="0">IF(W13=1,"日",IF(W13=2,"月",IF(W13=3,"火",IF(W13=4,"水",IF(W13=5,"木",IF(W13=6,"金","土"))))))</f>
        <v>月</v>
      </c>
      <c r="X14" s="290" t="str">
        <f t="shared" si="0"/>
        <v>火</v>
      </c>
      <c r="Y14" s="290" t="str">
        <f t="shared" si="0"/>
        <v>水</v>
      </c>
      <c r="Z14" s="290" t="str">
        <f t="shared" si="0"/>
        <v>木</v>
      </c>
      <c r="AA14" s="290" t="str">
        <f t="shared" si="0"/>
        <v>金</v>
      </c>
      <c r="AB14" s="290" t="str">
        <f t="shared" si="0"/>
        <v>土</v>
      </c>
      <c r="AC14" s="291" t="str">
        <f t="shared" si="0"/>
        <v>日</v>
      </c>
      <c r="AD14" s="292" t="str">
        <f t="shared" si="0"/>
        <v>月</v>
      </c>
      <c r="AE14" s="290" t="str">
        <f t="shared" si="0"/>
        <v>火</v>
      </c>
      <c r="AF14" s="290" t="str">
        <f t="shared" si="0"/>
        <v>水</v>
      </c>
      <c r="AG14" s="290" t="str">
        <f t="shared" si="0"/>
        <v>木</v>
      </c>
      <c r="AH14" s="290" t="str">
        <f t="shared" si="0"/>
        <v>金</v>
      </c>
      <c r="AI14" s="290" t="str">
        <f t="shared" si="0"/>
        <v>土</v>
      </c>
      <c r="AJ14" s="291" t="str">
        <f t="shared" si="0"/>
        <v>日</v>
      </c>
      <c r="AK14" s="292" t="str">
        <f t="shared" si="0"/>
        <v>月</v>
      </c>
      <c r="AL14" s="290" t="str">
        <f t="shared" si="0"/>
        <v>火</v>
      </c>
      <c r="AM14" s="290" t="str">
        <f t="shared" si="0"/>
        <v>水</v>
      </c>
      <c r="AN14" s="290" t="str">
        <f t="shared" si="0"/>
        <v>木</v>
      </c>
      <c r="AO14" s="290" t="str">
        <f t="shared" si="0"/>
        <v>金</v>
      </c>
      <c r="AP14" s="290" t="str">
        <f t="shared" si="0"/>
        <v>土</v>
      </c>
      <c r="AQ14" s="291" t="str">
        <f t="shared" si="0"/>
        <v>日</v>
      </c>
      <c r="AR14" s="292" t="str">
        <f t="shared" si="0"/>
        <v>月</v>
      </c>
      <c r="AS14" s="290" t="str">
        <f t="shared" si="0"/>
        <v>火</v>
      </c>
      <c r="AT14" s="290" t="str">
        <f t="shared" si="0"/>
        <v>水</v>
      </c>
      <c r="AU14" s="290" t="str">
        <f t="shared" si="0"/>
        <v>木</v>
      </c>
      <c r="AV14" s="290" t="str">
        <f t="shared" si="0"/>
        <v>金</v>
      </c>
      <c r="AW14" s="290" t="str">
        <f t="shared" si="0"/>
        <v>土</v>
      </c>
      <c r="AX14" s="291" t="str">
        <f t="shared" si="0"/>
        <v>日</v>
      </c>
      <c r="AY14" s="290" t="str">
        <f>IF(AY13=1,"日",IF(AY13=2,"月",IF(AY13=3,"火",IF(AY13=4,"水",IF(AY13=5,"木",IF(AY13=6,"金",IF(AY13=0,"","土")))))))</f>
        <v/>
      </c>
      <c r="AZ14" s="290" t="str">
        <f>IF(AZ13=1,"日",IF(AZ13=2,"月",IF(AZ13=3,"火",IF(AZ13=4,"水",IF(AZ13=5,"木",IF(AZ13=6,"金",IF(AZ13=0,"","土")))))))</f>
        <v/>
      </c>
      <c r="BA14" s="290" t="str">
        <f>IF(BA13=1,"日",IF(BA13=2,"月",IF(BA13=3,"火",IF(BA13=4,"水",IF(BA13=5,"木",IF(BA13=6,"金",IF(BA13=0,"","土")))))))</f>
        <v/>
      </c>
      <c r="BB14" s="1236"/>
      <c r="BC14" s="1237"/>
      <c r="BD14" s="1240"/>
      <c r="BE14" s="1237"/>
      <c r="BF14" s="1247"/>
      <c r="BG14" s="1248"/>
      <c r="BH14" s="1248"/>
      <c r="BI14" s="1248"/>
      <c r="BJ14" s="1249"/>
    </row>
    <row r="15" spans="2:67" ht="20.25" customHeight="1" x14ac:dyDescent="0.15">
      <c r="B15" s="1268">
        <f>B13+1</f>
        <v>1</v>
      </c>
      <c r="C15" s="1270" t="s">
        <v>622</v>
      </c>
      <c r="D15" s="1271"/>
      <c r="E15" s="289"/>
      <c r="F15" s="288"/>
      <c r="G15" s="289"/>
      <c r="H15" s="288"/>
      <c r="I15" s="1274" t="s">
        <v>578</v>
      </c>
      <c r="J15" s="1275"/>
      <c r="K15" s="1278" t="s">
        <v>598</v>
      </c>
      <c r="L15" s="1279"/>
      <c r="M15" s="1279"/>
      <c r="N15" s="1271"/>
      <c r="O15" s="1313" t="s">
        <v>621</v>
      </c>
      <c r="P15" s="1314"/>
      <c r="Q15" s="1314"/>
      <c r="R15" s="1314"/>
      <c r="S15" s="1315"/>
      <c r="T15" s="287" t="s">
        <v>486</v>
      </c>
      <c r="U15" s="286"/>
      <c r="V15" s="285"/>
      <c r="W15" s="283" t="s">
        <v>566</v>
      </c>
      <c r="X15" s="282" t="s">
        <v>566</v>
      </c>
      <c r="Y15" s="282" t="s">
        <v>566</v>
      </c>
      <c r="Z15" s="282"/>
      <c r="AA15" s="282"/>
      <c r="AB15" s="282" t="s">
        <v>566</v>
      </c>
      <c r="AC15" s="284" t="s">
        <v>566</v>
      </c>
      <c r="AD15" s="283" t="s">
        <v>566</v>
      </c>
      <c r="AE15" s="282" t="s">
        <v>566</v>
      </c>
      <c r="AF15" s="282" t="s">
        <v>566</v>
      </c>
      <c r="AG15" s="282"/>
      <c r="AH15" s="282"/>
      <c r="AI15" s="282" t="s">
        <v>566</v>
      </c>
      <c r="AJ15" s="284" t="s">
        <v>566</v>
      </c>
      <c r="AK15" s="283" t="s">
        <v>566</v>
      </c>
      <c r="AL15" s="282" t="s">
        <v>566</v>
      </c>
      <c r="AM15" s="282" t="s">
        <v>566</v>
      </c>
      <c r="AN15" s="282"/>
      <c r="AO15" s="282"/>
      <c r="AP15" s="282" t="s">
        <v>566</v>
      </c>
      <c r="AQ15" s="284" t="s">
        <v>566</v>
      </c>
      <c r="AR15" s="283" t="s">
        <v>566</v>
      </c>
      <c r="AS15" s="282" t="s">
        <v>566</v>
      </c>
      <c r="AT15" s="282" t="s">
        <v>566</v>
      </c>
      <c r="AU15" s="282"/>
      <c r="AV15" s="282"/>
      <c r="AW15" s="282" t="s">
        <v>566</v>
      </c>
      <c r="AX15" s="284" t="s">
        <v>566</v>
      </c>
      <c r="AY15" s="283"/>
      <c r="AZ15" s="282"/>
      <c r="BA15" s="282"/>
      <c r="BB15" s="1316"/>
      <c r="BC15" s="1317"/>
      <c r="BD15" s="1257"/>
      <c r="BE15" s="1258"/>
      <c r="BF15" s="1259"/>
      <c r="BG15" s="1260"/>
      <c r="BH15" s="1260"/>
      <c r="BI15" s="1260"/>
      <c r="BJ15" s="1261"/>
    </row>
    <row r="16" spans="2:67" ht="20.25" customHeight="1" x14ac:dyDescent="0.15">
      <c r="B16" s="1269"/>
      <c r="C16" s="1272"/>
      <c r="D16" s="1273"/>
      <c r="E16" s="278"/>
      <c r="F16" s="277" t="str">
        <f>C15</f>
        <v>管理者</v>
      </c>
      <c r="G16" s="278"/>
      <c r="H16" s="277" t="str">
        <f>I15</f>
        <v>A</v>
      </c>
      <c r="I16" s="1276"/>
      <c r="J16" s="1277"/>
      <c r="K16" s="1280"/>
      <c r="L16" s="1281"/>
      <c r="M16" s="1281"/>
      <c r="N16" s="1273"/>
      <c r="O16" s="1308"/>
      <c r="P16" s="1309"/>
      <c r="Q16" s="1309"/>
      <c r="R16" s="1309"/>
      <c r="S16" s="1310"/>
      <c r="T16" s="281" t="s">
        <v>485</v>
      </c>
      <c r="U16" s="280"/>
      <c r="V16" s="279"/>
      <c r="W16" s="268">
        <f>IF(W15="","",VLOOKUP(W15,'標準様式１【記載例】シフト記号表（勤務時間帯）'!$C$6:$L$47,10,FALSE))</f>
        <v>8</v>
      </c>
      <c r="X16" s="267">
        <f>IF(X15="","",VLOOKUP(X15,'標準様式１【記載例】シフト記号表（勤務時間帯）'!$C$6:$L$47,10,FALSE))</f>
        <v>8</v>
      </c>
      <c r="Y16" s="267">
        <f>IF(Y15="","",VLOOKUP(Y15,'標準様式１【記載例】シフト記号表（勤務時間帯）'!$C$6:$L$47,10,FALSE))</f>
        <v>8</v>
      </c>
      <c r="Z16" s="267" t="str">
        <f>IF(Z15="","",VLOOKUP(Z15,'標準様式１【記載例】シフト記号表（勤務時間帯）'!$C$6:$L$47,10,FALSE))</f>
        <v/>
      </c>
      <c r="AA16" s="267" t="str">
        <f>IF(AA15="","",VLOOKUP(AA15,'標準様式１【記載例】シフト記号表（勤務時間帯）'!$C$6:$L$47,10,FALSE))</f>
        <v/>
      </c>
      <c r="AB16" s="267">
        <f>IF(AB15="","",VLOOKUP(AB15,'標準様式１【記載例】シフト記号表（勤務時間帯）'!$C$6:$L$47,10,FALSE))</f>
        <v>8</v>
      </c>
      <c r="AC16" s="269">
        <f>IF(AC15="","",VLOOKUP(AC15,'標準様式１【記載例】シフト記号表（勤務時間帯）'!$C$6:$L$47,10,FALSE))</f>
        <v>8</v>
      </c>
      <c r="AD16" s="268">
        <f>IF(AD15="","",VLOOKUP(AD15,'標準様式１【記載例】シフト記号表（勤務時間帯）'!$C$6:$L$47,10,FALSE))</f>
        <v>8</v>
      </c>
      <c r="AE16" s="267">
        <f>IF(AE15="","",VLOOKUP(AE15,'標準様式１【記載例】シフト記号表（勤務時間帯）'!$C$6:$L$47,10,FALSE))</f>
        <v>8</v>
      </c>
      <c r="AF16" s="267">
        <f>IF(AF15="","",VLOOKUP(AF15,'標準様式１【記載例】シフト記号表（勤務時間帯）'!$C$6:$L$47,10,FALSE))</f>
        <v>8</v>
      </c>
      <c r="AG16" s="267" t="str">
        <f>IF(AG15="","",VLOOKUP(AG15,'標準様式１【記載例】シフト記号表（勤務時間帯）'!$C$6:$L$47,10,FALSE))</f>
        <v/>
      </c>
      <c r="AH16" s="267" t="str">
        <f>IF(AH15="","",VLOOKUP(AH15,'標準様式１【記載例】シフト記号表（勤務時間帯）'!$C$6:$L$47,10,FALSE))</f>
        <v/>
      </c>
      <c r="AI16" s="267">
        <f>IF(AI15="","",VLOOKUP(AI15,'標準様式１【記載例】シフト記号表（勤務時間帯）'!$C$6:$L$47,10,FALSE))</f>
        <v>8</v>
      </c>
      <c r="AJ16" s="269">
        <f>IF(AJ15="","",VLOOKUP(AJ15,'標準様式１【記載例】シフト記号表（勤務時間帯）'!$C$6:$L$47,10,FALSE))</f>
        <v>8</v>
      </c>
      <c r="AK16" s="268">
        <f>IF(AK15="","",VLOOKUP(AK15,'標準様式１【記載例】シフト記号表（勤務時間帯）'!$C$6:$L$47,10,FALSE))</f>
        <v>8</v>
      </c>
      <c r="AL16" s="267">
        <f>IF(AL15="","",VLOOKUP(AL15,'標準様式１【記載例】シフト記号表（勤務時間帯）'!$C$6:$L$47,10,FALSE))</f>
        <v>8</v>
      </c>
      <c r="AM16" s="267">
        <f>IF(AM15="","",VLOOKUP(AM15,'標準様式１【記載例】シフト記号表（勤務時間帯）'!$C$6:$L$47,10,FALSE))</f>
        <v>8</v>
      </c>
      <c r="AN16" s="267" t="str">
        <f>IF(AN15="","",VLOOKUP(AN15,'標準様式１【記載例】シフト記号表（勤務時間帯）'!$C$6:$L$47,10,FALSE))</f>
        <v/>
      </c>
      <c r="AO16" s="267" t="str">
        <f>IF(AO15="","",VLOOKUP(AO15,'標準様式１【記載例】シフト記号表（勤務時間帯）'!$C$6:$L$47,10,FALSE))</f>
        <v/>
      </c>
      <c r="AP16" s="267">
        <f>IF(AP15="","",VLOOKUP(AP15,'標準様式１【記載例】シフト記号表（勤務時間帯）'!$C$6:$L$47,10,FALSE))</f>
        <v>8</v>
      </c>
      <c r="AQ16" s="269">
        <f>IF(AQ15="","",VLOOKUP(AQ15,'標準様式１【記載例】シフト記号表（勤務時間帯）'!$C$6:$L$47,10,FALSE))</f>
        <v>8</v>
      </c>
      <c r="AR16" s="268">
        <f>IF(AR15="","",VLOOKUP(AR15,'標準様式１【記載例】シフト記号表（勤務時間帯）'!$C$6:$L$47,10,FALSE))</f>
        <v>8</v>
      </c>
      <c r="AS16" s="267">
        <f>IF(AS15="","",VLOOKUP(AS15,'標準様式１【記載例】シフト記号表（勤務時間帯）'!$C$6:$L$47,10,FALSE))</f>
        <v>8</v>
      </c>
      <c r="AT16" s="267">
        <f>IF(AT15="","",VLOOKUP(AT15,'標準様式１【記載例】シフト記号表（勤務時間帯）'!$C$6:$L$47,10,FALSE))</f>
        <v>8</v>
      </c>
      <c r="AU16" s="267" t="str">
        <f>IF(AU15="","",VLOOKUP(AU15,'標準様式１【記載例】シフト記号表（勤務時間帯）'!$C$6:$L$47,10,FALSE))</f>
        <v/>
      </c>
      <c r="AV16" s="267" t="str">
        <f>IF(AV15="","",VLOOKUP(AV15,'標準様式１【記載例】シフト記号表（勤務時間帯）'!$C$6:$L$47,10,FALSE))</f>
        <v/>
      </c>
      <c r="AW16" s="267">
        <f>IF(AW15="","",VLOOKUP(AW15,'標準様式１【記載例】シフト記号表（勤務時間帯）'!$C$6:$L$47,10,FALSE))</f>
        <v>8</v>
      </c>
      <c r="AX16" s="269">
        <f>IF(AX15="","",VLOOKUP(AX15,'標準様式１【記載例】シフト記号表（勤務時間帯）'!$C$6:$L$47,10,FALSE))</f>
        <v>8</v>
      </c>
      <c r="AY16" s="268" t="str">
        <f>IF(AY15="","",VLOOKUP(AY15,'標準様式１【記載例】シフト記号表（勤務時間帯）'!$C$6:$L$47,10,FALSE))</f>
        <v/>
      </c>
      <c r="AZ16" s="267" t="str">
        <f>IF(AZ15="","",VLOOKUP(AZ15,'標準様式１【記載例】シフト記号表（勤務時間帯）'!$C$6:$L$47,10,FALSE))</f>
        <v/>
      </c>
      <c r="BA16" s="267" t="str">
        <f>IF(BA15="","",VLOOKUP(BA15,'標準様式１【記載例】シフト記号表（勤務時間帯）'!$C$6:$L$47,10,FALSE))</f>
        <v/>
      </c>
      <c r="BB16" s="1265">
        <f>IF($BE$3="４週",SUM(W16:AX16),IF($BE$3="暦月",SUM(W16:BA16),""))</f>
        <v>160</v>
      </c>
      <c r="BC16" s="1266"/>
      <c r="BD16" s="1267">
        <f>IF($BE$3="４週",BB16/4,IF($BE$3="暦月",(BB16/($BE$8/7)),""))</f>
        <v>40</v>
      </c>
      <c r="BE16" s="1266"/>
      <c r="BF16" s="1262"/>
      <c r="BG16" s="1263"/>
      <c r="BH16" s="1263"/>
      <c r="BI16" s="1263"/>
      <c r="BJ16" s="1264"/>
    </row>
    <row r="17" spans="2:62" ht="20.25" customHeight="1" x14ac:dyDescent="0.15">
      <c r="B17" s="1268">
        <f>B15+1</f>
        <v>2</v>
      </c>
      <c r="C17" s="1287" t="s">
        <v>618</v>
      </c>
      <c r="D17" s="1288"/>
      <c r="E17" s="266"/>
      <c r="F17" s="265"/>
      <c r="G17" s="266"/>
      <c r="H17" s="265"/>
      <c r="I17" s="1289" t="s">
        <v>578</v>
      </c>
      <c r="J17" s="1290"/>
      <c r="K17" s="1291" t="s">
        <v>620</v>
      </c>
      <c r="L17" s="1292"/>
      <c r="M17" s="1292"/>
      <c r="N17" s="1288"/>
      <c r="O17" s="1308" t="s">
        <v>619</v>
      </c>
      <c r="P17" s="1309"/>
      <c r="Q17" s="1309"/>
      <c r="R17" s="1309"/>
      <c r="S17" s="1310"/>
      <c r="T17" s="264" t="s">
        <v>486</v>
      </c>
      <c r="U17" s="263"/>
      <c r="V17" s="262"/>
      <c r="W17" s="260" t="s">
        <v>565</v>
      </c>
      <c r="X17" s="259" t="s">
        <v>565</v>
      </c>
      <c r="Y17" s="259"/>
      <c r="Z17" s="259"/>
      <c r="AA17" s="259" t="s">
        <v>565</v>
      </c>
      <c r="AB17" s="259" t="s">
        <v>565</v>
      </c>
      <c r="AC17" s="261" t="s">
        <v>565</v>
      </c>
      <c r="AD17" s="260" t="s">
        <v>565</v>
      </c>
      <c r="AE17" s="259" t="s">
        <v>565</v>
      </c>
      <c r="AF17" s="259"/>
      <c r="AG17" s="259"/>
      <c r="AH17" s="259" t="s">
        <v>565</v>
      </c>
      <c r="AI17" s="259" t="s">
        <v>565</v>
      </c>
      <c r="AJ17" s="261" t="s">
        <v>565</v>
      </c>
      <c r="AK17" s="260" t="s">
        <v>565</v>
      </c>
      <c r="AL17" s="259" t="s">
        <v>565</v>
      </c>
      <c r="AM17" s="259"/>
      <c r="AN17" s="259"/>
      <c r="AO17" s="259" t="s">
        <v>565</v>
      </c>
      <c r="AP17" s="259" t="s">
        <v>565</v>
      </c>
      <c r="AQ17" s="261" t="s">
        <v>565</v>
      </c>
      <c r="AR17" s="260" t="s">
        <v>565</v>
      </c>
      <c r="AS17" s="259" t="s">
        <v>565</v>
      </c>
      <c r="AT17" s="259"/>
      <c r="AU17" s="259"/>
      <c r="AV17" s="259" t="s">
        <v>565</v>
      </c>
      <c r="AW17" s="259" t="s">
        <v>565</v>
      </c>
      <c r="AX17" s="261" t="s">
        <v>565</v>
      </c>
      <c r="AY17" s="260"/>
      <c r="AZ17" s="259"/>
      <c r="BA17" s="258"/>
      <c r="BB17" s="1311"/>
      <c r="BC17" s="1312"/>
      <c r="BD17" s="1282"/>
      <c r="BE17" s="1283"/>
      <c r="BF17" s="1284" t="s">
        <v>615</v>
      </c>
      <c r="BG17" s="1285"/>
      <c r="BH17" s="1285"/>
      <c r="BI17" s="1285"/>
      <c r="BJ17" s="1286"/>
    </row>
    <row r="18" spans="2:62" ht="20.25" customHeight="1" x14ac:dyDescent="0.15">
      <c r="B18" s="1269"/>
      <c r="C18" s="1272"/>
      <c r="D18" s="1273"/>
      <c r="E18" s="278"/>
      <c r="F18" s="277" t="str">
        <f>C17</f>
        <v>計画作成責任者</v>
      </c>
      <c r="G18" s="278"/>
      <c r="H18" s="277" t="str">
        <f>I17</f>
        <v>A</v>
      </c>
      <c r="I18" s="1276"/>
      <c r="J18" s="1277"/>
      <c r="K18" s="1280"/>
      <c r="L18" s="1281"/>
      <c r="M18" s="1281"/>
      <c r="N18" s="1273"/>
      <c r="O18" s="1308"/>
      <c r="P18" s="1309"/>
      <c r="Q18" s="1309"/>
      <c r="R18" s="1309"/>
      <c r="S18" s="1310"/>
      <c r="T18" s="281" t="s">
        <v>485</v>
      </c>
      <c r="U18" s="280"/>
      <c r="V18" s="279"/>
      <c r="W18" s="268">
        <f>IF(W17="","",VLOOKUP(W17,'標準様式１【記載例】シフト記号表（勤務時間帯）'!$C$6:$L$47,10,FALSE))</f>
        <v>8</v>
      </c>
      <c r="X18" s="267">
        <f>IF(X17="","",VLOOKUP(X17,'標準様式１【記載例】シフト記号表（勤務時間帯）'!$C$6:$L$47,10,FALSE))</f>
        <v>8</v>
      </c>
      <c r="Y18" s="267" t="str">
        <f>IF(Y17="","",VLOOKUP(Y17,'標準様式１【記載例】シフト記号表（勤務時間帯）'!$C$6:$L$47,10,FALSE))</f>
        <v/>
      </c>
      <c r="Z18" s="267" t="str">
        <f>IF(Z17="","",VLOOKUP(Z17,'標準様式１【記載例】シフト記号表（勤務時間帯）'!$C$6:$L$47,10,FALSE))</f>
        <v/>
      </c>
      <c r="AA18" s="267">
        <f>IF(AA17="","",VLOOKUP(AA17,'標準様式１【記載例】シフト記号表（勤務時間帯）'!$C$6:$L$47,10,FALSE))</f>
        <v>8</v>
      </c>
      <c r="AB18" s="267">
        <f>IF(AB17="","",VLOOKUP(AB17,'標準様式１【記載例】シフト記号表（勤務時間帯）'!$C$6:$L$47,10,FALSE))</f>
        <v>8</v>
      </c>
      <c r="AC18" s="269">
        <f>IF(AC17="","",VLOOKUP(AC17,'標準様式１【記載例】シフト記号表（勤務時間帯）'!$C$6:$L$47,10,FALSE))</f>
        <v>8</v>
      </c>
      <c r="AD18" s="268">
        <f>IF(AD17="","",VLOOKUP(AD17,'標準様式１【記載例】シフト記号表（勤務時間帯）'!$C$6:$L$47,10,FALSE))</f>
        <v>8</v>
      </c>
      <c r="AE18" s="267">
        <f>IF(AE17="","",VLOOKUP(AE17,'標準様式１【記載例】シフト記号表（勤務時間帯）'!$C$6:$L$47,10,FALSE))</f>
        <v>8</v>
      </c>
      <c r="AF18" s="267" t="str">
        <f>IF(AF17="","",VLOOKUP(AF17,'標準様式１【記載例】シフト記号表（勤務時間帯）'!$C$6:$L$47,10,FALSE))</f>
        <v/>
      </c>
      <c r="AG18" s="267" t="str">
        <f>IF(AG17="","",VLOOKUP(AG17,'標準様式１【記載例】シフト記号表（勤務時間帯）'!$C$6:$L$47,10,FALSE))</f>
        <v/>
      </c>
      <c r="AH18" s="267">
        <f>IF(AH17="","",VLOOKUP(AH17,'標準様式１【記載例】シフト記号表（勤務時間帯）'!$C$6:$L$47,10,FALSE))</f>
        <v>8</v>
      </c>
      <c r="AI18" s="267">
        <f>IF(AI17="","",VLOOKUP(AI17,'標準様式１【記載例】シフト記号表（勤務時間帯）'!$C$6:$L$47,10,FALSE))</f>
        <v>8</v>
      </c>
      <c r="AJ18" s="269">
        <f>IF(AJ17="","",VLOOKUP(AJ17,'標準様式１【記載例】シフト記号表（勤務時間帯）'!$C$6:$L$47,10,FALSE))</f>
        <v>8</v>
      </c>
      <c r="AK18" s="268">
        <f>IF(AK17="","",VLOOKUP(AK17,'標準様式１【記載例】シフト記号表（勤務時間帯）'!$C$6:$L$47,10,FALSE))</f>
        <v>8</v>
      </c>
      <c r="AL18" s="267">
        <f>IF(AL17="","",VLOOKUP(AL17,'標準様式１【記載例】シフト記号表（勤務時間帯）'!$C$6:$L$47,10,FALSE))</f>
        <v>8</v>
      </c>
      <c r="AM18" s="267" t="str">
        <f>IF(AM17="","",VLOOKUP(AM17,'標準様式１【記載例】シフト記号表（勤務時間帯）'!$C$6:$L$47,10,FALSE))</f>
        <v/>
      </c>
      <c r="AN18" s="267" t="str">
        <f>IF(AN17="","",VLOOKUP(AN17,'標準様式１【記載例】シフト記号表（勤務時間帯）'!$C$6:$L$47,10,FALSE))</f>
        <v/>
      </c>
      <c r="AO18" s="267">
        <f>IF(AO17="","",VLOOKUP(AO17,'標準様式１【記載例】シフト記号表（勤務時間帯）'!$C$6:$L$47,10,FALSE))</f>
        <v>8</v>
      </c>
      <c r="AP18" s="267">
        <f>IF(AP17="","",VLOOKUP(AP17,'標準様式１【記載例】シフト記号表（勤務時間帯）'!$C$6:$L$47,10,FALSE))</f>
        <v>8</v>
      </c>
      <c r="AQ18" s="269">
        <f>IF(AQ17="","",VLOOKUP(AQ17,'標準様式１【記載例】シフト記号表（勤務時間帯）'!$C$6:$L$47,10,FALSE))</f>
        <v>8</v>
      </c>
      <c r="AR18" s="268">
        <f>IF(AR17="","",VLOOKUP(AR17,'標準様式１【記載例】シフト記号表（勤務時間帯）'!$C$6:$L$47,10,FALSE))</f>
        <v>8</v>
      </c>
      <c r="AS18" s="267">
        <f>IF(AS17="","",VLOOKUP(AS17,'標準様式１【記載例】シフト記号表（勤務時間帯）'!$C$6:$L$47,10,FALSE))</f>
        <v>8</v>
      </c>
      <c r="AT18" s="267" t="str">
        <f>IF(AT17="","",VLOOKUP(AT17,'標準様式１【記載例】シフト記号表（勤務時間帯）'!$C$6:$L$47,10,FALSE))</f>
        <v/>
      </c>
      <c r="AU18" s="267" t="str">
        <f>IF(AU17="","",VLOOKUP(AU17,'標準様式１【記載例】シフト記号表（勤務時間帯）'!$C$6:$L$47,10,FALSE))</f>
        <v/>
      </c>
      <c r="AV18" s="267">
        <f>IF(AV17="","",VLOOKUP(AV17,'標準様式１【記載例】シフト記号表（勤務時間帯）'!$C$6:$L$47,10,FALSE))</f>
        <v>8</v>
      </c>
      <c r="AW18" s="267">
        <f>IF(AW17="","",VLOOKUP(AW17,'標準様式１【記載例】シフト記号表（勤務時間帯）'!$C$6:$L$47,10,FALSE))</f>
        <v>8</v>
      </c>
      <c r="AX18" s="269">
        <f>IF(AX17="","",VLOOKUP(AX17,'標準様式１【記載例】シフト記号表（勤務時間帯）'!$C$6:$L$47,10,FALSE))</f>
        <v>8</v>
      </c>
      <c r="AY18" s="268" t="str">
        <f>IF(AY17="","",VLOOKUP(AY17,'標準様式１【記載例】シフト記号表（勤務時間帯）'!$C$6:$L$47,10,FALSE))</f>
        <v/>
      </c>
      <c r="AZ18" s="267" t="str">
        <f>IF(AZ17="","",VLOOKUP(AZ17,'標準様式１【記載例】シフト記号表（勤務時間帯）'!$C$6:$L$47,10,FALSE))</f>
        <v/>
      </c>
      <c r="BA18" s="267" t="str">
        <f>IF(BA17="","",VLOOKUP(BA17,'標準様式１【記載例】シフト記号表（勤務時間帯）'!$C$6:$L$47,10,FALSE))</f>
        <v/>
      </c>
      <c r="BB18" s="1265">
        <f>IF($BE$3="４週",SUM(W18:AX18),IF($BE$3="暦月",SUM(W18:BA18),""))</f>
        <v>160</v>
      </c>
      <c r="BC18" s="1266"/>
      <c r="BD18" s="1267">
        <f>IF($BE$3="４週",BB18/4,IF($BE$3="暦月",(BB18/($BE$8/7)),""))</f>
        <v>40</v>
      </c>
      <c r="BE18" s="1266"/>
      <c r="BF18" s="1262"/>
      <c r="BG18" s="1263"/>
      <c r="BH18" s="1263"/>
      <c r="BI18" s="1263"/>
      <c r="BJ18" s="1264"/>
    </row>
    <row r="19" spans="2:62" ht="20.25" customHeight="1" x14ac:dyDescent="0.15">
      <c r="B19" s="1268">
        <f>B17+1</f>
        <v>3</v>
      </c>
      <c r="C19" s="1287" t="s">
        <v>618</v>
      </c>
      <c r="D19" s="1288"/>
      <c r="E19" s="278"/>
      <c r="F19" s="277"/>
      <c r="G19" s="278"/>
      <c r="H19" s="277"/>
      <c r="I19" s="1289" t="s">
        <v>578</v>
      </c>
      <c r="J19" s="1290"/>
      <c r="K19" s="1291" t="s">
        <v>584</v>
      </c>
      <c r="L19" s="1292"/>
      <c r="M19" s="1292"/>
      <c r="N19" s="1288"/>
      <c r="O19" s="1308" t="s">
        <v>617</v>
      </c>
      <c r="P19" s="1309"/>
      <c r="Q19" s="1309"/>
      <c r="R19" s="1309"/>
      <c r="S19" s="1310"/>
      <c r="T19" s="264" t="s">
        <v>486</v>
      </c>
      <c r="U19" s="263"/>
      <c r="V19" s="262"/>
      <c r="W19" s="260" t="s">
        <v>616</v>
      </c>
      <c r="X19" s="259" t="s">
        <v>616</v>
      </c>
      <c r="Y19" s="259" t="s">
        <v>616</v>
      </c>
      <c r="Z19" s="259" t="s">
        <v>616</v>
      </c>
      <c r="AA19" s="259"/>
      <c r="AB19" s="259"/>
      <c r="AC19" s="261" t="s">
        <v>616</v>
      </c>
      <c r="AD19" s="260" t="s">
        <v>616</v>
      </c>
      <c r="AE19" s="259" t="s">
        <v>616</v>
      </c>
      <c r="AF19" s="259" t="s">
        <v>616</v>
      </c>
      <c r="AG19" s="259" t="s">
        <v>616</v>
      </c>
      <c r="AH19" s="259"/>
      <c r="AI19" s="259"/>
      <c r="AJ19" s="261" t="s">
        <v>616</v>
      </c>
      <c r="AK19" s="260" t="s">
        <v>616</v>
      </c>
      <c r="AL19" s="259" t="s">
        <v>616</v>
      </c>
      <c r="AM19" s="259" t="s">
        <v>616</v>
      </c>
      <c r="AN19" s="259" t="s">
        <v>616</v>
      </c>
      <c r="AO19" s="259"/>
      <c r="AP19" s="259"/>
      <c r="AQ19" s="261" t="s">
        <v>616</v>
      </c>
      <c r="AR19" s="260" t="s">
        <v>616</v>
      </c>
      <c r="AS19" s="259" t="s">
        <v>616</v>
      </c>
      <c r="AT19" s="259" t="s">
        <v>616</v>
      </c>
      <c r="AU19" s="259" t="s">
        <v>616</v>
      </c>
      <c r="AV19" s="259"/>
      <c r="AW19" s="259"/>
      <c r="AX19" s="261" t="s">
        <v>616</v>
      </c>
      <c r="AY19" s="260"/>
      <c r="AZ19" s="259"/>
      <c r="BA19" s="258"/>
      <c r="BB19" s="1311"/>
      <c r="BC19" s="1312"/>
      <c r="BD19" s="1282"/>
      <c r="BE19" s="1283"/>
      <c r="BF19" s="1284" t="s">
        <v>615</v>
      </c>
      <c r="BG19" s="1285"/>
      <c r="BH19" s="1285"/>
      <c r="BI19" s="1285"/>
      <c r="BJ19" s="1286"/>
    </row>
    <row r="20" spans="2:62" ht="20.25" customHeight="1" x14ac:dyDescent="0.15">
      <c r="B20" s="1269"/>
      <c r="C20" s="1272"/>
      <c r="D20" s="1273"/>
      <c r="E20" s="278"/>
      <c r="F20" s="277" t="str">
        <f>C19</f>
        <v>計画作成責任者</v>
      </c>
      <c r="G20" s="278"/>
      <c r="H20" s="277" t="str">
        <f>I19</f>
        <v>A</v>
      </c>
      <c r="I20" s="1276"/>
      <c r="J20" s="1277"/>
      <c r="K20" s="1280"/>
      <c r="L20" s="1281"/>
      <c r="M20" s="1281"/>
      <c r="N20" s="1273"/>
      <c r="O20" s="1308"/>
      <c r="P20" s="1309"/>
      <c r="Q20" s="1309"/>
      <c r="R20" s="1309"/>
      <c r="S20" s="1310"/>
      <c r="T20" s="281" t="s">
        <v>485</v>
      </c>
      <c r="U20" s="280"/>
      <c r="V20" s="279"/>
      <c r="W20" s="268">
        <f>IF(W19="","",VLOOKUP(W19,'標準様式１【記載例】シフト記号表（勤務時間帯）'!$C$6:$L$47,10,FALSE))</f>
        <v>8</v>
      </c>
      <c r="X20" s="267">
        <f>IF(X19="","",VLOOKUP(X19,'標準様式１【記載例】シフト記号表（勤務時間帯）'!$C$6:$L$47,10,FALSE))</f>
        <v>8</v>
      </c>
      <c r="Y20" s="267">
        <f>IF(Y19="","",VLOOKUP(Y19,'標準様式１【記載例】シフト記号表（勤務時間帯）'!$C$6:$L$47,10,FALSE))</f>
        <v>8</v>
      </c>
      <c r="Z20" s="267">
        <f>IF(Z19="","",VLOOKUP(Z19,'標準様式１【記載例】シフト記号表（勤務時間帯）'!$C$6:$L$47,10,FALSE))</f>
        <v>8</v>
      </c>
      <c r="AA20" s="267" t="str">
        <f>IF(AA19="","",VLOOKUP(AA19,'標準様式１【記載例】シフト記号表（勤務時間帯）'!$C$6:$L$47,10,FALSE))</f>
        <v/>
      </c>
      <c r="AB20" s="267" t="str">
        <f>IF(AB19="","",VLOOKUP(AB19,'標準様式１【記載例】シフト記号表（勤務時間帯）'!$C$6:$L$47,10,FALSE))</f>
        <v/>
      </c>
      <c r="AC20" s="269">
        <f>IF(AC19="","",VLOOKUP(AC19,'標準様式１【記載例】シフト記号表（勤務時間帯）'!$C$6:$L$47,10,FALSE))</f>
        <v>8</v>
      </c>
      <c r="AD20" s="268">
        <f>IF(AD19="","",VLOOKUP(AD19,'標準様式１【記載例】シフト記号表（勤務時間帯）'!$C$6:$L$47,10,FALSE))</f>
        <v>8</v>
      </c>
      <c r="AE20" s="267">
        <f>IF(AE19="","",VLOOKUP(AE19,'標準様式１【記載例】シフト記号表（勤務時間帯）'!$C$6:$L$47,10,FALSE))</f>
        <v>8</v>
      </c>
      <c r="AF20" s="267">
        <f>IF(AF19="","",VLOOKUP(AF19,'標準様式１【記載例】シフト記号表（勤務時間帯）'!$C$6:$L$47,10,FALSE))</f>
        <v>8</v>
      </c>
      <c r="AG20" s="267">
        <f>IF(AG19="","",VLOOKUP(AG19,'標準様式１【記載例】シフト記号表（勤務時間帯）'!$C$6:$L$47,10,FALSE))</f>
        <v>8</v>
      </c>
      <c r="AH20" s="267" t="str">
        <f>IF(AH19="","",VLOOKUP(AH19,'標準様式１【記載例】シフト記号表（勤務時間帯）'!$C$6:$L$47,10,FALSE))</f>
        <v/>
      </c>
      <c r="AI20" s="267" t="str">
        <f>IF(AI19="","",VLOOKUP(AI19,'標準様式１【記載例】シフト記号表（勤務時間帯）'!$C$6:$L$47,10,FALSE))</f>
        <v/>
      </c>
      <c r="AJ20" s="269">
        <f>IF(AJ19="","",VLOOKUP(AJ19,'標準様式１【記載例】シフト記号表（勤務時間帯）'!$C$6:$L$47,10,FALSE))</f>
        <v>8</v>
      </c>
      <c r="AK20" s="268">
        <f>IF(AK19="","",VLOOKUP(AK19,'標準様式１【記載例】シフト記号表（勤務時間帯）'!$C$6:$L$47,10,FALSE))</f>
        <v>8</v>
      </c>
      <c r="AL20" s="267">
        <f>IF(AL19="","",VLOOKUP(AL19,'標準様式１【記載例】シフト記号表（勤務時間帯）'!$C$6:$L$47,10,FALSE))</f>
        <v>8</v>
      </c>
      <c r="AM20" s="267">
        <f>IF(AM19="","",VLOOKUP(AM19,'標準様式１【記載例】シフト記号表（勤務時間帯）'!$C$6:$L$47,10,FALSE))</f>
        <v>8</v>
      </c>
      <c r="AN20" s="267">
        <f>IF(AN19="","",VLOOKUP(AN19,'標準様式１【記載例】シフト記号表（勤務時間帯）'!$C$6:$L$47,10,FALSE))</f>
        <v>8</v>
      </c>
      <c r="AO20" s="267" t="str">
        <f>IF(AO19="","",VLOOKUP(AO19,'標準様式１【記載例】シフト記号表（勤務時間帯）'!$C$6:$L$47,10,FALSE))</f>
        <v/>
      </c>
      <c r="AP20" s="267" t="str">
        <f>IF(AP19="","",VLOOKUP(AP19,'標準様式１【記載例】シフト記号表（勤務時間帯）'!$C$6:$L$47,10,FALSE))</f>
        <v/>
      </c>
      <c r="AQ20" s="269">
        <f>IF(AQ19="","",VLOOKUP(AQ19,'標準様式１【記載例】シフト記号表（勤務時間帯）'!$C$6:$L$47,10,FALSE))</f>
        <v>8</v>
      </c>
      <c r="AR20" s="268">
        <f>IF(AR19="","",VLOOKUP(AR19,'標準様式１【記載例】シフト記号表（勤務時間帯）'!$C$6:$L$47,10,FALSE))</f>
        <v>8</v>
      </c>
      <c r="AS20" s="267">
        <f>IF(AS19="","",VLOOKUP(AS19,'標準様式１【記載例】シフト記号表（勤務時間帯）'!$C$6:$L$47,10,FALSE))</f>
        <v>8</v>
      </c>
      <c r="AT20" s="267">
        <f>IF(AT19="","",VLOOKUP(AT19,'標準様式１【記載例】シフト記号表（勤務時間帯）'!$C$6:$L$47,10,FALSE))</f>
        <v>8</v>
      </c>
      <c r="AU20" s="267">
        <f>IF(AU19="","",VLOOKUP(AU19,'標準様式１【記載例】シフト記号表（勤務時間帯）'!$C$6:$L$47,10,FALSE))</f>
        <v>8</v>
      </c>
      <c r="AV20" s="267" t="str">
        <f>IF(AV19="","",VLOOKUP(AV19,'標準様式１【記載例】シフト記号表（勤務時間帯）'!$C$6:$L$47,10,FALSE))</f>
        <v/>
      </c>
      <c r="AW20" s="267" t="str">
        <f>IF(AW19="","",VLOOKUP(AW19,'標準様式１【記載例】シフト記号表（勤務時間帯）'!$C$6:$L$47,10,FALSE))</f>
        <v/>
      </c>
      <c r="AX20" s="269">
        <f>IF(AX19="","",VLOOKUP(AX19,'標準様式１【記載例】シフト記号表（勤務時間帯）'!$C$6:$L$47,10,FALSE))</f>
        <v>8</v>
      </c>
      <c r="AY20" s="268" t="str">
        <f>IF(AY19="","",VLOOKUP(AY19,'標準様式１【記載例】シフト記号表（勤務時間帯）'!$C$6:$L$47,10,FALSE))</f>
        <v/>
      </c>
      <c r="AZ20" s="267" t="str">
        <f>IF(AZ19="","",VLOOKUP(AZ19,'標準様式１【記載例】シフト記号表（勤務時間帯）'!$C$6:$L$47,10,FALSE))</f>
        <v/>
      </c>
      <c r="BA20" s="267" t="str">
        <f>IF(BA19="","",VLOOKUP(BA19,'標準様式１【記載例】シフト記号表（勤務時間帯）'!$C$6:$L$47,10,FALSE))</f>
        <v/>
      </c>
      <c r="BB20" s="1265">
        <f>IF($BE$3="４週",SUM(W20:AX20),IF($BE$3="暦月",SUM(W20:BA20),""))</f>
        <v>160</v>
      </c>
      <c r="BC20" s="1266"/>
      <c r="BD20" s="1267">
        <f>IF($BE$3="４週",BB20/4,IF($BE$3="暦月",(BB20/($BE$8/7)),""))</f>
        <v>40</v>
      </c>
      <c r="BE20" s="1266"/>
      <c r="BF20" s="1262"/>
      <c r="BG20" s="1263"/>
      <c r="BH20" s="1263"/>
      <c r="BI20" s="1263"/>
      <c r="BJ20" s="1264"/>
    </row>
    <row r="21" spans="2:62" ht="20.25" customHeight="1" x14ac:dyDescent="0.15">
      <c r="B21" s="1268">
        <f>B19+1</f>
        <v>4</v>
      </c>
      <c r="C21" s="1287" t="s">
        <v>612</v>
      </c>
      <c r="D21" s="1288"/>
      <c r="E21" s="278"/>
      <c r="F21" s="277"/>
      <c r="G21" s="278"/>
      <c r="H21" s="277"/>
      <c r="I21" s="1289" t="s">
        <v>578</v>
      </c>
      <c r="J21" s="1290"/>
      <c r="K21" s="1291" t="s">
        <v>598</v>
      </c>
      <c r="L21" s="1292"/>
      <c r="M21" s="1292"/>
      <c r="N21" s="1288"/>
      <c r="O21" s="1308" t="s">
        <v>611</v>
      </c>
      <c r="P21" s="1309"/>
      <c r="Q21" s="1309"/>
      <c r="R21" s="1309"/>
      <c r="S21" s="1310"/>
      <c r="T21" s="264" t="s">
        <v>486</v>
      </c>
      <c r="U21" s="263"/>
      <c r="V21" s="262"/>
      <c r="W21" s="260" t="s">
        <v>563</v>
      </c>
      <c r="X21" s="259" t="s">
        <v>563</v>
      </c>
      <c r="Y21" s="259"/>
      <c r="Z21" s="259"/>
      <c r="AA21" s="259" t="s">
        <v>563</v>
      </c>
      <c r="AB21" s="259" t="s">
        <v>563</v>
      </c>
      <c r="AC21" s="261" t="s">
        <v>563</v>
      </c>
      <c r="AD21" s="260" t="s">
        <v>563</v>
      </c>
      <c r="AE21" s="259" t="s">
        <v>563</v>
      </c>
      <c r="AF21" s="259"/>
      <c r="AG21" s="259"/>
      <c r="AH21" s="259" t="s">
        <v>563</v>
      </c>
      <c r="AI21" s="259" t="s">
        <v>563</v>
      </c>
      <c r="AJ21" s="261" t="s">
        <v>563</v>
      </c>
      <c r="AK21" s="260" t="s">
        <v>563</v>
      </c>
      <c r="AL21" s="259" t="s">
        <v>563</v>
      </c>
      <c r="AM21" s="259"/>
      <c r="AN21" s="259"/>
      <c r="AO21" s="259" t="s">
        <v>563</v>
      </c>
      <c r="AP21" s="259" t="s">
        <v>563</v>
      </c>
      <c r="AQ21" s="261" t="s">
        <v>563</v>
      </c>
      <c r="AR21" s="260" t="s">
        <v>563</v>
      </c>
      <c r="AS21" s="259" t="s">
        <v>563</v>
      </c>
      <c r="AT21" s="259"/>
      <c r="AU21" s="259"/>
      <c r="AV21" s="259" t="s">
        <v>563</v>
      </c>
      <c r="AW21" s="259" t="s">
        <v>563</v>
      </c>
      <c r="AX21" s="261" t="s">
        <v>563</v>
      </c>
      <c r="AY21" s="260"/>
      <c r="AZ21" s="259"/>
      <c r="BA21" s="258"/>
      <c r="BB21" s="1311"/>
      <c r="BC21" s="1312"/>
      <c r="BD21" s="1282"/>
      <c r="BE21" s="1283"/>
      <c r="BF21" s="1284"/>
      <c r="BG21" s="1285"/>
      <c r="BH21" s="1285"/>
      <c r="BI21" s="1285"/>
      <c r="BJ21" s="1286"/>
    </row>
    <row r="22" spans="2:62" ht="20.25" customHeight="1" x14ac:dyDescent="0.15">
      <c r="B22" s="1269"/>
      <c r="C22" s="1272"/>
      <c r="D22" s="1273"/>
      <c r="E22" s="278"/>
      <c r="F22" s="277" t="str">
        <f>C21</f>
        <v>オペレーター</v>
      </c>
      <c r="G22" s="278"/>
      <c r="H22" s="277" t="str">
        <f>I21</f>
        <v>A</v>
      </c>
      <c r="I22" s="1276"/>
      <c r="J22" s="1277"/>
      <c r="K22" s="1280"/>
      <c r="L22" s="1281"/>
      <c r="M22" s="1281"/>
      <c r="N22" s="1273"/>
      <c r="O22" s="1308"/>
      <c r="P22" s="1309"/>
      <c r="Q22" s="1309"/>
      <c r="R22" s="1309"/>
      <c r="S22" s="1310"/>
      <c r="T22" s="281" t="s">
        <v>485</v>
      </c>
      <c r="U22" s="280"/>
      <c r="V22" s="279"/>
      <c r="W22" s="268">
        <f>IF(W21="","",VLOOKUP(W21,'標準様式１【記載例】シフト記号表（勤務時間帯）'!$C$6:$L$47,10,FALSE))</f>
        <v>8</v>
      </c>
      <c r="X22" s="267">
        <f>IF(X21="","",VLOOKUP(X21,'標準様式１【記載例】シフト記号表（勤務時間帯）'!$C$6:$L$47,10,FALSE))</f>
        <v>8</v>
      </c>
      <c r="Y22" s="267" t="str">
        <f>IF(Y21="","",VLOOKUP(Y21,'標準様式１【記載例】シフト記号表（勤務時間帯）'!$C$6:$L$47,10,FALSE))</f>
        <v/>
      </c>
      <c r="Z22" s="267" t="str">
        <f>IF(Z21="","",VLOOKUP(Z21,'標準様式１【記載例】シフト記号表（勤務時間帯）'!$C$6:$L$47,10,FALSE))</f>
        <v/>
      </c>
      <c r="AA22" s="267">
        <f>IF(AA21="","",VLOOKUP(AA21,'標準様式１【記載例】シフト記号表（勤務時間帯）'!$C$6:$L$47,10,FALSE))</f>
        <v>8</v>
      </c>
      <c r="AB22" s="267">
        <f>IF(AB21="","",VLOOKUP(AB21,'標準様式１【記載例】シフト記号表（勤務時間帯）'!$C$6:$L$47,10,FALSE))</f>
        <v>8</v>
      </c>
      <c r="AC22" s="269">
        <f>IF(AC21="","",VLOOKUP(AC21,'標準様式１【記載例】シフト記号表（勤務時間帯）'!$C$6:$L$47,10,FALSE))</f>
        <v>8</v>
      </c>
      <c r="AD22" s="268">
        <f>IF(AD21="","",VLOOKUP(AD21,'標準様式１【記載例】シフト記号表（勤務時間帯）'!$C$6:$L$47,10,FALSE))</f>
        <v>8</v>
      </c>
      <c r="AE22" s="267">
        <f>IF(AE21="","",VLOOKUP(AE21,'標準様式１【記載例】シフト記号表（勤務時間帯）'!$C$6:$L$47,10,FALSE))</f>
        <v>8</v>
      </c>
      <c r="AF22" s="267" t="str">
        <f>IF(AF21="","",VLOOKUP(AF21,'標準様式１【記載例】シフト記号表（勤務時間帯）'!$C$6:$L$47,10,FALSE))</f>
        <v/>
      </c>
      <c r="AG22" s="267" t="str">
        <f>IF(AG21="","",VLOOKUP(AG21,'標準様式１【記載例】シフト記号表（勤務時間帯）'!$C$6:$L$47,10,FALSE))</f>
        <v/>
      </c>
      <c r="AH22" s="267">
        <f>IF(AH21="","",VLOOKUP(AH21,'標準様式１【記載例】シフト記号表（勤務時間帯）'!$C$6:$L$47,10,FALSE))</f>
        <v>8</v>
      </c>
      <c r="AI22" s="267">
        <f>IF(AI21="","",VLOOKUP(AI21,'標準様式１【記載例】シフト記号表（勤務時間帯）'!$C$6:$L$47,10,FALSE))</f>
        <v>8</v>
      </c>
      <c r="AJ22" s="269">
        <f>IF(AJ21="","",VLOOKUP(AJ21,'標準様式１【記載例】シフト記号表（勤務時間帯）'!$C$6:$L$47,10,FALSE))</f>
        <v>8</v>
      </c>
      <c r="AK22" s="268">
        <f>IF(AK21="","",VLOOKUP(AK21,'標準様式１【記載例】シフト記号表（勤務時間帯）'!$C$6:$L$47,10,FALSE))</f>
        <v>8</v>
      </c>
      <c r="AL22" s="267">
        <f>IF(AL21="","",VLOOKUP(AL21,'標準様式１【記載例】シフト記号表（勤務時間帯）'!$C$6:$L$47,10,FALSE))</f>
        <v>8</v>
      </c>
      <c r="AM22" s="267" t="str">
        <f>IF(AM21="","",VLOOKUP(AM21,'標準様式１【記載例】シフト記号表（勤務時間帯）'!$C$6:$L$47,10,FALSE))</f>
        <v/>
      </c>
      <c r="AN22" s="267" t="str">
        <f>IF(AN21="","",VLOOKUP(AN21,'標準様式１【記載例】シフト記号表（勤務時間帯）'!$C$6:$L$47,10,FALSE))</f>
        <v/>
      </c>
      <c r="AO22" s="267">
        <f>IF(AO21="","",VLOOKUP(AO21,'標準様式１【記載例】シフト記号表（勤務時間帯）'!$C$6:$L$47,10,FALSE))</f>
        <v>8</v>
      </c>
      <c r="AP22" s="267">
        <f>IF(AP21="","",VLOOKUP(AP21,'標準様式１【記載例】シフト記号表（勤務時間帯）'!$C$6:$L$47,10,FALSE))</f>
        <v>8</v>
      </c>
      <c r="AQ22" s="269">
        <f>IF(AQ21="","",VLOOKUP(AQ21,'標準様式１【記載例】シフト記号表（勤務時間帯）'!$C$6:$L$47,10,FALSE))</f>
        <v>8</v>
      </c>
      <c r="AR22" s="268">
        <f>IF(AR21="","",VLOOKUP(AR21,'標準様式１【記載例】シフト記号表（勤務時間帯）'!$C$6:$L$47,10,FALSE))</f>
        <v>8</v>
      </c>
      <c r="AS22" s="267">
        <f>IF(AS21="","",VLOOKUP(AS21,'標準様式１【記載例】シフト記号表（勤務時間帯）'!$C$6:$L$47,10,FALSE))</f>
        <v>8</v>
      </c>
      <c r="AT22" s="267" t="str">
        <f>IF(AT21="","",VLOOKUP(AT21,'標準様式１【記載例】シフト記号表（勤務時間帯）'!$C$6:$L$47,10,FALSE))</f>
        <v/>
      </c>
      <c r="AU22" s="267" t="str">
        <f>IF(AU21="","",VLOOKUP(AU21,'標準様式１【記載例】シフト記号表（勤務時間帯）'!$C$6:$L$47,10,FALSE))</f>
        <v/>
      </c>
      <c r="AV22" s="267">
        <f>IF(AV21="","",VLOOKUP(AV21,'標準様式１【記載例】シフト記号表（勤務時間帯）'!$C$6:$L$47,10,FALSE))</f>
        <v>8</v>
      </c>
      <c r="AW22" s="267">
        <f>IF(AW21="","",VLOOKUP(AW21,'標準様式１【記載例】シフト記号表（勤務時間帯）'!$C$6:$L$47,10,FALSE))</f>
        <v>8</v>
      </c>
      <c r="AX22" s="269">
        <f>IF(AX21="","",VLOOKUP(AX21,'標準様式１【記載例】シフト記号表（勤務時間帯）'!$C$6:$L$47,10,FALSE))</f>
        <v>8</v>
      </c>
      <c r="AY22" s="268" t="str">
        <f>IF(AY21="","",VLOOKUP(AY21,'標準様式１【記載例】シフト記号表（勤務時間帯）'!$C$6:$L$47,10,FALSE))</f>
        <v/>
      </c>
      <c r="AZ22" s="267" t="str">
        <f>IF(AZ21="","",VLOOKUP(AZ21,'標準様式１【記載例】シフト記号表（勤務時間帯）'!$C$6:$L$47,10,FALSE))</f>
        <v/>
      </c>
      <c r="BA22" s="267" t="str">
        <f>IF(BA21="","",VLOOKUP(BA21,'標準様式１【記載例】シフト記号表（勤務時間帯）'!$C$6:$L$47,10,FALSE))</f>
        <v/>
      </c>
      <c r="BB22" s="1265">
        <f>IF($BE$3="４週",SUM(W22:AX22),IF($BE$3="暦月",SUM(W22:BA22),""))</f>
        <v>160</v>
      </c>
      <c r="BC22" s="1266"/>
      <c r="BD22" s="1267">
        <f>IF($BE$3="４週",BB22/4,IF($BE$3="暦月",(BB22/($BE$8/7)),""))</f>
        <v>40</v>
      </c>
      <c r="BE22" s="1266"/>
      <c r="BF22" s="1262"/>
      <c r="BG22" s="1263"/>
      <c r="BH22" s="1263"/>
      <c r="BI22" s="1263"/>
      <c r="BJ22" s="1264"/>
    </row>
    <row r="23" spans="2:62" ht="20.25" customHeight="1" x14ac:dyDescent="0.15">
      <c r="B23" s="1268">
        <f>B21+1</f>
        <v>5</v>
      </c>
      <c r="C23" s="1287" t="s">
        <v>612</v>
      </c>
      <c r="D23" s="1288"/>
      <c r="E23" s="278"/>
      <c r="F23" s="277"/>
      <c r="G23" s="278"/>
      <c r="H23" s="277"/>
      <c r="I23" s="1289" t="s">
        <v>578</v>
      </c>
      <c r="J23" s="1290"/>
      <c r="K23" s="1291" t="s">
        <v>598</v>
      </c>
      <c r="L23" s="1292"/>
      <c r="M23" s="1292"/>
      <c r="N23" s="1288"/>
      <c r="O23" s="1308" t="s">
        <v>614</v>
      </c>
      <c r="P23" s="1309"/>
      <c r="Q23" s="1309"/>
      <c r="R23" s="1309"/>
      <c r="S23" s="1310"/>
      <c r="T23" s="264" t="s">
        <v>486</v>
      </c>
      <c r="U23" s="263"/>
      <c r="V23" s="262"/>
      <c r="W23" s="260" t="s">
        <v>564</v>
      </c>
      <c r="X23" s="259" t="s">
        <v>564</v>
      </c>
      <c r="Y23" s="259"/>
      <c r="Z23" s="259"/>
      <c r="AA23" s="259" t="s">
        <v>564</v>
      </c>
      <c r="AB23" s="259" t="s">
        <v>564</v>
      </c>
      <c r="AC23" s="261" t="s">
        <v>564</v>
      </c>
      <c r="AD23" s="260" t="s">
        <v>564</v>
      </c>
      <c r="AE23" s="259" t="s">
        <v>564</v>
      </c>
      <c r="AF23" s="259"/>
      <c r="AG23" s="259"/>
      <c r="AH23" s="259" t="s">
        <v>564</v>
      </c>
      <c r="AI23" s="259" t="s">
        <v>564</v>
      </c>
      <c r="AJ23" s="261" t="s">
        <v>564</v>
      </c>
      <c r="AK23" s="260" t="s">
        <v>564</v>
      </c>
      <c r="AL23" s="259" t="s">
        <v>564</v>
      </c>
      <c r="AM23" s="259"/>
      <c r="AN23" s="259"/>
      <c r="AO23" s="259" t="s">
        <v>564</v>
      </c>
      <c r="AP23" s="259" t="s">
        <v>564</v>
      </c>
      <c r="AQ23" s="261" t="s">
        <v>564</v>
      </c>
      <c r="AR23" s="260" t="s">
        <v>564</v>
      </c>
      <c r="AS23" s="259" t="s">
        <v>564</v>
      </c>
      <c r="AT23" s="259"/>
      <c r="AU23" s="259"/>
      <c r="AV23" s="259" t="s">
        <v>564</v>
      </c>
      <c r="AW23" s="259" t="s">
        <v>564</v>
      </c>
      <c r="AX23" s="261" t="s">
        <v>564</v>
      </c>
      <c r="AY23" s="260"/>
      <c r="AZ23" s="259"/>
      <c r="BA23" s="258"/>
      <c r="BB23" s="1311"/>
      <c r="BC23" s="1312"/>
      <c r="BD23" s="1282"/>
      <c r="BE23" s="1283"/>
      <c r="BF23" s="1284"/>
      <c r="BG23" s="1285"/>
      <c r="BH23" s="1285"/>
      <c r="BI23" s="1285"/>
      <c r="BJ23" s="1286"/>
    </row>
    <row r="24" spans="2:62" ht="20.25" customHeight="1" x14ac:dyDescent="0.15">
      <c r="B24" s="1269"/>
      <c r="C24" s="1272"/>
      <c r="D24" s="1273"/>
      <c r="E24" s="278"/>
      <c r="F24" s="277" t="str">
        <f>C23</f>
        <v>オペレーター</v>
      </c>
      <c r="G24" s="278"/>
      <c r="H24" s="277" t="str">
        <f>I23</f>
        <v>A</v>
      </c>
      <c r="I24" s="1276"/>
      <c r="J24" s="1277"/>
      <c r="K24" s="1280"/>
      <c r="L24" s="1281"/>
      <c r="M24" s="1281"/>
      <c r="N24" s="1273"/>
      <c r="O24" s="1308"/>
      <c r="P24" s="1309"/>
      <c r="Q24" s="1309"/>
      <c r="R24" s="1309"/>
      <c r="S24" s="1310"/>
      <c r="T24" s="272" t="s">
        <v>485</v>
      </c>
      <c r="U24" s="271"/>
      <c r="V24" s="270"/>
      <c r="W24" s="268">
        <f>IF(W23="","",VLOOKUP(W23,'標準様式１【記載例】シフト記号表（勤務時間帯）'!$C$6:$L$47,10,FALSE))</f>
        <v>8.0000000000000018</v>
      </c>
      <c r="X24" s="267">
        <f>IF(X23="","",VLOOKUP(X23,'標準様式１【記載例】シフト記号表（勤務時間帯）'!$C$6:$L$47,10,FALSE))</f>
        <v>8.0000000000000018</v>
      </c>
      <c r="Y24" s="267" t="str">
        <f>IF(Y23="","",VLOOKUP(Y23,'標準様式１【記載例】シフト記号表（勤務時間帯）'!$C$6:$L$47,10,FALSE))</f>
        <v/>
      </c>
      <c r="Z24" s="267" t="str">
        <f>IF(Z23="","",VLOOKUP(Z23,'標準様式１【記載例】シフト記号表（勤務時間帯）'!$C$6:$L$47,10,FALSE))</f>
        <v/>
      </c>
      <c r="AA24" s="267">
        <f>IF(AA23="","",VLOOKUP(AA23,'標準様式１【記載例】シフト記号表（勤務時間帯）'!$C$6:$L$47,10,FALSE))</f>
        <v>8.0000000000000018</v>
      </c>
      <c r="AB24" s="267">
        <f>IF(AB23="","",VLOOKUP(AB23,'標準様式１【記載例】シフト記号表（勤務時間帯）'!$C$6:$L$47,10,FALSE))</f>
        <v>8.0000000000000018</v>
      </c>
      <c r="AC24" s="269">
        <f>IF(AC23="","",VLOOKUP(AC23,'標準様式１【記載例】シフト記号表（勤務時間帯）'!$C$6:$L$47,10,FALSE))</f>
        <v>8.0000000000000018</v>
      </c>
      <c r="AD24" s="268">
        <f>IF(AD23="","",VLOOKUP(AD23,'標準様式１【記載例】シフト記号表（勤務時間帯）'!$C$6:$L$47,10,FALSE))</f>
        <v>8.0000000000000018</v>
      </c>
      <c r="AE24" s="267">
        <f>IF(AE23="","",VLOOKUP(AE23,'標準様式１【記載例】シフト記号表（勤務時間帯）'!$C$6:$L$47,10,FALSE))</f>
        <v>8.0000000000000018</v>
      </c>
      <c r="AF24" s="267" t="str">
        <f>IF(AF23="","",VLOOKUP(AF23,'標準様式１【記載例】シフト記号表（勤務時間帯）'!$C$6:$L$47,10,FALSE))</f>
        <v/>
      </c>
      <c r="AG24" s="267" t="str">
        <f>IF(AG23="","",VLOOKUP(AG23,'標準様式１【記載例】シフト記号表（勤務時間帯）'!$C$6:$L$47,10,FALSE))</f>
        <v/>
      </c>
      <c r="AH24" s="267">
        <f>IF(AH23="","",VLOOKUP(AH23,'標準様式１【記載例】シフト記号表（勤務時間帯）'!$C$6:$L$47,10,FALSE))</f>
        <v>8.0000000000000018</v>
      </c>
      <c r="AI24" s="267">
        <f>IF(AI23="","",VLOOKUP(AI23,'標準様式１【記載例】シフト記号表（勤務時間帯）'!$C$6:$L$47,10,FALSE))</f>
        <v>8.0000000000000018</v>
      </c>
      <c r="AJ24" s="269">
        <f>IF(AJ23="","",VLOOKUP(AJ23,'標準様式１【記載例】シフト記号表（勤務時間帯）'!$C$6:$L$47,10,FALSE))</f>
        <v>8.0000000000000018</v>
      </c>
      <c r="AK24" s="268">
        <f>IF(AK23="","",VLOOKUP(AK23,'標準様式１【記載例】シフト記号表（勤務時間帯）'!$C$6:$L$47,10,FALSE))</f>
        <v>8.0000000000000018</v>
      </c>
      <c r="AL24" s="267">
        <f>IF(AL23="","",VLOOKUP(AL23,'標準様式１【記載例】シフト記号表（勤務時間帯）'!$C$6:$L$47,10,FALSE))</f>
        <v>8.0000000000000018</v>
      </c>
      <c r="AM24" s="267" t="str">
        <f>IF(AM23="","",VLOOKUP(AM23,'標準様式１【記載例】シフト記号表（勤務時間帯）'!$C$6:$L$47,10,FALSE))</f>
        <v/>
      </c>
      <c r="AN24" s="267" t="str">
        <f>IF(AN23="","",VLOOKUP(AN23,'標準様式１【記載例】シフト記号表（勤務時間帯）'!$C$6:$L$47,10,FALSE))</f>
        <v/>
      </c>
      <c r="AO24" s="267">
        <f>IF(AO23="","",VLOOKUP(AO23,'標準様式１【記載例】シフト記号表（勤務時間帯）'!$C$6:$L$47,10,FALSE))</f>
        <v>8.0000000000000018</v>
      </c>
      <c r="AP24" s="267">
        <f>IF(AP23="","",VLOOKUP(AP23,'標準様式１【記載例】シフト記号表（勤務時間帯）'!$C$6:$L$47,10,FALSE))</f>
        <v>8.0000000000000018</v>
      </c>
      <c r="AQ24" s="269">
        <f>IF(AQ23="","",VLOOKUP(AQ23,'標準様式１【記載例】シフト記号表（勤務時間帯）'!$C$6:$L$47,10,FALSE))</f>
        <v>8.0000000000000018</v>
      </c>
      <c r="AR24" s="268">
        <f>IF(AR23="","",VLOOKUP(AR23,'標準様式１【記載例】シフト記号表（勤務時間帯）'!$C$6:$L$47,10,FALSE))</f>
        <v>8.0000000000000018</v>
      </c>
      <c r="AS24" s="267">
        <f>IF(AS23="","",VLOOKUP(AS23,'標準様式１【記載例】シフト記号表（勤務時間帯）'!$C$6:$L$47,10,FALSE))</f>
        <v>8.0000000000000018</v>
      </c>
      <c r="AT24" s="267" t="str">
        <f>IF(AT23="","",VLOOKUP(AT23,'標準様式１【記載例】シフト記号表（勤務時間帯）'!$C$6:$L$47,10,FALSE))</f>
        <v/>
      </c>
      <c r="AU24" s="267" t="str">
        <f>IF(AU23="","",VLOOKUP(AU23,'標準様式１【記載例】シフト記号表（勤務時間帯）'!$C$6:$L$47,10,FALSE))</f>
        <v/>
      </c>
      <c r="AV24" s="267">
        <f>IF(AV23="","",VLOOKUP(AV23,'標準様式１【記載例】シフト記号表（勤務時間帯）'!$C$6:$L$47,10,FALSE))</f>
        <v>8.0000000000000018</v>
      </c>
      <c r="AW24" s="267">
        <f>IF(AW23="","",VLOOKUP(AW23,'標準様式１【記載例】シフト記号表（勤務時間帯）'!$C$6:$L$47,10,FALSE))</f>
        <v>8.0000000000000018</v>
      </c>
      <c r="AX24" s="269">
        <f>IF(AX23="","",VLOOKUP(AX23,'標準様式１【記載例】シフト記号表（勤務時間帯）'!$C$6:$L$47,10,FALSE))</f>
        <v>8.0000000000000018</v>
      </c>
      <c r="AY24" s="268" t="str">
        <f>IF(AY23="","",VLOOKUP(AY23,'標準様式１【記載例】シフト記号表（勤務時間帯）'!$C$6:$L$47,10,FALSE))</f>
        <v/>
      </c>
      <c r="AZ24" s="267" t="str">
        <f>IF(AZ23="","",VLOOKUP(AZ23,'標準様式１【記載例】シフト記号表（勤務時間帯）'!$C$6:$L$47,10,FALSE))</f>
        <v/>
      </c>
      <c r="BA24" s="267" t="str">
        <f>IF(BA23="","",VLOOKUP(BA23,'標準様式１【記載例】シフト記号表（勤務時間帯）'!$C$6:$L$47,10,FALSE))</f>
        <v/>
      </c>
      <c r="BB24" s="1265">
        <f>IF($BE$3="４週",SUM(W24:AX24),IF($BE$3="暦月",SUM(W24:BA24),""))</f>
        <v>160.00000000000003</v>
      </c>
      <c r="BC24" s="1266"/>
      <c r="BD24" s="1267">
        <f>IF($BE$3="４週",BB24/4,IF($BE$3="暦月",(BB24/($BE$8/7)),""))</f>
        <v>40.000000000000007</v>
      </c>
      <c r="BE24" s="1266"/>
      <c r="BF24" s="1262"/>
      <c r="BG24" s="1263"/>
      <c r="BH24" s="1263"/>
      <c r="BI24" s="1263"/>
      <c r="BJ24" s="1264"/>
    </row>
    <row r="25" spans="2:62" ht="20.25" customHeight="1" x14ac:dyDescent="0.15">
      <c r="B25" s="1268">
        <f>B23+1</f>
        <v>6</v>
      </c>
      <c r="C25" s="1287" t="s">
        <v>612</v>
      </c>
      <c r="D25" s="1288"/>
      <c r="E25" s="278"/>
      <c r="F25" s="277"/>
      <c r="G25" s="278"/>
      <c r="H25" s="277"/>
      <c r="I25" s="1289" t="s">
        <v>578</v>
      </c>
      <c r="J25" s="1290"/>
      <c r="K25" s="1291" t="s">
        <v>598</v>
      </c>
      <c r="L25" s="1292"/>
      <c r="M25" s="1292"/>
      <c r="N25" s="1288"/>
      <c r="O25" s="1308" t="s">
        <v>613</v>
      </c>
      <c r="P25" s="1309"/>
      <c r="Q25" s="1309"/>
      <c r="R25" s="1309"/>
      <c r="S25" s="1310"/>
      <c r="T25" s="276" t="s">
        <v>486</v>
      </c>
      <c r="V25" s="275"/>
      <c r="W25" s="260" t="s">
        <v>564</v>
      </c>
      <c r="X25" s="259" t="s">
        <v>564</v>
      </c>
      <c r="Y25" s="259" t="s">
        <v>564</v>
      </c>
      <c r="Z25" s="259" t="s">
        <v>564</v>
      </c>
      <c r="AA25" s="259"/>
      <c r="AB25" s="259"/>
      <c r="AC25" s="261" t="s">
        <v>564</v>
      </c>
      <c r="AD25" s="260" t="s">
        <v>564</v>
      </c>
      <c r="AE25" s="259" t="s">
        <v>564</v>
      </c>
      <c r="AF25" s="259" t="s">
        <v>564</v>
      </c>
      <c r="AG25" s="259" t="s">
        <v>564</v>
      </c>
      <c r="AH25" s="259"/>
      <c r="AI25" s="259"/>
      <c r="AJ25" s="261" t="s">
        <v>564</v>
      </c>
      <c r="AK25" s="260" t="s">
        <v>564</v>
      </c>
      <c r="AL25" s="259" t="s">
        <v>564</v>
      </c>
      <c r="AM25" s="259" t="s">
        <v>564</v>
      </c>
      <c r="AN25" s="259" t="s">
        <v>564</v>
      </c>
      <c r="AO25" s="259"/>
      <c r="AP25" s="259"/>
      <c r="AQ25" s="261" t="s">
        <v>564</v>
      </c>
      <c r="AR25" s="260" t="s">
        <v>564</v>
      </c>
      <c r="AS25" s="259" t="s">
        <v>564</v>
      </c>
      <c r="AT25" s="259" t="s">
        <v>564</v>
      </c>
      <c r="AU25" s="259" t="s">
        <v>564</v>
      </c>
      <c r="AV25" s="259"/>
      <c r="AW25" s="259"/>
      <c r="AX25" s="261" t="s">
        <v>564</v>
      </c>
      <c r="AY25" s="260"/>
      <c r="AZ25" s="259"/>
      <c r="BA25" s="258"/>
      <c r="BB25" s="1311"/>
      <c r="BC25" s="1312"/>
      <c r="BD25" s="1282"/>
      <c r="BE25" s="1283"/>
      <c r="BF25" s="1284"/>
      <c r="BG25" s="1285"/>
      <c r="BH25" s="1285"/>
      <c r="BI25" s="1285"/>
      <c r="BJ25" s="1286"/>
    </row>
    <row r="26" spans="2:62" ht="20.25" customHeight="1" x14ac:dyDescent="0.15">
      <c r="B26" s="1269"/>
      <c r="C26" s="1272"/>
      <c r="D26" s="1273"/>
      <c r="E26" s="278"/>
      <c r="F26" s="277" t="str">
        <f>C25</f>
        <v>オペレーター</v>
      </c>
      <c r="G26" s="278"/>
      <c r="H26" s="277" t="str">
        <f>I25</f>
        <v>A</v>
      </c>
      <c r="I26" s="1276"/>
      <c r="J26" s="1277"/>
      <c r="K26" s="1280"/>
      <c r="L26" s="1281"/>
      <c r="M26" s="1281"/>
      <c r="N26" s="1273"/>
      <c r="O26" s="1308"/>
      <c r="P26" s="1309"/>
      <c r="Q26" s="1309"/>
      <c r="R26" s="1309"/>
      <c r="S26" s="1310"/>
      <c r="T26" s="281" t="s">
        <v>485</v>
      </c>
      <c r="U26" s="280"/>
      <c r="V26" s="279"/>
      <c r="W26" s="268">
        <f>IF(W25="","",VLOOKUP(W25,'標準様式１【記載例】シフト記号表（勤務時間帯）'!$C$6:$L$47,10,FALSE))</f>
        <v>8.0000000000000018</v>
      </c>
      <c r="X26" s="267">
        <f>IF(X25="","",VLOOKUP(X25,'標準様式１【記載例】シフト記号表（勤務時間帯）'!$C$6:$L$47,10,FALSE))</f>
        <v>8.0000000000000018</v>
      </c>
      <c r="Y26" s="267">
        <f>IF(Y25="","",VLOOKUP(Y25,'標準様式１【記載例】シフト記号表（勤務時間帯）'!$C$6:$L$47,10,FALSE))</f>
        <v>8.0000000000000018</v>
      </c>
      <c r="Z26" s="267">
        <f>IF(Z25="","",VLOOKUP(Z25,'標準様式１【記載例】シフト記号表（勤務時間帯）'!$C$6:$L$47,10,FALSE))</f>
        <v>8.0000000000000018</v>
      </c>
      <c r="AA26" s="267" t="str">
        <f>IF(AA25="","",VLOOKUP(AA25,'標準様式１【記載例】シフト記号表（勤務時間帯）'!$C$6:$L$47,10,FALSE))</f>
        <v/>
      </c>
      <c r="AB26" s="267" t="str">
        <f>IF(AB25="","",VLOOKUP(AB25,'標準様式１【記載例】シフト記号表（勤務時間帯）'!$C$6:$L$47,10,FALSE))</f>
        <v/>
      </c>
      <c r="AC26" s="269">
        <f>IF(AC25="","",VLOOKUP(AC25,'標準様式１【記載例】シフト記号表（勤務時間帯）'!$C$6:$L$47,10,FALSE))</f>
        <v>8.0000000000000018</v>
      </c>
      <c r="AD26" s="268">
        <f>IF(AD25="","",VLOOKUP(AD25,'標準様式１【記載例】シフト記号表（勤務時間帯）'!$C$6:$L$47,10,FALSE))</f>
        <v>8.0000000000000018</v>
      </c>
      <c r="AE26" s="267">
        <f>IF(AE25="","",VLOOKUP(AE25,'標準様式１【記載例】シフト記号表（勤務時間帯）'!$C$6:$L$47,10,FALSE))</f>
        <v>8.0000000000000018</v>
      </c>
      <c r="AF26" s="267">
        <f>IF(AF25="","",VLOOKUP(AF25,'標準様式１【記載例】シフト記号表（勤務時間帯）'!$C$6:$L$47,10,FALSE))</f>
        <v>8.0000000000000018</v>
      </c>
      <c r="AG26" s="267">
        <f>IF(AG25="","",VLOOKUP(AG25,'標準様式１【記載例】シフト記号表（勤務時間帯）'!$C$6:$L$47,10,FALSE))</f>
        <v>8.0000000000000018</v>
      </c>
      <c r="AH26" s="267" t="str">
        <f>IF(AH25="","",VLOOKUP(AH25,'標準様式１【記載例】シフト記号表（勤務時間帯）'!$C$6:$L$47,10,FALSE))</f>
        <v/>
      </c>
      <c r="AI26" s="267" t="str">
        <f>IF(AI25="","",VLOOKUP(AI25,'標準様式１【記載例】シフト記号表（勤務時間帯）'!$C$6:$L$47,10,FALSE))</f>
        <v/>
      </c>
      <c r="AJ26" s="269">
        <f>IF(AJ25="","",VLOOKUP(AJ25,'標準様式１【記載例】シフト記号表（勤務時間帯）'!$C$6:$L$47,10,FALSE))</f>
        <v>8.0000000000000018</v>
      </c>
      <c r="AK26" s="268">
        <f>IF(AK25="","",VLOOKUP(AK25,'標準様式１【記載例】シフト記号表（勤務時間帯）'!$C$6:$L$47,10,FALSE))</f>
        <v>8.0000000000000018</v>
      </c>
      <c r="AL26" s="267">
        <f>IF(AL25="","",VLOOKUP(AL25,'標準様式１【記載例】シフト記号表（勤務時間帯）'!$C$6:$L$47,10,FALSE))</f>
        <v>8.0000000000000018</v>
      </c>
      <c r="AM26" s="267">
        <f>IF(AM25="","",VLOOKUP(AM25,'標準様式１【記載例】シフト記号表（勤務時間帯）'!$C$6:$L$47,10,FALSE))</f>
        <v>8.0000000000000018</v>
      </c>
      <c r="AN26" s="267">
        <f>IF(AN25="","",VLOOKUP(AN25,'標準様式１【記載例】シフト記号表（勤務時間帯）'!$C$6:$L$47,10,FALSE))</f>
        <v>8.0000000000000018</v>
      </c>
      <c r="AO26" s="267" t="str">
        <f>IF(AO25="","",VLOOKUP(AO25,'標準様式１【記載例】シフト記号表（勤務時間帯）'!$C$6:$L$47,10,FALSE))</f>
        <v/>
      </c>
      <c r="AP26" s="267" t="str">
        <f>IF(AP25="","",VLOOKUP(AP25,'標準様式１【記載例】シフト記号表（勤務時間帯）'!$C$6:$L$47,10,FALSE))</f>
        <v/>
      </c>
      <c r="AQ26" s="269">
        <f>IF(AQ25="","",VLOOKUP(AQ25,'標準様式１【記載例】シフト記号表（勤務時間帯）'!$C$6:$L$47,10,FALSE))</f>
        <v>8.0000000000000018</v>
      </c>
      <c r="AR26" s="268">
        <f>IF(AR25="","",VLOOKUP(AR25,'標準様式１【記載例】シフト記号表（勤務時間帯）'!$C$6:$L$47,10,FALSE))</f>
        <v>8.0000000000000018</v>
      </c>
      <c r="AS26" s="267">
        <f>IF(AS25="","",VLOOKUP(AS25,'標準様式１【記載例】シフト記号表（勤務時間帯）'!$C$6:$L$47,10,FALSE))</f>
        <v>8.0000000000000018</v>
      </c>
      <c r="AT26" s="267">
        <f>IF(AT25="","",VLOOKUP(AT25,'標準様式１【記載例】シフト記号表（勤務時間帯）'!$C$6:$L$47,10,FALSE))</f>
        <v>8.0000000000000018</v>
      </c>
      <c r="AU26" s="267">
        <f>IF(AU25="","",VLOOKUP(AU25,'標準様式１【記載例】シフト記号表（勤務時間帯）'!$C$6:$L$47,10,FALSE))</f>
        <v>8.0000000000000018</v>
      </c>
      <c r="AV26" s="267" t="str">
        <f>IF(AV25="","",VLOOKUP(AV25,'標準様式１【記載例】シフト記号表（勤務時間帯）'!$C$6:$L$47,10,FALSE))</f>
        <v/>
      </c>
      <c r="AW26" s="267" t="str">
        <f>IF(AW25="","",VLOOKUP(AW25,'標準様式１【記載例】シフト記号表（勤務時間帯）'!$C$6:$L$47,10,FALSE))</f>
        <v/>
      </c>
      <c r="AX26" s="269">
        <f>IF(AX25="","",VLOOKUP(AX25,'標準様式１【記載例】シフト記号表（勤務時間帯）'!$C$6:$L$47,10,FALSE))</f>
        <v>8.0000000000000018</v>
      </c>
      <c r="AY26" s="268" t="str">
        <f>IF(AY25="","",VLOOKUP(AY25,'標準様式１【記載例】シフト記号表（勤務時間帯）'!$C$6:$L$47,10,FALSE))</f>
        <v/>
      </c>
      <c r="AZ26" s="267" t="str">
        <f>IF(AZ25="","",VLOOKUP(AZ25,'標準様式１【記載例】シフト記号表（勤務時間帯）'!$C$6:$L$47,10,FALSE))</f>
        <v/>
      </c>
      <c r="BA26" s="267" t="str">
        <f>IF(BA25="","",VLOOKUP(BA25,'標準様式１【記載例】シフト記号表（勤務時間帯）'!$C$6:$L$47,10,FALSE))</f>
        <v/>
      </c>
      <c r="BB26" s="1265">
        <f>IF($BE$3="４週",SUM(W26:AX26),IF($BE$3="暦月",SUM(W26:BA26),""))</f>
        <v>160.00000000000003</v>
      </c>
      <c r="BC26" s="1266"/>
      <c r="BD26" s="1267">
        <f>IF($BE$3="４週",BB26/4,IF($BE$3="暦月",(BB26/($BE$8/7)),""))</f>
        <v>40.000000000000007</v>
      </c>
      <c r="BE26" s="1266"/>
      <c r="BF26" s="1262"/>
      <c r="BG26" s="1263"/>
      <c r="BH26" s="1263"/>
      <c r="BI26" s="1263"/>
      <c r="BJ26" s="1264"/>
    </row>
    <row r="27" spans="2:62" ht="20.25" customHeight="1" x14ac:dyDescent="0.15">
      <c r="B27" s="1268">
        <f>B25+1</f>
        <v>7</v>
      </c>
      <c r="C27" s="1287" t="s">
        <v>612</v>
      </c>
      <c r="D27" s="1288"/>
      <c r="E27" s="278"/>
      <c r="F27" s="277"/>
      <c r="G27" s="278"/>
      <c r="H27" s="277"/>
      <c r="I27" s="1289" t="s">
        <v>578</v>
      </c>
      <c r="J27" s="1290"/>
      <c r="K27" s="1291" t="s">
        <v>598</v>
      </c>
      <c r="L27" s="1292"/>
      <c r="M27" s="1292"/>
      <c r="N27" s="1288"/>
      <c r="O27" s="1308" t="s">
        <v>611</v>
      </c>
      <c r="P27" s="1309"/>
      <c r="Q27" s="1309"/>
      <c r="R27" s="1309"/>
      <c r="S27" s="1310"/>
      <c r="T27" s="264" t="s">
        <v>486</v>
      </c>
      <c r="U27" s="263"/>
      <c r="V27" s="262"/>
      <c r="W27" s="260" t="s">
        <v>563</v>
      </c>
      <c r="X27" s="259" t="s">
        <v>563</v>
      </c>
      <c r="Y27" s="259" t="s">
        <v>563</v>
      </c>
      <c r="Z27" s="259" t="s">
        <v>563</v>
      </c>
      <c r="AA27" s="259"/>
      <c r="AB27" s="259"/>
      <c r="AC27" s="261" t="s">
        <v>563</v>
      </c>
      <c r="AD27" s="260" t="s">
        <v>563</v>
      </c>
      <c r="AE27" s="259" t="s">
        <v>563</v>
      </c>
      <c r="AF27" s="259" t="s">
        <v>563</v>
      </c>
      <c r="AG27" s="259" t="s">
        <v>563</v>
      </c>
      <c r="AH27" s="259"/>
      <c r="AI27" s="259"/>
      <c r="AJ27" s="261" t="s">
        <v>563</v>
      </c>
      <c r="AK27" s="260" t="s">
        <v>563</v>
      </c>
      <c r="AL27" s="259" t="s">
        <v>563</v>
      </c>
      <c r="AM27" s="259" t="s">
        <v>563</v>
      </c>
      <c r="AN27" s="259" t="s">
        <v>563</v>
      </c>
      <c r="AO27" s="259"/>
      <c r="AP27" s="259"/>
      <c r="AQ27" s="261" t="s">
        <v>563</v>
      </c>
      <c r="AR27" s="260" t="s">
        <v>563</v>
      </c>
      <c r="AS27" s="259" t="s">
        <v>563</v>
      </c>
      <c r="AT27" s="259" t="s">
        <v>563</v>
      </c>
      <c r="AU27" s="259" t="s">
        <v>563</v>
      </c>
      <c r="AV27" s="259"/>
      <c r="AW27" s="259"/>
      <c r="AX27" s="261" t="s">
        <v>563</v>
      </c>
      <c r="AY27" s="260"/>
      <c r="AZ27" s="259"/>
      <c r="BA27" s="258"/>
      <c r="BB27" s="1311"/>
      <c r="BC27" s="1312"/>
      <c r="BD27" s="1282"/>
      <c r="BE27" s="1283"/>
      <c r="BF27" s="1284"/>
      <c r="BG27" s="1285"/>
      <c r="BH27" s="1285"/>
      <c r="BI27" s="1285"/>
      <c r="BJ27" s="1286"/>
    </row>
    <row r="28" spans="2:62" ht="20.25" customHeight="1" x14ac:dyDescent="0.15">
      <c r="B28" s="1269"/>
      <c r="C28" s="1272"/>
      <c r="D28" s="1273"/>
      <c r="E28" s="278"/>
      <c r="F28" s="277" t="str">
        <f>C27</f>
        <v>オペレーター</v>
      </c>
      <c r="G28" s="278"/>
      <c r="H28" s="277" t="str">
        <f>I27</f>
        <v>A</v>
      </c>
      <c r="I28" s="1276"/>
      <c r="J28" s="1277"/>
      <c r="K28" s="1280"/>
      <c r="L28" s="1281"/>
      <c r="M28" s="1281"/>
      <c r="N28" s="1273"/>
      <c r="O28" s="1308"/>
      <c r="P28" s="1309"/>
      <c r="Q28" s="1309"/>
      <c r="R28" s="1309"/>
      <c r="S28" s="1310"/>
      <c r="T28" s="281" t="s">
        <v>485</v>
      </c>
      <c r="U28" s="280"/>
      <c r="V28" s="279"/>
      <c r="W28" s="268">
        <f>IF(W27="","",VLOOKUP(W27,'標準様式１【記載例】シフト記号表（勤務時間帯）'!$C$6:$L$47,10,FALSE))</f>
        <v>8</v>
      </c>
      <c r="X28" s="267">
        <f>IF(X27="","",VLOOKUP(X27,'標準様式１【記載例】シフト記号表（勤務時間帯）'!$C$6:$L$47,10,FALSE))</f>
        <v>8</v>
      </c>
      <c r="Y28" s="267">
        <f>IF(Y27="","",VLOOKUP(Y27,'標準様式１【記載例】シフト記号表（勤務時間帯）'!$C$6:$L$47,10,FALSE))</f>
        <v>8</v>
      </c>
      <c r="Z28" s="267">
        <f>IF(Z27="","",VLOOKUP(Z27,'標準様式１【記載例】シフト記号表（勤務時間帯）'!$C$6:$L$47,10,FALSE))</f>
        <v>8</v>
      </c>
      <c r="AA28" s="267" t="str">
        <f>IF(AA27="","",VLOOKUP(AA27,'標準様式１【記載例】シフト記号表（勤務時間帯）'!$C$6:$L$47,10,FALSE))</f>
        <v/>
      </c>
      <c r="AB28" s="267" t="str">
        <f>IF(AB27="","",VLOOKUP(AB27,'標準様式１【記載例】シフト記号表（勤務時間帯）'!$C$6:$L$47,10,FALSE))</f>
        <v/>
      </c>
      <c r="AC28" s="269">
        <f>IF(AC27="","",VLOOKUP(AC27,'標準様式１【記載例】シフト記号表（勤務時間帯）'!$C$6:$L$47,10,FALSE))</f>
        <v>8</v>
      </c>
      <c r="AD28" s="268">
        <f>IF(AD27="","",VLOOKUP(AD27,'標準様式１【記載例】シフト記号表（勤務時間帯）'!$C$6:$L$47,10,FALSE))</f>
        <v>8</v>
      </c>
      <c r="AE28" s="267">
        <f>IF(AE27="","",VLOOKUP(AE27,'標準様式１【記載例】シフト記号表（勤務時間帯）'!$C$6:$L$47,10,FALSE))</f>
        <v>8</v>
      </c>
      <c r="AF28" s="267">
        <f>IF(AF27="","",VLOOKUP(AF27,'標準様式１【記載例】シフト記号表（勤務時間帯）'!$C$6:$L$47,10,FALSE))</f>
        <v>8</v>
      </c>
      <c r="AG28" s="267">
        <f>IF(AG27="","",VLOOKUP(AG27,'標準様式１【記載例】シフト記号表（勤務時間帯）'!$C$6:$L$47,10,FALSE))</f>
        <v>8</v>
      </c>
      <c r="AH28" s="267" t="str">
        <f>IF(AH27="","",VLOOKUP(AH27,'標準様式１【記載例】シフト記号表（勤務時間帯）'!$C$6:$L$47,10,FALSE))</f>
        <v/>
      </c>
      <c r="AI28" s="267" t="str">
        <f>IF(AI27="","",VLOOKUP(AI27,'標準様式１【記載例】シフト記号表（勤務時間帯）'!$C$6:$L$47,10,FALSE))</f>
        <v/>
      </c>
      <c r="AJ28" s="269">
        <f>IF(AJ27="","",VLOOKUP(AJ27,'標準様式１【記載例】シフト記号表（勤務時間帯）'!$C$6:$L$47,10,FALSE))</f>
        <v>8</v>
      </c>
      <c r="AK28" s="268">
        <f>IF(AK27="","",VLOOKUP(AK27,'標準様式１【記載例】シフト記号表（勤務時間帯）'!$C$6:$L$47,10,FALSE))</f>
        <v>8</v>
      </c>
      <c r="AL28" s="267">
        <f>IF(AL27="","",VLOOKUP(AL27,'標準様式１【記載例】シフト記号表（勤務時間帯）'!$C$6:$L$47,10,FALSE))</f>
        <v>8</v>
      </c>
      <c r="AM28" s="267">
        <f>IF(AM27="","",VLOOKUP(AM27,'標準様式１【記載例】シフト記号表（勤務時間帯）'!$C$6:$L$47,10,FALSE))</f>
        <v>8</v>
      </c>
      <c r="AN28" s="267">
        <f>IF(AN27="","",VLOOKUP(AN27,'標準様式１【記載例】シフト記号表（勤務時間帯）'!$C$6:$L$47,10,FALSE))</f>
        <v>8</v>
      </c>
      <c r="AO28" s="267" t="str">
        <f>IF(AO27="","",VLOOKUP(AO27,'標準様式１【記載例】シフト記号表（勤務時間帯）'!$C$6:$L$47,10,FALSE))</f>
        <v/>
      </c>
      <c r="AP28" s="267" t="str">
        <f>IF(AP27="","",VLOOKUP(AP27,'標準様式１【記載例】シフト記号表（勤務時間帯）'!$C$6:$L$47,10,FALSE))</f>
        <v/>
      </c>
      <c r="AQ28" s="269">
        <f>IF(AQ27="","",VLOOKUP(AQ27,'標準様式１【記載例】シフト記号表（勤務時間帯）'!$C$6:$L$47,10,FALSE))</f>
        <v>8</v>
      </c>
      <c r="AR28" s="268">
        <f>IF(AR27="","",VLOOKUP(AR27,'標準様式１【記載例】シフト記号表（勤務時間帯）'!$C$6:$L$47,10,FALSE))</f>
        <v>8</v>
      </c>
      <c r="AS28" s="267">
        <f>IF(AS27="","",VLOOKUP(AS27,'標準様式１【記載例】シフト記号表（勤務時間帯）'!$C$6:$L$47,10,FALSE))</f>
        <v>8</v>
      </c>
      <c r="AT28" s="267">
        <f>IF(AT27="","",VLOOKUP(AT27,'標準様式１【記載例】シフト記号表（勤務時間帯）'!$C$6:$L$47,10,FALSE))</f>
        <v>8</v>
      </c>
      <c r="AU28" s="267">
        <f>IF(AU27="","",VLOOKUP(AU27,'標準様式１【記載例】シフト記号表（勤務時間帯）'!$C$6:$L$47,10,FALSE))</f>
        <v>8</v>
      </c>
      <c r="AV28" s="267" t="str">
        <f>IF(AV27="","",VLOOKUP(AV27,'標準様式１【記載例】シフト記号表（勤務時間帯）'!$C$6:$L$47,10,FALSE))</f>
        <v/>
      </c>
      <c r="AW28" s="267" t="str">
        <f>IF(AW27="","",VLOOKUP(AW27,'標準様式１【記載例】シフト記号表（勤務時間帯）'!$C$6:$L$47,10,FALSE))</f>
        <v/>
      </c>
      <c r="AX28" s="269">
        <f>IF(AX27="","",VLOOKUP(AX27,'標準様式１【記載例】シフト記号表（勤務時間帯）'!$C$6:$L$47,10,FALSE))</f>
        <v>8</v>
      </c>
      <c r="AY28" s="268" t="str">
        <f>IF(AY27="","",VLOOKUP(AY27,'標準様式１【記載例】シフト記号表（勤務時間帯）'!$C$6:$L$47,10,FALSE))</f>
        <v/>
      </c>
      <c r="AZ28" s="267" t="str">
        <f>IF(AZ27="","",VLOOKUP(AZ27,'標準様式１【記載例】シフト記号表（勤務時間帯）'!$C$6:$L$47,10,FALSE))</f>
        <v/>
      </c>
      <c r="BA28" s="267" t="str">
        <f>IF(BA27="","",VLOOKUP(BA27,'標準様式１【記載例】シフト記号表（勤務時間帯）'!$C$6:$L$47,10,FALSE))</f>
        <v/>
      </c>
      <c r="BB28" s="1265">
        <f>IF($BE$3="４週",SUM(W28:AX28),IF($BE$3="暦月",SUM(W28:BA28),""))</f>
        <v>160</v>
      </c>
      <c r="BC28" s="1266"/>
      <c r="BD28" s="1267">
        <f>IF($BE$3="４週",BB28/4,IF($BE$3="暦月",(BB28/($BE$8/7)),""))</f>
        <v>40</v>
      </c>
      <c r="BE28" s="1266"/>
      <c r="BF28" s="1262"/>
      <c r="BG28" s="1263"/>
      <c r="BH28" s="1263"/>
      <c r="BI28" s="1263"/>
      <c r="BJ28" s="1264"/>
    </row>
    <row r="29" spans="2:62" ht="20.25" customHeight="1" x14ac:dyDescent="0.15">
      <c r="B29" s="1268">
        <f>B27+1</f>
        <v>8</v>
      </c>
      <c r="C29" s="1287" t="s">
        <v>596</v>
      </c>
      <c r="D29" s="1288"/>
      <c r="E29" s="278"/>
      <c r="F29" s="277"/>
      <c r="G29" s="278"/>
      <c r="H29" s="277"/>
      <c r="I29" s="1289" t="s">
        <v>578</v>
      </c>
      <c r="J29" s="1290"/>
      <c r="K29" s="1291" t="s">
        <v>609</v>
      </c>
      <c r="L29" s="1292"/>
      <c r="M29" s="1292"/>
      <c r="N29" s="1288"/>
      <c r="O29" s="1308" t="s">
        <v>610</v>
      </c>
      <c r="P29" s="1309"/>
      <c r="Q29" s="1309"/>
      <c r="R29" s="1309"/>
      <c r="S29" s="1310"/>
      <c r="T29" s="264" t="s">
        <v>486</v>
      </c>
      <c r="U29" s="263"/>
      <c r="V29" s="262"/>
      <c r="W29" s="260" t="s">
        <v>565</v>
      </c>
      <c r="X29" s="259" t="s">
        <v>565</v>
      </c>
      <c r="Y29" s="259"/>
      <c r="Z29" s="259"/>
      <c r="AA29" s="259" t="s">
        <v>565</v>
      </c>
      <c r="AB29" s="259" t="s">
        <v>565</v>
      </c>
      <c r="AC29" s="261" t="s">
        <v>565</v>
      </c>
      <c r="AD29" s="260" t="s">
        <v>565</v>
      </c>
      <c r="AE29" s="259" t="s">
        <v>565</v>
      </c>
      <c r="AF29" s="259"/>
      <c r="AG29" s="259"/>
      <c r="AH29" s="259" t="s">
        <v>565</v>
      </c>
      <c r="AI29" s="259" t="s">
        <v>565</v>
      </c>
      <c r="AJ29" s="261" t="s">
        <v>565</v>
      </c>
      <c r="AK29" s="260" t="s">
        <v>565</v>
      </c>
      <c r="AL29" s="259" t="s">
        <v>565</v>
      </c>
      <c r="AM29" s="259"/>
      <c r="AN29" s="259"/>
      <c r="AO29" s="259" t="s">
        <v>565</v>
      </c>
      <c r="AP29" s="259" t="s">
        <v>565</v>
      </c>
      <c r="AQ29" s="261" t="s">
        <v>565</v>
      </c>
      <c r="AR29" s="260" t="s">
        <v>565</v>
      </c>
      <c r="AS29" s="259" t="s">
        <v>565</v>
      </c>
      <c r="AT29" s="259"/>
      <c r="AU29" s="259"/>
      <c r="AV29" s="259" t="s">
        <v>565</v>
      </c>
      <c r="AW29" s="259" t="s">
        <v>565</v>
      </c>
      <c r="AX29" s="261" t="s">
        <v>565</v>
      </c>
      <c r="AY29" s="260"/>
      <c r="AZ29" s="259"/>
      <c r="BA29" s="258"/>
      <c r="BB29" s="1311"/>
      <c r="BC29" s="1312"/>
      <c r="BD29" s="1282"/>
      <c r="BE29" s="1283"/>
      <c r="BF29" s="1284"/>
      <c r="BG29" s="1285"/>
      <c r="BH29" s="1285"/>
      <c r="BI29" s="1285"/>
      <c r="BJ29" s="1286"/>
    </row>
    <row r="30" spans="2:62" ht="20.25" customHeight="1" x14ac:dyDescent="0.15">
      <c r="B30" s="1269"/>
      <c r="C30" s="1272"/>
      <c r="D30" s="1273"/>
      <c r="E30" s="278"/>
      <c r="F30" s="277" t="str">
        <f>C29</f>
        <v>訪問介護員</v>
      </c>
      <c r="G30" s="278"/>
      <c r="H30" s="277" t="str">
        <f>I29</f>
        <v>A</v>
      </c>
      <c r="I30" s="1276"/>
      <c r="J30" s="1277"/>
      <c r="K30" s="1280"/>
      <c r="L30" s="1281"/>
      <c r="M30" s="1281"/>
      <c r="N30" s="1273"/>
      <c r="O30" s="1308"/>
      <c r="P30" s="1309"/>
      <c r="Q30" s="1309"/>
      <c r="R30" s="1309"/>
      <c r="S30" s="1310"/>
      <c r="T30" s="281" t="s">
        <v>485</v>
      </c>
      <c r="U30" s="280"/>
      <c r="V30" s="279"/>
      <c r="W30" s="268">
        <f>IF(W29="","",VLOOKUP(W29,'標準様式１【記載例】シフト記号表（勤務時間帯）'!$C$6:$L$47,10,FALSE))</f>
        <v>8</v>
      </c>
      <c r="X30" s="267">
        <f>IF(X29="","",VLOOKUP(X29,'標準様式１【記載例】シフト記号表（勤務時間帯）'!$C$6:$L$47,10,FALSE))</f>
        <v>8</v>
      </c>
      <c r="Y30" s="267" t="str">
        <f>IF(Y29="","",VLOOKUP(Y29,'標準様式１【記載例】シフト記号表（勤務時間帯）'!$C$6:$L$47,10,FALSE))</f>
        <v/>
      </c>
      <c r="Z30" s="267" t="str">
        <f>IF(Z29="","",VLOOKUP(Z29,'標準様式１【記載例】シフト記号表（勤務時間帯）'!$C$6:$L$47,10,FALSE))</f>
        <v/>
      </c>
      <c r="AA30" s="267">
        <f>IF(AA29="","",VLOOKUP(AA29,'標準様式１【記載例】シフト記号表（勤務時間帯）'!$C$6:$L$47,10,FALSE))</f>
        <v>8</v>
      </c>
      <c r="AB30" s="267">
        <f>IF(AB29="","",VLOOKUP(AB29,'標準様式１【記載例】シフト記号表（勤務時間帯）'!$C$6:$L$47,10,FALSE))</f>
        <v>8</v>
      </c>
      <c r="AC30" s="269">
        <f>IF(AC29="","",VLOOKUP(AC29,'標準様式１【記載例】シフト記号表（勤務時間帯）'!$C$6:$L$47,10,FALSE))</f>
        <v>8</v>
      </c>
      <c r="AD30" s="268">
        <f>IF(AD29="","",VLOOKUP(AD29,'標準様式１【記載例】シフト記号表（勤務時間帯）'!$C$6:$L$47,10,FALSE))</f>
        <v>8</v>
      </c>
      <c r="AE30" s="267">
        <f>IF(AE29="","",VLOOKUP(AE29,'標準様式１【記載例】シフト記号表（勤務時間帯）'!$C$6:$L$47,10,FALSE))</f>
        <v>8</v>
      </c>
      <c r="AF30" s="267" t="str">
        <f>IF(AF29="","",VLOOKUP(AF29,'標準様式１【記載例】シフト記号表（勤務時間帯）'!$C$6:$L$47,10,FALSE))</f>
        <v/>
      </c>
      <c r="AG30" s="267" t="str">
        <f>IF(AG29="","",VLOOKUP(AG29,'標準様式１【記載例】シフト記号表（勤務時間帯）'!$C$6:$L$47,10,FALSE))</f>
        <v/>
      </c>
      <c r="AH30" s="267">
        <f>IF(AH29="","",VLOOKUP(AH29,'標準様式１【記載例】シフト記号表（勤務時間帯）'!$C$6:$L$47,10,FALSE))</f>
        <v>8</v>
      </c>
      <c r="AI30" s="267">
        <f>IF(AI29="","",VLOOKUP(AI29,'標準様式１【記載例】シフト記号表（勤務時間帯）'!$C$6:$L$47,10,FALSE))</f>
        <v>8</v>
      </c>
      <c r="AJ30" s="269">
        <f>IF(AJ29="","",VLOOKUP(AJ29,'標準様式１【記載例】シフト記号表（勤務時間帯）'!$C$6:$L$47,10,FALSE))</f>
        <v>8</v>
      </c>
      <c r="AK30" s="268">
        <f>IF(AK29="","",VLOOKUP(AK29,'標準様式１【記載例】シフト記号表（勤務時間帯）'!$C$6:$L$47,10,FALSE))</f>
        <v>8</v>
      </c>
      <c r="AL30" s="267">
        <f>IF(AL29="","",VLOOKUP(AL29,'標準様式１【記載例】シフト記号表（勤務時間帯）'!$C$6:$L$47,10,FALSE))</f>
        <v>8</v>
      </c>
      <c r="AM30" s="267" t="str">
        <f>IF(AM29="","",VLOOKUP(AM29,'標準様式１【記載例】シフト記号表（勤務時間帯）'!$C$6:$L$47,10,FALSE))</f>
        <v/>
      </c>
      <c r="AN30" s="267" t="str">
        <f>IF(AN29="","",VLOOKUP(AN29,'標準様式１【記載例】シフト記号表（勤務時間帯）'!$C$6:$L$47,10,FALSE))</f>
        <v/>
      </c>
      <c r="AO30" s="267">
        <f>IF(AO29="","",VLOOKUP(AO29,'標準様式１【記載例】シフト記号表（勤務時間帯）'!$C$6:$L$47,10,FALSE))</f>
        <v>8</v>
      </c>
      <c r="AP30" s="267">
        <f>IF(AP29="","",VLOOKUP(AP29,'標準様式１【記載例】シフト記号表（勤務時間帯）'!$C$6:$L$47,10,FALSE))</f>
        <v>8</v>
      </c>
      <c r="AQ30" s="269">
        <f>IF(AQ29="","",VLOOKUP(AQ29,'標準様式１【記載例】シフト記号表（勤務時間帯）'!$C$6:$L$47,10,FALSE))</f>
        <v>8</v>
      </c>
      <c r="AR30" s="268">
        <f>IF(AR29="","",VLOOKUP(AR29,'標準様式１【記載例】シフト記号表（勤務時間帯）'!$C$6:$L$47,10,FALSE))</f>
        <v>8</v>
      </c>
      <c r="AS30" s="267">
        <f>IF(AS29="","",VLOOKUP(AS29,'標準様式１【記載例】シフト記号表（勤務時間帯）'!$C$6:$L$47,10,FALSE))</f>
        <v>8</v>
      </c>
      <c r="AT30" s="267" t="str">
        <f>IF(AT29="","",VLOOKUP(AT29,'標準様式１【記載例】シフト記号表（勤務時間帯）'!$C$6:$L$47,10,FALSE))</f>
        <v/>
      </c>
      <c r="AU30" s="267" t="str">
        <f>IF(AU29="","",VLOOKUP(AU29,'標準様式１【記載例】シフト記号表（勤務時間帯）'!$C$6:$L$47,10,FALSE))</f>
        <v/>
      </c>
      <c r="AV30" s="267">
        <f>IF(AV29="","",VLOOKUP(AV29,'標準様式１【記載例】シフト記号表（勤務時間帯）'!$C$6:$L$47,10,FALSE))</f>
        <v>8</v>
      </c>
      <c r="AW30" s="267">
        <f>IF(AW29="","",VLOOKUP(AW29,'標準様式１【記載例】シフト記号表（勤務時間帯）'!$C$6:$L$47,10,FALSE))</f>
        <v>8</v>
      </c>
      <c r="AX30" s="269">
        <f>IF(AX29="","",VLOOKUP(AX29,'標準様式１【記載例】シフト記号表（勤務時間帯）'!$C$6:$L$47,10,FALSE))</f>
        <v>8</v>
      </c>
      <c r="AY30" s="268" t="str">
        <f>IF(AY29="","",VLOOKUP(AY29,'標準様式１【記載例】シフト記号表（勤務時間帯）'!$C$6:$L$47,10,FALSE))</f>
        <v/>
      </c>
      <c r="AZ30" s="267" t="str">
        <f>IF(AZ29="","",VLOOKUP(AZ29,'標準様式１【記載例】シフト記号表（勤務時間帯）'!$C$6:$L$47,10,FALSE))</f>
        <v/>
      </c>
      <c r="BA30" s="267" t="str">
        <f>IF(BA29="","",VLOOKUP(BA29,'標準様式１【記載例】シフト記号表（勤務時間帯）'!$C$6:$L$47,10,FALSE))</f>
        <v/>
      </c>
      <c r="BB30" s="1265">
        <f>IF($BE$3="４週",SUM(W30:AX30),IF($BE$3="暦月",SUM(W30:BA30),""))</f>
        <v>160</v>
      </c>
      <c r="BC30" s="1266"/>
      <c r="BD30" s="1267">
        <f>IF($BE$3="４週",BB30/4,IF($BE$3="暦月",(BB30/($BE$8/7)),""))</f>
        <v>40</v>
      </c>
      <c r="BE30" s="1266"/>
      <c r="BF30" s="1262"/>
      <c r="BG30" s="1263"/>
      <c r="BH30" s="1263"/>
      <c r="BI30" s="1263"/>
      <c r="BJ30" s="1264"/>
    </row>
    <row r="31" spans="2:62" ht="20.25" customHeight="1" x14ac:dyDescent="0.15">
      <c r="B31" s="1268">
        <f>B29+1</f>
        <v>9</v>
      </c>
      <c r="C31" s="1287" t="s">
        <v>596</v>
      </c>
      <c r="D31" s="1288"/>
      <c r="E31" s="278"/>
      <c r="F31" s="277"/>
      <c r="G31" s="278"/>
      <c r="H31" s="277"/>
      <c r="I31" s="1289" t="s">
        <v>578</v>
      </c>
      <c r="J31" s="1290"/>
      <c r="K31" s="1291" t="s">
        <v>609</v>
      </c>
      <c r="L31" s="1292"/>
      <c r="M31" s="1292"/>
      <c r="N31" s="1288"/>
      <c r="O31" s="1308" t="s">
        <v>608</v>
      </c>
      <c r="P31" s="1309"/>
      <c r="Q31" s="1309"/>
      <c r="R31" s="1309"/>
      <c r="S31" s="1310"/>
      <c r="T31" s="264" t="s">
        <v>486</v>
      </c>
      <c r="U31" s="263"/>
      <c r="V31" s="262"/>
      <c r="W31" s="260" t="s">
        <v>564</v>
      </c>
      <c r="X31" s="259" t="s">
        <v>564</v>
      </c>
      <c r="Y31" s="259"/>
      <c r="Z31" s="259"/>
      <c r="AA31" s="259" t="s">
        <v>564</v>
      </c>
      <c r="AB31" s="259" t="s">
        <v>564</v>
      </c>
      <c r="AC31" s="261" t="s">
        <v>564</v>
      </c>
      <c r="AD31" s="260" t="s">
        <v>564</v>
      </c>
      <c r="AE31" s="259" t="s">
        <v>564</v>
      </c>
      <c r="AF31" s="259"/>
      <c r="AG31" s="259"/>
      <c r="AH31" s="259" t="s">
        <v>564</v>
      </c>
      <c r="AI31" s="259" t="s">
        <v>564</v>
      </c>
      <c r="AJ31" s="261" t="s">
        <v>564</v>
      </c>
      <c r="AK31" s="260" t="s">
        <v>564</v>
      </c>
      <c r="AL31" s="259" t="s">
        <v>564</v>
      </c>
      <c r="AM31" s="259"/>
      <c r="AN31" s="259"/>
      <c r="AO31" s="259" t="s">
        <v>564</v>
      </c>
      <c r="AP31" s="259" t="s">
        <v>564</v>
      </c>
      <c r="AQ31" s="261" t="s">
        <v>564</v>
      </c>
      <c r="AR31" s="260" t="s">
        <v>564</v>
      </c>
      <c r="AS31" s="259" t="s">
        <v>564</v>
      </c>
      <c r="AT31" s="259"/>
      <c r="AU31" s="259"/>
      <c r="AV31" s="259" t="s">
        <v>564</v>
      </c>
      <c r="AW31" s="259" t="s">
        <v>564</v>
      </c>
      <c r="AX31" s="261" t="s">
        <v>564</v>
      </c>
      <c r="AY31" s="260"/>
      <c r="AZ31" s="259"/>
      <c r="BA31" s="258"/>
      <c r="BB31" s="1311"/>
      <c r="BC31" s="1312"/>
      <c r="BD31" s="1282"/>
      <c r="BE31" s="1283"/>
      <c r="BF31" s="1284"/>
      <c r="BG31" s="1285"/>
      <c r="BH31" s="1285"/>
      <c r="BI31" s="1285"/>
      <c r="BJ31" s="1286"/>
    </row>
    <row r="32" spans="2:62" ht="20.25" customHeight="1" x14ac:dyDescent="0.15">
      <c r="B32" s="1269"/>
      <c r="C32" s="1272"/>
      <c r="D32" s="1273"/>
      <c r="E32" s="278"/>
      <c r="F32" s="277" t="str">
        <f>C31</f>
        <v>訪問介護員</v>
      </c>
      <c r="G32" s="278"/>
      <c r="H32" s="277" t="str">
        <f>I31</f>
        <v>A</v>
      </c>
      <c r="I32" s="1276"/>
      <c r="J32" s="1277"/>
      <c r="K32" s="1280"/>
      <c r="L32" s="1281"/>
      <c r="M32" s="1281"/>
      <c r="N32" s="1273"/>
      <c r="O32" s="1308"/>
      <c r="P32" s="1309"/>
      <c r="Q32" s="1309"/>
      <c r="R32" s="1309"/>
      <c r="S32" s="1310"/>
      <c r="T32" s="272" t="s">
        <v>485</v>
      </c>
      <c r="U32" s="271"/>
      <c r="V32" s="270"/>
      <c r="W32" s="268">
        <f>IF(W31="","",VLOOKUP(W31,'標準様式１【記載例】シフト記号表（勤務時間帯）'!$C$6:$L$47,10,FALSE))</f>
        <v>8.0000000000000018</v>
      </c>
      <c r="X32" s="267">
        <f>IF(X31="","",VLOOKUP(X31,'標準様式１【記載例】シフト記号表（勤務時間帯）'!$C$6:$L$47,10,FALSE))</f>
        <v>8.0000000000000018</v>
      </c>
      <c r="Y32" s="267" t="str">
        <f>IF(Y31="","",VLOOKUP(Y31,'標準様式１【記載例】シフト記号表（勤務時間帯）'!$C$6:$L$47,10,FALSE))</f>
        <v/>
      </c>
      <c r="Z32" s="267" t="str">
        <f>IF(Z31="","",VLOOKUP(Z31,'標準様式１【記載例】シフト記号表（勤務時間帯）'!$C$6:$L$47,10,FALSE))</f>
        <v/>
      </c>
      <c r="AA32" s="267">
        <f>IF(AA31="","",VLOOKUP(AA31,'標準様式１【記載例】シフト記号表（勤務時間帯）'!$C$6:$L$47,10,FALSE))</f>
        <v>8.0000000000000018</v>
      </c>
      <c r="AB32" s="267">
        <f>IF(AB31="","",VLOOKUP(AB31,'標準様式１【記載例】シフト記号表（勤務時間帯）'!$C$6:$L$47,10,FALSE))</f>
        <v>8.0000000000000018</v>
      </c>
      <c r="AC32" s="269">
        <f>IF(AC31="","",VLOOKUP(AC31,'標準様式１【記載例】シフト記号表（勤務時間帯）'!$C$6:$L$47,10,FALSE))</f>
        <v>8.0000000000000018</v>
      </c>
      <c r="AD32" s="268">
        <f>IF(AD31="","",VLOOKUP(AD31,'標準様式１【記載例】シフト記号表（勤務時間帯）'!$C$6:$L$47,10,FALSE))</f>
        <v>8.0000000000000018</v>
      </c>
      <c r="AE32" s="267">
        <f>IF(AE31="","",VLOOKUP(AE31,'標準様式１【記載例】シフト記号表（勤務時間帯）'!$C$6:$L$47,10,FALSE))</f>
        <v>8.0000000000000018</v>
      </c>
      <c r="AF32" s="267" t="str">
        <f>IF(AF31="","",VLOOKUP(AF31,'標準様式１【記載例】シフト記号表（勤務時間帯）'!$C$6:$L$47,10,FALSE))</f>
        <v/>
      </c>
      <c r="AG32" s="267" t="str">
        <f>IF(AG31="","",VLOOKUP(AG31,'標準様式１【記載例】シフト記号表（勤務時間帯）'!$C$6:$L$47,10,FALSE))</f>
        <v/>
      </c>
      <c r="AH32" s="267">
        <f>IF(AH31="","",VLOOKUP(AH31,'標準様式１【記載例】シフト記号表（勤務時間帯）'!$C$6:$L$47,10,FALSE))</f>
        <v>8.0000000000000018</v>
      </c>
      <c r="AI32" s="267">
        <f>IF(AI31="","",VLOOKUP(AI31,'標準様式１【記載例】シフト記号表（勤務時間帯）'!$C$6:$L$47,10,FALSE))</f>
        <v>8.0000000000000018</v>
      </c>
      <c r="AJ32" s="269">
        <f>IF(AJ31="","",VLOOKUP(AJ31,'標準様式１【記載例】シフト記号表（勤務時間帯）'!$C$6:$L$47,10,FALSE))</f>
        <v>8.0000000000000018</v>
      </c>
      <c r="AK32" s="268">
        <f>IF(AK31="","",VLOOKUP(AK31,'標準様式１【記載例】シフト記号表（勤務時間帯）'!$C$6:$L$47,10,FALSE))</f>
        <v>8.0000000000000018</v>
      </c>
      <c r="AL32" s="267">
        <f>IF(AL31="","",VLOOKUP(AL31,'標準様式１【記載例】シフト記号表（勤務時間帯）'!$C$6:$L$47,10,FALSE))</f>
        <v>8.0000000000000018</v>
      </c>
      <c r="AM32" s="267" t="str">
        <f>IF(AM31="","",VLOOKUP(AM31,'標準様式１【記載例】シフト記号表（勤務時間帯）'!$C$6:$L$47,10,FALSE))</f>
        <v/>
      </c>
      <c r="AN32" s="267" t="str">
        <f>IF(AN31="","",VLOOKUP(AN31,'標準様式１【記載例】シフト記号表（勤務時間帯）'!$C$6:$L$47,10,FALSE))</f>
        <v/>
      </c>
      <c r="AO32" s="267">
        <f>IF(AO31="","",VLOOKUP(AO31,'標準様式１【記載例】シフト記号表（勤務時間帯）'!$C$6:$L$47,10,FALSE))</f>
        <v>8.0000000000000018</v>
      </c>
      <c r="AP32" s="267">
        <f>IF(AP31="","",VLOOKUP(AP31,'標準様式１【記載例】シフト記号表（勤務時間帯）'!$C$6:$L$47,10,FALSE))</f>
        <v>8.0000000000000018</v>
      </c>
      <c r="AQ32" s="269">
        <f>IF(AQ31="","",VLOOKUP(AQ31,'標準様式１【記載例】シフト記号表（勤務時間帯）'!$C$6:$L$47,10,FALSE))</f>
        <v>8.0000000000000018</v>
      </c>
      <c r="AR32" s="268">
        <f>IF(AR31="","",VLOOKUP(AR31,'標準様式１【記載例】シフト記号表（勤務時間帯）'!$C$6:$L$47,10,FALSE))</f>
        <v>8.0000000000000018</v>
      </c>
      <c r="AS32" s="267">
        <f>IF(AS31="","",VLOOKUP(AS31,'標準様式１【記載例】シフト記号表（勤務時間帯）'!$C$6:$L$47,10,FALSE))</f>
        <v>8.0000000000000018</v>
      </c>
      <c r="AT32" s="267" t="str">
        <f>IF(AT31="","",VLOOKUP(AT31,'標準様式１【記載例】シフト記号表（勤務時間帯）'!$C$6:$L$47,10,FALSE))</f>
        <v/>
      </c>
      <c r="AU32" s="267" t="str">
        <f>IF(AU31="","",VLOOKUP(AU31,'標準様式１【記載例】シフト記号表（勤務時間帯）'!$C$6:$L$47,10,FALSE))</f>
        <v/>
      </c>
      <c r="AV32" s="267">
        <f>IF(AV31="","",VLOOKUP(AV31,'標準様式１【記載例】シフト記号表（勤務時間帯）'!$C$6:$L$47,10,FALSE))</f>
        <v>8.0000000000000018</v>
      </c>
      <c r="AW32" s="267">
        <f>IF(AW31="","",VLOOKUP(AW31,'標準様式１【記載例】シフト記号表（勤務時間帯）'!$C$6:$L$47,10,FALSE))</f>
        <v>8.0000000000000018</v>
      </c>
      <c r="AX32" s="269">
        <f>IF(AX31="","",VLOOKUP(AX31,'標準様式１【記載例】シフト記号表（勤務時間帯）'!$C$6:$L$47,10,FALSE))</f>
        <v>8.0000000000000018</v>
      </c>
      <c r="AY32" s="268" t="str">
        <f>IF(AY31="","",VLOOKUP(AY31,'標準様式１【記載例】シフト記号表（勤務時間帯）'!$C$6:$L$47,10,FALSE))</f>
        <v/>
      </c>
      <c r="AZ32" s="267" t="str">
        <f>IF(AZ31="","",VLOOKUP(AZ31,'標準様式１【記載例】シフト記号表（勤務時間帯）'!$C$6:$L$47,10,FALSE))</f>
        <v/>
      </c>
      <c r="BA32" s="267" t="str">
        <f>IF(BA31="","",VLOOKUP(BA31,'標準様式１【記載例】シフト記号表（勤務時間帯）'!$C$6:$L$47,10,FALSE))</f>
        <v/>
      </c>
      <c r="BB32" s="1265">
        <f>IF($BE$3="４週",SUM(W32:AX32),IF($BE$3="暦月",SUM(W32:BA32),""))</f>
        <v>160.00000000000003</v>
      </c>
      <c r="BC32" s="1266"/>
      <c r="BD32" s="1267">
        <f>IF($BE$3="４週",BB32/4,IF($BE$3="暦月",(BB32/($BE$8/7)),""))</f>
        <v>40.000000000000007</v>
      </c>
      <c r="BE32" s="1266"/>
      <c r="BF32" s="1262"/>
      <c r="BG32" s="1263"/>
      <c r="BH32" s="1263"/>
      <c r="BI32" s="1263"/>
      <c r="BJ32" s="1264"/>
    </row>
    <row r="33" spans="2:62" ht="20.25" customHeight="1" x14ac:dyDescent="0.15">
      <c r="B33" s="1268">
        <f>B31+1</f>
        <v>10</v>
      </c>
      <c r="C33" s="1287" t="s">
        <v>596</v>
      </c>
      <c r="D33" s="1288"/>
      <c r="E33" s="278"/>
      <c r="F33" s="277"/>
      <c r="G33" s="278"/>
      <c r="H33" s="277"/>
      <c r="I33" s="1289" t="s">
        <v>578</v>
      </c>
      <c r="J33" s="1290"/>
      <c r="K33" s="1291" t="s">
        <v>594</v>
      </c>
      <c r="L33" s="1292"/>
      <c r="M33" s="1292"/>
      <c r="N33" s="1288"/>
      <c r="O33" s="1308" t="s">
        <v>607</v>
      </c>
      <c r="P33" s="1309"/>
      <c r="Q33" s="1309"/>
      <c r="R33" s="1309"/>
      <c r="S33" s="1310"/>
      <c r="T33" s="276" t="s">
        <v>486</v>
      </c>
      <c r="V33" s="275"/>
      <c r="W33" s="260" t="s">
        <v>563</v>
      </c>
      <c r="X33" s="259" t="s">
        <v>563</v>
      </c>
      <c r="Y33" s="259"/>
      <c r="Z33" s="259"/>
      <c r="AA33" s="259" t="s">
        <v>563</v>
      </c>
      <c r="AB33" s="259" t="s">
        <v>563</v>
      </c>
      <c r="AC33" s="261" t="s">
        <v>563</v>
      </c>
      <c r="AD33" s="260" t="s">
        <v>563</v>
      </c>
      <c r="AE33" s="259" t="s">
        <v>563</v>
      </c>
      <c r="AF33" s="259"/>
      <c r="AG33" s="259"/>
      <c r="AH33" s="259" t="s">
        <v>563</v>
      </c>
      <c r="AI33" s="259" t="s">
        <v>563</v>
      </c>
      <c r="AJ33" s="261" t="s">
        <v>563</v>
      </c>
      <c r="AK33" s="260" t="s">
        <v>563</v>
      </c>
      <c r="AL33" s="259" t="s">
        <v>563</v>
      </c>
      <c r="AM33" s="259"/>
      <c r="AN33" s="259"/>
      <c r="AO33" s="259" t="s">
        <v>563</v>
      </c>
      <c r="AP33" s="259" t="s">
        <v>563</v>
      </c>
      <c r="AQ33" s="261" t="s">
        <v>563</v>
      </c>
      <c r="AR33" s="260" t="s">
        <v>563</v>
      </c>
      <c r="AS33" s="259" t="s">
        <v>563</v>
      </c>
      <c r="AT33" s="259"/>
      <c r="AU33" s="259"/>
      <c r="AV33" s="259" t="s">
        <v>563</v>
      </c>
      <c r="AW33" s="259" t="s">
        <v>563</v>
      </c>
      <c r="AX33" s="261" t="s">
        <v>563</v>
      </c>
      <c r="AY33" s="260"/>
      <c r="AZ33" s="259"/>
      <c r="BA33" s="258"/>
      <c r="BB33" s="1311"/>
      <c r="BC33" s="1312"/>
      <c r="BD33" s="1282"/>
      <c r="BE33" s="1283"/>
      <c r="BF33" s="1284"/>
      <c r="BG33" s="1285"/>
      <c r="BH33" s="1285"/>
      <c r="BI33" s="1285"/>
      <c r="BJ33" s="1286"/>
    </row>
    <row r="34" spans="2:62" ht="20.25" customHeight="1" x14ac:dyDescent="0.15">
      <c r="B34" s="1269"/>
      <c r="C34" s="1272"/>
      <c r="D34" s="1273"/>
      <c r="E34" s="278"/>
      <c r="F34" s="277" t="str">
        <f>C33</f>
        <v>訪問介護員</v>
      </c>
      <c r="G34" s="278"/>
      <c r="H34" s="277" t="str">
        <f>I33</f>
        <v>A</v>
      </c>
      <c r="I34" s="1276"/>
      <c r="J34" s="1277"/>
      <c r="K34" s="1280"/>
      <c r="L34" s="1281"/>
      <c r="M34" s="1281"/>
      <c r="N34" s="1273"/>
      <c r="O34" s="1308"/>
      <c r="P34" s="1309"/>
      <c r="Q34" s="1309"/>
      <c r="R34" s="1309"/>
      <c r="S34" s="1310"/>
      <c r="T34" s="272" t="s">
        <v>485</v>
      </c>
      <c r="U34" s="271"/>
      <c r="V34" s="270"/>
      <c r="W34" s="268">
        <f>IF(W33="","",VLOOKUP(W33,'標準様式１【記載例】シフト記号表（勤務時間帯）'!$C$6:$L$47,10,FALSE))</f>
        <v>8</v>
      </c>
      <c r="X34" s="267">
        <f>IF(X33="","",VLOOKUP(X33,'標準様式１【記載例】シフト記号表（勤務時間帯）'!$C$6:$L$47,10,FALSE))</f>
        <v>8</v>
      </c>
      <c r="Y34" s="267" t="str">
        <f>IF(Y33="","",VLOOKUP(Y33,'標準様式１【記載例】シフト記号表（勤務時間帯）'!$C$6:$L$47,10,FALSE))</f>
        <v/>
      </c>
      <c r="Z34" s="267" t="str">
        <f>IF(Z33="","",VLOOKUP(Z33,'標準様式１【記載例】シフト記号表（勤務時間帯）'!$C$6:$L$47,10,FALSE))</f>
        <v/>
      </c>
      <c r="AA34" s="267">
        <f>IF(AA33="","",VLOOKUP(AA33,'標準様式１【記載例】シフト記号表（勤務時間帯）'!$C$6:$L$47,10,FALSE))</f>
        <v>8</v>
      </c>
      <c r="AB34" s="267">
        <f>IF(AB33="","",VLOOKUP(AB33,'標準様式１【記載例】シフト記号表（勤務時間帯）'!$C$6:$L$47,10,FALSE))</f>
        <v>8</v>
      </c>
      <c r="AC34" s="269">
        <f>IF(AC33="","",VLOOKUP(AC33,'標準様式１【記載例】シフト記号表（勤務時間帯）'!$C$6:$L$47,10,FALSE))</f>
        <v>8</v>
      </c>
      <c r="AD34" s="268">
        <f>IF(AD33="","",VLOOKUP(AD33,'標準様式１【記載例】シフト記号表（勤務時間帯）'!$C$6:$L$47,10,FALSE))</f>
        <v>8</v>
      </c>
      <c r="AE34" s="267">
        <f>IF(AE33="","",VLOOKUP(AE33,'標準様式１【記載例】シフト記号表（勤務時間帯）'!$C$6:$L$47,10,FALSE))</f>
        <v>8</v>
      </c>
      <c r="AF34" s="267" t="str">
        <f>IF(AF33="","",VLOOKUP(AF33,'標準様式１【記載例】シフト記号表（勤務時間帯）'!$C$6:$L$47,10,FALSE))</f>
        <v/>
      </c>
      <c r="AG34" s="267" t="str">
        <f>IF(AG33="","",VLOOKUP(AG33,'標準様式１【記載例】シフト記号表（勤務時間帯）'!$C$6:$L$47,10,FALSE))</f>
        <v/>
      </c>
      <c r="AH34" s="267">
        <f>IF(AH33="","",VLOOKUP(AH33,'標準様式１【記載例】シフト記号表（勤務時間帯）'!$C$6:$L$47,10,FALSE))</f>
        <v>8</v>
      </c>
      <c r="AI34" s="267">
        <f>IF(AI33="","",VLOOKUP(AI33,'標準様式１【記載例】シフト記号表（勤務時間帯）'!$C$6:$L$47,10,FALSE))</f>
        <v>8</v>
      </c>
      <c r="AJ34" s="269">
        <f>IF(AJ33="","",VLOOKUP(AJ33,'標準様式１【記載例】シフト記号表（勤務時間帯）'!$C$6:$L$47,10,FALSE))</f>
        <v>8</v>
      </c>
      <c r="AK34" s="268">
        <f>IF(AK33="","",VLOOKUP(AK33,'標準様式１【記載例】シフト記号表（勤務時間帯）'!$C$6:$L$47,10,FALSE))</f>
        <v>8</v>
      </c>
      <c r="AL34" s="267">
        <f>IF(AL33="","",VLOOKUP(AL33,'標準様式１【記載例】シフト記号表（勤務時間帯）'!$C$6:$L$47,10,FALSE))</f>
        <v>8</v>
      </c>
      <c r="AM34" s="267" t="str">
        <f>IF(AM33="","",VLOOKUP(AM33,'標準様式１【記載例】シフト記号表（勤務時間帯）'!$C$6:$L$47,10,FALSE))</f>
        <v/>
      </c>
      <c r="AN34" s="267" t="str">
        <f>IF(AN33="","",VLOOKUP(AN33,'標準様式１【記載例】シフト記号表（勤務時間帯）'!$C$6:$L$47,10,FALSE))</f>
        <v/>
      </c>
      <c r="AO34" s="267">
        <f>IF(AO33="","",VLOOKUP(AO33,'標準様式１【記載例】シフト記号表（勤務時間帯）'!$C$6:$L$47,10,FALSE))</f>
        <v>8</v>
      </c>
      <c r="AP34" s="267">
        <f>IF(AP33="","",VLOOKUP(AP33,'標準様式１【記載例】シフト記号表（勤務時間帯）'!$C$6:$L$47,10,FALSE))</f>
        <v>8</v>
      </c>
      <c r="AQ34" s="269">
        <f>IF(AQ33="","",VLOOKUP(AQ33,'標準様式１【記載例】シフト記号表（勤務時間帯）'!$C$6:$L$47,10,FALSE))</f>
        <v>8</v>
      </c>
      <c r="AR34" s="268">
        <f>IF(AR33="","",VLOOKUP(AR33,'標準様式１【記載例】シフト記号表（勤務時間帯）'!$C$6:$L$47,10,FALSE))</f>
        <v>8</v>
      </c>
      <c r="AS34" s="267">
        <f>IF(AS33="","",VLOOKUP(AS33,'標準様式１【記載例】シフト記号表（勤務時間帯）'!$C$6:$L$47,10,FALSE))</f>
        <v>8</v>
      </c>
      <c r="AT34" s="267" t="str">
        <f>IF(AT33="","",VLOOKUP(AT33,'標準様式１【記載例】シフト記号表（勤務時間帯）'!$C$6:$L$47,10,FALSE))</f>
        <v/>
      </c>
      <c r="AU34" s="267" t="str">
        <f>IF(AU33="","",VLOOKUP(AU33,'標準様式１【記載例】シフト記号表（勤務時間帯）'!$C$6:$L$47,10,FALSE))</f>
        <v/>
      </c>
      <c r="AV34" s="267">
        <f>IF(AV33="","",VLOOKUP(AV33,'標準様式１【記載例】シフト記号表（勤務時間帯）'!$C$6:$L$47,10,FALSE))</f>
        <v>8</v>
      </c>
      <c r="AW34" s="267">
        <f>IF(AW33="","",VLOOKUP(AW33,'標準様式１【記載例】シフト記号表（勤務時間帯）'!$C$6:$L$47,10,FALSE))</f>
        <v>8</v>
      </c>
      <c r="AX34" s="269">
        <f>IF(AX33="","",VLOOKUP(AX33,'標準様式１【記載例】シフト記号表（勤務時間帯）'!$C$6:$L$47,10,FALSE))</f>
        <v>8</v>
      </c>
      <c r="AY34" s="268" t="str">
        <f>IF(AY33="","",VLOOKUP(AY33,'標準様式１【記載例】シフト記号表（勤務時間帯）'!$C$6:$L$47,10,FALSE))</f>
        <v/>
      </c>
      <c r="AZ34" s="267" t="str">
        <f>IF(AZ33="","",VLOOKUP(AZ33,'標準様式１【記載例】シフト記号表（勤務時間帯）'!$C$6:$L$47,10,FALSE))</f>
        <v/>
      </c>
      <c r="BA34" s="267" t="str">
        <f>IF(BA33="","",VLOOKUP(BA33,'標準様式１【記載例】シフト記号表（勤務時間帯）'!$C$6:$L$47,10,FALSE))</f>
        <v/>
      </c>
      <c r="BB34" s="1265">
        <f>IF($BE$3="４週",SUM(W34:AX34),IF($BE$3="暦月",SUM(W34:BA34),""))</f>
        <v>160</v>
      </c>
      <c r="BC34" s="1266"/>
      <c r="BD34" s="1267">
        <f>IF($BE$3="４週",BB34/4,IF($BE$3="暦月",(BB34/($BE$8/7)),""))</f>
        <v>40</v>
      </c>
      <c r="BE34" s="1266"/>
      <c r="BF34" s="1262"/>
      <c r="BG34" s="1263"/>
      <c r="BH34" s="1263"/>
      <c r="BI34" s="1263"/>
      <c r="BJ34" s="1264"/>
    </row>
    <row r="35" spans="2:62" ht="20.25" customHeight="1" x14ac:dyDescent="0.15">
      <c r="B35" s="1268">
        <f>B33+1</f>
        <v>11</v>
      </c>
      <c r="C35" s="1287" t="s">
        <v>596</v>
      </c>
      <c r="D35" s="1288"/>
      <c r="E35" s="278"/>
      <c r="F35" s="277"/>
      <c r="G35" s="278"/>
      <c r="H35" s="277"/>
      <c r="I35" s="1289" t="s">
        <v>578</v>
      </c>
      <c r="J35" s="1290"/>
      <c r="K35" s="1291" t="s">
        <v>598</v>
      </c>
      <c r="L35" s="1292"/>
      <c r="M35" s="1292"/>
      <c r="N35" s="1288"/>
      <c r="O35" s="1308" t="s">
        <v>606</v>
      </c>
      <c r="P35" s="1309"/>
      <c r="Q35" s="1309"/>
      <c r="R35" s="1309"/>
      <c r="S35" s="1310"/>
      <c r="T35" s="276" t="s">
        <v>486</v>
      </c>
      <c r="V35" s="275"/>
      <c r="W35" s="260" t="s">
        <v>565</v>
      </c>
      <c r="X35" s="259" t="s">
        <v>565</v>
      </c>
      <c r="Y35" s="259" t="s">
        <v>565</v>
      </c>
      <c r="Z35" s="259" t="s">
        <v>565</v>
      </c>
      <c r="AA35" s="259"/>
      <c r="AB35" s="259"/>
      <c r="AC35" s="261" t="s">
        <v>565</v>
      </c>
      <c r="AD35" s="260" t="s">
        <v>565</v>
      </c>
      <c r="AE35" s="259" t="s">
        <v>565</v>
      </c>
      <c r="AF35" s="259" t="s">
        <v>565</v>
      </c>
      <c r="AG35" s="259" t="s">
        <v>565</v>
      </c>
      <c r="AH35" s="259"/>
      <c r="AI35" s="259"/>
      <c r="AJ35" s="261" t="s">
        <v>565</v>
      </c>
      <c r="AK35" s="260" t="s">
        <v>565</v>
      </c>
      <c r="AL35" s="259" t="s">
        <v>565</v>
      </c>
      <c r="AM35" s="259" t="s">
        <v>565</v>
      </c>
      <c r="AN35" s="259" t="s">
        <v>565</v>
      </c>
      <c r="AO35" s="259"/>
      <c r="AP35" s="259"/>
      <c r="AQ35" s="261" t="s">
        <v>565</v>
      </c>
      <c r="AR35" s="260" t="s">
        <v>565</v>
      </c>
      <c r="AS35" s="259" t="s">
        <v>565</v>
      </c>
      <c r="AT35" s="259" t="s">
        <v>565</v>
      </c>
      <c r="AU35" s="259" t="s">
        <v>565</v>
      </c>
      <c r="AV35" s="259"/>
      <c r="AW35" s="259"/>
      <c r="AX35" s="261" t="s">
        <v>565</v>
      </c>
      <c r="AY35" s="260"/>
      <c r="AZ35" s="259"/>
      <c r="BA35" s="258"/>
      <c r="BB35" s="1311"/>
      <c r="BC35" s="1312"/>
      <c r="BD35" s="1282"/>
      <c r="BE35" s="1283"/>
      <c r="BF35" s="1284"/>
      <c r="BG35" s="1285"/>
      <c r="BH35" s="1285"/>
      <c r="BI35" s="1285"/>
      <c r="BJ35" s="1286"/>
    </row>
    <row r="36" spans="2:62" ht="20.25" customHeight="1" x14ac:dyDescent="0.15">
      <c r="B36" s="1269"/>
      <c r="C36" s="1272"/>
      <c r="D36" s="1273"/>
      <c r="E36" s="278"/>
      <c r="F36" s="277" t="str">
        <f>C35</f>
        <v>訪問介護員</v>
      </c>
      <c r="G36" s="278"/>
      <c r="H36" s="277" t="str">
        <f>I35</f>
        <v>A</v>
      </c>
      <c r="I36" s="1276"/>
      <c r="J36" s="1277"/>
      <c r="K36" s="1280"/>
      <c r="L36" s="1281"/>
      <c r="M36" s="1281"/>
      <c r="N36" s="1273"/>
      <c r="O36" s="1308"/>
      <c r="P36" s="1309"/>
      <c r="Q36" s="1309"/>
      <c r="R36" s="1309"/>
      <c r="S36" s="1310"/>
      <c r="T36" s="272" t="s">
        <v>485</v>
      </c>
      <c r="U36" s="271"/>
      <c r="V36" s="270"/>
      <c r="W36" s="268">
        <f>IF(W35="","",VLOOKUP(W35,'標準様式１【記載例】シフト記号表（勤務時間帯）'!$C$6:$L$47,10,FALSE))</f>
        <v>8</v>
      </c>
      <c r="X36" s="267">
        <f>IF(X35="","",VLOOKUP(X35,'標準様式１【記載例】シフト記号表（勤務時間帯）'!$C$6:$L$47,10,FALSE))</f>
        <v>8</v>
      </c>
      <c r="Y36" s="267">
        <f>IF(Y35="","",VLOOKUP(Y35,'標準様式１【記載例】シフト記号表（勤務時間帯）'!$C$6:$L$47,10,FALSE))</f>
        <v>8</v>
      </c>
      <c r="Z36" s="267">
        <f>IF(Z35="","",VLOOKUP(Z35,'標準様式１【記載例】シフト記号表（勤務時間帯）'!$C$6:$L$47,10,FALSE))</f>
        <v>8</v>
      </c>
      <c r="AA36" s="267" t="str">
        <f>IF(AA35="","",VLOOKUP(AA35,'標準様式１【記載例】シフト記号表（勤務時間帯）'!$C$6:$L$47,10,FALSE))</f>
        <v/>
      </c>
      <c r="AB36" s="267" t="str">
        <f>IF(AB35="","",VLOOKUP(AB35,'標準様式１【記載例】シフト記号表（勤務時間帯）'!$C$6:$L$47,10,FALSE))</f>
        <v/>
      </c>
      <c r="AC36" s="269">
        <f>IF(AC35="","",VLOOKUP(AC35,'標準様式１【記載例】シフト記号表（勤務時間帯）'!$C$6:$L$47,10,FALSE))</f>
        <v>8</v>
      </c>
      <c r="AD36" s="268">
        <f>IF(AD35="","",VLOOKUP(AD35,'標準様式１【記載例】シフト記号表（勤務時間帯）'!$C$6:$L$47,10,FALSE))</f>
        <v>8</v>
      </c>
      <c r="AE36" s="267">
        <f>IF(AE35="","",VLOOKUP(AE35,'標準様式１【記載例】シフト記号表（勤務時間帯）'!$C$6:$L$47,10,FALSE))</f>
        <v>8</v>
      </c>
      <c r="AF36" s="267">
        <f>IF(AF35="","",VLOOKUP(AF35,'標準様式１【記載例】シフト記号表（勤務時間帯）'!$C$6:$L$47,10,FALSE))</f>
        <v>8</v>
      </c>
      <c r="AG36" s="267">
        <f>IF(AG35="","",VLOOKUP(AG35,'標準様式１【記載例】シフト記号表（勤務時間帯）'!$C$6:$L$47,10,FALSE))</f>
        <v>8</v>
      </c>
      <c r="AH36" s="267" t="str">
        <f>IF(AH35="","",VLOOKUP(AH35,'標準様式１【記載例】シフト記号表（勤務時間帯）'!$C$6:$L$47,10,FALSE))</f>
        <v/>
      </c>
      <c r="AI36" s="267" t="str">
        <f>IF(AI35="","",VLOOKUP(AI35,'標準様式１【記載例】シフト記号表（勤務時間帯）'!$C$6:$L$47,10,FALSE))</f>
        <v/>
      </c>
      <c r="AJ36" s="269">
        <f>IF(AJ35="","",VLOOKUP(AJ35,'標準様式１【記載例】シフト記号表（勤務時間帯）'!$C$6:$L$47,10,FALSE))</f>
        <v>8</v>
      </c>
      <c r="AK36" s="268">
        <f>IF(AK35="","",VLOOKUP(AK35,'標準様式１【記載例】シフト記号表（勤務時間帯）'!$C$6:$L$47,10,FALSE))</f>
        <v>8</v>
      </c>
      <c r="AL36" s="267">
        <f>IF(AL35="","",VLOOKUP(AL35,'標準様式１【記載例】シフト記号表（勤務時間帯）'!$C$6:$L$47,10,FALSE))</f>
        <v>8</v>
      </c>
      <c r="AM36" s="267">
        <f>IF(AM35="","",VLOOKUP(AM35,'標準様式１【記載例】シフト記号表（勤務時間帯）'!$C$6:$L$47,10,FALSE))</f>
        <v>8</v>
      </c>
      <c r="AN36" s="267">
        <f>IF(AN35="","",VLOOKUP(AN35,'標準様式１【記載例】シフト記号表（勤務時間帯）'!$C$6:$L$47,10,FALSE))</f>
        <v>8</v>
      </c>
      <c r="AO36" s="267" t="str">
        <f>IF(AO35="","",VLOOKUP(AO35,'標準様式１【記載例】シフト記号表（勤務時間帯）'!$C$6:$L$47,10,FALSE))</f>
        <v/>
      </c>
      <c r="AP36" s="267" t="str">
        <f>IF(AP35="","",VLOOKUP(AP35,'標準様式１【記載例】シフト記号表（勤務時間帯）'!$C$6:$L$47,10,FALSE))</f>
        <v/>
      </c>
      <c r="AQ36" s="269">
        <f>IF(AQ35="","",VLOOKUP(AQ35,'標準様式１【記載例】シフト記号表（勤務時間帯）'!$C$6:$L$47,10,FALSE))</f>
        <v>8</v>
      </c>
      <c r="AR36" s="268">
        <f>IF(AR35="","",VLOOKUP(AR35,'標準様式１【記載例】シフト記号表（勤務時間帯）'!$C$6:$L$47,10,FALSE))</f>
        <v>8</v>
      </c>
      <c r="AS36" s="267">
        <f>IF(AS35="","",VLOOKUP(AS35,'標準様式１【記載例】シフト記号表（勤務時間帯）'!$C$6:$L$47,10,FALSE))</f>
        <v>8</v>
      </c>
      <c r="AT36" s="267">
        <f>IF(AT35="","",VLOOKUP(AT35,'標準様式１【記載例】シフト記号表（勤務時間帯）'!$C$6:$L$47,10,FALSE))</f>
        <v>8</v>
      </c>
      <c r="AU36" s="267">
        <f>IF(AU35="","",VLOOKUP(AU35,'標準様式１【記載例】シフト記号表（勤務時間帯）'!$C$6:$L$47,10,FALSE))</f>
        <v>8</v>
      </c>
      <c r="AV36" s="267" t="str">
        <f>IF(AV35="","",VLOOKUP(AV35,'標準様式１【記載例】シフト記号表（勤務時間帯）'!$C$6:$L$47,10,FALSE))</f>
        <v/>
      </c>
      <c r="AW36" s="267" t="str">
        <f>IF(AW35="","",VLOOKUP(AW35,'標準様式１【記載例】シフト記号表（勤務時間帯）'!$C$6:$L$47,10,FALSE))</f>
        <v/>
      </c>
      <c r="AX36" s="269">
        <f>IF(AX35="","",VLOOKUP(AX35,'標準様式１【記載例】シフト記号表（勤務時間帯）'!$C$6:$L$47,10,FALSE))</f>
        <v>8</v>
      </c>
      <c r="AY36" s="268" t="str">
        <f>IF(AY35="","",VLOOKUP(AY35,'標準様式１【記載例】シフト記号表（勤務時間帯）'!$C$6:$L$47,10,FALSE))</f>
        <v/>
      </c>
      <c r="AZ36" s="267" t="str">
        <f>IF(AZ35="","",VLOOKUP(AZ35,'標準様式１【記載例】シフト記号表（勤務時間帯）'!$C$6:$L$47,10,FALSE))</f>
        <v/>
      </c>
      <c r="BA36" s="267" t="str">
        <f>IF(BA35="","",VLOOKUP(BA35,'標準様式１【記載例】シフト記号表（勤務時間帯）'!$C$6:$L$47,10,FALSE))</f>
        <v/>
      </c>
      <c r="BB36" s="1265">
        <f>IF($BE$3="４週",SUM(W36:AX36),IF($BE$3="暦月",SUM(W36:BA36),""))</f>
        <v>160</v>
      </c>
      <c r="BC36" s="1266"/>
      <c r="BD36" s="1267">
        <f>IF($BE$3="４週",BB36/4,IF($BE$3="暦月",(BB36/($BE$8/7)),""))</f>
        <v>40</v>
      </c>
      <c r="BE36" s="1266"/>
      <c r="BF36" s="1262"/>
      <c r="BG36" s="1263"/>
      <c r="BH36" s="1263"/>
      <c r="BI36" s="1263"/>
      <c r="BJ36" s="1264"/>
    </row>
    <row r="37" spans="2:62" ht="20.25" customHeight="1" x14ac:dyDescent="0.15">
      <c r="B37" s="1268">
        <f>B35+1</f>
        <v>12</v>
      </c>
      <c r="C37" s="1287" t="s">
        <v>596</v>
      </c>
      <c r="D37" s="1288"/>
      <c r="E37" s="278"/>
      <c r="F37" s="277"/>
      <c r="G37" s="278"/>
      <c r="H37" s="277"/>
      <c r="I37" s="1289" t="s">
        <v>578</v>
      </c>
      <c r="J37" s="1290"/>
      <c r="K37" s="1291" t="s">
        <v>598</v>
      </c>
      <c r="L37" s="1292"/>
      <c r="M37" s="1292"/>
      <c r="N37" s="1288"/>
      <c r="O37" s="1308" t="s">
        <v>605</v>
      </c>
      <c r="P37" s="1309"/>
      <c r="Q37" s="1309"/>
      <c r="R37" s="1309"/>
      <c r="S37" s="1310"/>
      <c r="T37" s="276" t="s">
        <v>486</v>
      </c>
      <c r="V37" s="275"/>
      <c r="W37" s="260" t="s">
        <v>564</v>
      </c>
      <c r="X37" s="259" t="s">
        <v>564</v>
      </c>
      <c r="Y37" s="259" t="s">
        <v>564</v>
      </c>
      <c r="Z37" s="259" t="s">
        <v>564</v>
      </c>
      <c r="AA37" s="259"/>
      <c r="AB37" s="259"/>
      <c r="AC37" s="261" t="s">
        <v>564</v>
      </c>
      <c r="AD37" s="260" t="s">
        <v>564</v>
      </c>
      <c r="AE37" s="259" t="s">
        <v>564</v>
      </c>
      <c r="AF37" s="259" t="s">
        <v>564</v>
      </c>
      <c r="AG37" s="259" t="s">
        <v>564</v>
      </c>
      <c r="AH37" s="259"/>
      <c r="AI37" s="259"/>
      <c r="AJ37" s="261" t="s">
        <v>564</v>
      </c>
      <c r="AK37" s="260" t="s">
        <v>564</v>
      </c>
      <c r="AL37" s="259" t="s">
        <v>564</v>
      </c>
      <c r="AM37" s="259" t="s">
        <v>564</v>
      </c>
      <c r="AN37" s="259" t="s">
        <v>564</v>
      </c>
      <c r="AO37" s="259"/>
      <c r="AP37" s="259"/>
      <c r="AQ37" s="261" t="s">
        <v>564</v>
      </c>
      <c r="AR37" s="260" t="s">
        <v>564</v>
      </c>
      <c r="AS37" s="259" t="s">
        <v>564</v>
      </c>
      <c r="AT37" s="259" t="s">
        <v>564</v>
      </c>
      <c r="AU37" s="259" t="s">
        <v>564</v>
      </c>
      <c r="AV37" s="259"/>
      <c r="AW37" s="259"/>
      <c r="AX37" s="261" t="s">
        <v>564</v>
      </c>
      <c r="AY37" s="260"/>
      <c r="AZ37" s="259"/>
      <c r="BA37" s="258"/>
      <c r="BB37" s="1311"/>
      <c r="BC37" s="1312"/>
      <c r="BD37" s="1282"/>
      <c r="BE37" s="1283"/>
      <c r="BF37" s="1284"/>
      <c r="BG37" s="1285"/>
      <c r="BH37" s="1285"/>
      <c r="BI37" s="1285"/>
      <c r="BJ37" s="1286"/>
    </row>
    <row r="38" spans="2:62" ht="20.25" customHeight="1" x14ac:dyDescent="0.15">
      <c r="B38" s="1269"/>
      <c r="C38" s="1272"/>
      <c r="D38" s="1273"/>
      <c r="E38" s="278"/>
      <c r="F38" s="277" t="str">
        <f>C37</f>
        <v>訪問介護員</v>
      </c>
      <c r="G38" s="278"/>
      <c r="H38" s="277" t="str">
        <f>I37</f>
        <v>A</v>
      </c>
      <c r="I38" s="1276"/>
      <c r="J38" s="1277"/>
      <c r="K38" s="1280"/>
      <c r="L38" s="1281"/>
      <c r="M38" s="1281"/>
      <c r="N38" s="1273"/>
      <c r="O38" s="1308"/>
      <c r="P38" s="1309"/>
      <c r="Q38" s="1309"/>
      <c r="R38" s="1309"/>
      <c r="S38" s="1310"/>
      <c r="T38" s="272" t="s">
        <v>485</v>
      </c>
      <c r="U38" s="271"/>
      <c r="V38" s="270"/>
      <c r="W38" s="268">
        <f>IF(W37="","",VLOOKUP(W37,'標準様式１【記載例】シフト記号表（勤務時間帯）'!$C$6:$L$47,10,FALSE))</f>
        <v>8.0000000000000018</v>
      </c>
      <c r="X38" s="267">
        <f>IF(X37="","",VLOOKUP(X37,'標準様式１【記載例】シフト記号表（勤務時間帯）'!$C$6:$L$47,10,FALSE))</f>
        <v>8.0000000000000018</v>
      </c>
      <c r="Y38" s="267">
        <f>IF(Y37="","",VLOOKUP(Y37,'標準様式１【記載例】シフト記号表（勤務時間帯）'!$C$6:$L$47,10,FALSE))</f>
        <v>8.0000000000000018</v>
      </c>
      <c r="Z38" s="267">
        <f>IF(Z37="","",VLOOKUP(Z37,'標準様式１【記載例】シフト記号表（勤務時間帯）'!$C$6:$L$47,10,FALSE))</f>
        <v>8.0000000000000018</v>
      </c>
      <c r="AA38" s="267" t="str">
        <f>IF(AA37="","",VLOOKUP(AA37,'標準様式１【記載例】シフト記号表（勤務時間帯）'!$C$6:$L$47,10,FALSE))</f>
        <v/>
      </c>
      <c r="AB38" s="267" t="str">
        <f>IF(AB37="","",VLOOKUP(AB37,'標準様式１【記載例】シフト記号表（勤務時間帯）'!$C$6:$L$47,10,FALSE))</f>
        <v/>
      </c>
      <c r="AC38" s="269">
        <f>IF(AC37="","",VLOOKUP(AC37,'標準様式１【記載例】シフト記号表（勤務時間帯）'!$C$6:$L$47,10,FALSE))</f>
        <v>8.0000000000000018</v>
      </c>
      <c r="AD38" s="268">
        <f>IF(AD37="","",VLOOKUP(AD37,'標準様式１【記載例】シフト記号表（勤務時間帯）'!$C$6:$L$47,10,FALSE))</f>
        <v>8.0000000000000018</v>
      </c>
      <c r="AE38" s="267">
        <f>IF(AE37="","",VLOOKUP(AE37,'標準様式１【記載例】シフト記号表（勤務時間帯）'!$C$6:$L$47,10,FALSE))</f>
        <v>8.0000000000000018</v>
      </c>
      <c r="AF38" s="267">
        <f>IF(AF37="","",VLOOKUP(AF37,'標準様式１【記載例】シフト記号表（勤務時間帯）'!$C$6:$L$47,10,FALSE))</f>
        <v>8.0000000000000018</v>
      </c>
      <c r="AG38" s="267">
        <f>IF(AG37="","",VLOOKUP(AG37,'標準様式１【記載例】シフト記号表（勤務時間帯）'!$C$6:$L$47,10,FALSE))</f>
        <v>8.0000000000000018</v>
      </c>
      <c r="AH38" s="267" t="str">
        <f>IF(AH37="","",VLOOKUP(AH37,'標準様式１【記載例】シフト記号表（勤務時間帯）'!$C$6:$L$47,10,FALSE))</f>
        <v/>
      </c>
      <c r="AI38" s="267" t="str">
        <f>IF(AI37="","",VLOOKUP(AI37,'標準様式１【記載例】シフト記号表（勤務時間帯）'!$C$6:$L$47,10,FALSE))</f>
        <v/>
      </c>
      <c r="AJ38" s="269">
        <f>IF(AJ37="","",VLOOKUP(AJ37,'標準様式１【記載例】シフト記号表（勤務時間帯）'!$C$6:$L$47,10,FALSE))</f>
        <v>8.0000000000000018</v>
      </c>
      <c r="AK38" s="268">
        <f>IF(AK37="","",VLOOKUP(AK37,'標準様式１【記載例】シフト記号表（勤務時間帯）'!$C$6:$L$47,10,FALSE))</f>
        <v>8.0000000000000018</v>
      </c>
      <c r="AL38" s="267">
        <f>IF(AL37="","",VLOOKUP(AL37,'標準様式１【記載例】シフト記号表（勤務時間帯）'!$C$6:$L$47,10,FALSE))</f>
        <v>8.0000000000000018</v>
      </c>
      <c r="AM38" s="267">
        <f>IF(AM37="","",VLOOKUP(AM37,'標準様式１【記載例】シフト記号表（勤務時間帯）'!$C$6:$L$47,10,FALSE))</f>
        <v>8.0000000000000018</v>
      </c>
      <c r="AN38" s="267">
        <f>IF(AN37="","",VLOOKUP(AN37,'標準様式１【記載例】シフト記号表（勤務時間帯）'!$C$6:$L$47,10,FALSE))</f>
        <v>8.0000000000000018</v>
      </c>
      <c r="AO38" s="267" t="str">
        <f>IF(AO37="","",VLOOKUP(AO37,'標準様式１【記載例】シフト記号表（勤務時間帯）'!$C$6:$L$47,10,FALSE))</f>
        <v/>
      </c>
      <c r="AP38" s="267" t="str">
        <f>IF(AP37="","",VLOOKUP(AP37,'標準様式１【記載例】シフト記号表（勤務時間帯）'!$C$6:$L$47,10,FALSE))</f>
        <v/>
      </c>
      <c r="AQ38" s="269">
        <f>IF(AQ37="","",VLOOKUP(AQ37,'標準様式１【記載例】シフト記号表（勤務時間帯）'!$C$6:$L$47,10,FALSE))</f>
        <v>8.0000000000000018</v>
      </c>
      <c r="AR38" s="268">
        <f>IF(AR37="","",VLOOKUP(AR37,'標準様式１【記載例】シフト記号表（勤務時間帯）'!$C$6:$L$47,10,FALSE))</f>
        <v>8.0000000000000018</v>
      </c>
      <c r="AS38" s="267">
        <f>IF(AS37="","",VLOOKUP(AS37,'標準様式１【記載例】シフト記号表（勤務時間帯）'!$C$6:$L$47,10,FALSE))</f>
        <v>8.0000000000000018</v>
      </c>
      <c r="AT38" s="267">
        <f>IF(AT37="","",VLOOKUP(AT37,'標準様式１【記載例】シフト記号表（勤務時間帯）'!$C$6:$L$47,10,FALSE))</f>
        <v>8.0000000000000018</v>
      </c>
      <c r="AU38" s="267">
        <f>IF(AU37="","",VLOOKUP(AU37,'標準様式１【記載例】シフト記号表（勤務時間帯）'!$C$6:$L$47,10,FALSE))</f>
        <v>8.0000000000000018</v>
      </c>
      <c r="AV38" s="267" t="str">
        <f>IF(AV37="","",VLOOKUP(AV37,'標準様式１【記載例】シフト記号表（勤務時間帯）'!$C$6:$L$47,10,FALSE))</f>
        <v/>
      </c>
      <c r="AW38" s="267" t="str">
        <f>IF(AW37="","",VLOOKUP(AW37,'標準様式１【記載例】シフト記号表（勤務時間帯）'!$C$6:$L$47,10,FALSE))</f>
        <v/>
      </c>
      <c r="AX38" s="269">
        <f>IF(AX37="","",VLOOKUP(AX37,'標準様式１【記載例】シフト記号表（勤務時間帯）'!$C$6:$L$47,10,FALSE))</f>
        <v>8.0000000000000018</v>
      </c>
      <c r="AY38" s="268" t="str">
        <f>IF(AY37="","",VLOOKUP(AY37,'標準様式１【記載例】シフト記号表（勤務時間帯）'!$C$6:$L$47,10,FALSE))</f>
        <v/>
      </c>
      <c r="AZ38" s="267" t="str">
        <f>IF(AZ37="","",VLOOKUP(AZ37,'標準様式１【記載例】シフト記号表（勤務時間帯）'!$C$6:$L$47,10,FALSE))</f>
        <v/>
      </c>
      <c r="BA38" s="267" t="str">
        <f>IF(BA37="","",VLOOKUP(BA37,'標準様式１【記載例】シフト記号表（勤務時間帯）'!$C$6:$L$47,10,FALSE))</f>
        <v/>
      </c>
      <c r="BB38" s="1265">
        <f>IF($BE$3="４週",SUM(W38:AX38),IF($BE$3="暦月",SUM(W38:BA38),""))</f>
        <v>160.00000000000003</v>
      </c>
      <c r="BC38" s="1266"/>
      <c r="BD38" s="1267">
        <f>IF($BE$3="４週",BB38/4,IF($BE$3="暦月",(BB38/($BE$8/7)),""))</f>
        <v>40.000000000000007</v>
      </c>
      <c r="BE38" s="1266"/>
      <c r="BF38" s="1262"/>
      <c r="BG38" s="1263"/>
      <c r="BH38" s="1263"/>
      <c r="BI38" s="1263"/>
      <c r="BJ38" s="1264"/>
    </row>
    <row r="39" spans="2:62" ht="20.25" customHeight="1" x14ac:dyDescent="0.15">
      <c r="B39" s="1268">
        <f>B37+1</f>
        <v>13</v>
      </c>
      <c r="C39" s="1287" t="s">
        <v>596</v>
      </c>
      <c r="D39" s="1288"/>
      <c r="E39" s="278"/>
      <c r="F39" s="277"/>
      <c r="G39" s="278"/>
      <c r="H39" s="277"/>
      <c r="I39" s="1289" t="s">
        <v>578</v>
      </c>
      <c r="J39" s="1290"/>
      <c r="K39" s="1291" t="s">
        <v>598</v>
      </c>
      <c r="L39" s="1292"/>
      <c r="M39" s="1292"/>
      <c r="N39" s="1288"/>
      <c r="O39" s="1308" t="s">
        <v>604</v>
      </c>
      <c r="P39" s="1309"/>
      <c r="Q39" s="1309"/>
      <c r="R39" s="1309"/>
      <c r="S39" s="1310"/>
      <c r="T39" s="276" t="s">
        <v>486</v>
      </c>
      <c r="V39" s="275"/>
      <c r="W39" s="260" t="s">
        <v>563</v>
      </c>
      <c r="X39" s="259" t="s">
        <v>563</v>
      </c>
      <c r="Y39" s="259" t="s">
        <v>563</v>
      </c>
      <c r="Z39" s="259" t="s">
        <v>563</v>
      </c>
      <c r="AA39" s="259"/>
      <c r="AB39" s="259"/>
      <c r="AC39" s="261" t="s">
        <v>563</v>
      </c>
      <c r="AD39" s="260" t="s">
        <v>563</v>
      </c>
      <c r="AE39" s="259" t="s">
        <v>563</v>
      </c>
      <c r="AF39" s="259" t="s">
        <v>563</v>
      </c>
      <c r="AG39" s="259" t="s">
        <v>563</v>
      </c>
      <c r="AH39" s="259"/>
      <c r="AI39" s="259"/>
      <c r="AJ39" s="261" t="s">
        <v>563</v>
      </c>
      <c r="AK39" s="260" t="s">
        <v>563</v>
      </c>
      <c r="AL39" s="259" t="s">
        <v>563</v>
      </c>
      <c r="AM39" s="259" t="s">
        <v>563</v>
      </c>
      <c r="AN39" s="259" t="s">
        <v>563</v>
      </c>
      <c r="AO39" s="259"/>
      <c r="AP39" s="259"/>
      <c r="AQ39" s="261" t="s">
        <v>563</v>
      </c>
      <c r="AR39" s="260" t="s">
        <v>563</v>
      </c>
      <c r="AS39" s="259" t="s">
        <v>563</v>
      </c>
      <c r="AT39" s="259" t="s">
        <v>563</v>
      </c>
      <c r="AU39" s="259" t="s">
        <v>563</v>
      </c>
      <c r="AV39" s="259"/>
      <c r="AW39" s="259"/>
      <c r="AX39" s="261" t="s">
        <v>563</v>
      </c>
      <c r="AY39" s="260"/>
      <c r="AZ39" s="259"/>
      <c r="BA39" s="258"/>
      <c r="BB39" s="1311"/>
      <c r="BC39" s="1312"/>
      <c r="BD39" s="1282"/>
      <c r="BE39" s="1283"/>
      <c r="BF39" s="1284"/>
      <c r="BG39" s="1285"/>
      <c r="BH39" s="1285"/>
      <c r="BI39" s="1285"/>
      <c r="BJ39" s="1286"/>
    </row>
    <row r="40" spans="2:62" ht="20.25" customHeight="1" x14ac:dyDescent="0.15">
      <c r="B40" s="1269"/>
      <c r="C40" s="1272"/>
      <c r="D40" s="1273"/>
      <c r="E40" s="278"/>
      <c r="F40" s="277" t="str">
        <f>C39</f>
        <v>訪問介護員</v>
      </c>
      <c r="G40" s="278"/>
      <c r="H40" s="277" t="str">
        <f>I39</f>
        <v>A</v>
      </c>
      <c r="I40" s="1276"/>
      <c r="J40" s="1277"/>
      <c r="K40" s="1280"/>
      <c r="L40" s="1281"/>
      <c r="M40" s="1281"/>
      <c r="N40" s="1273"/>
      <c r="O40" s="1308"/>
      <c r="P40" s="1309"/>
      <c r="Q40" s="1309"/>
      <c r="R40" s="1309"/>
      <c r="S40" s="1310"/>
      <c r="T40" s="272" t="s">
        <v>485</v>
      </c>
      <c r="U40" s="271"/>
      <c r="V40" s="270"/>
      <c r="W40" s="268">
        <f>IF(W39="","",VLOOKUP(W39,'標準様式１【記載例】シフト記号表（勤務時間帯）'!$C$6:$L$47,10,FALSE))</f>
        <v>8</v>
      </c>
      <c r="X40" s="267">
        <f>IF(X39="","",VLOOKUP(X39,'標準様式１【記載例】シフト記号表（勤務時間帯）'!$C$6:$L$47,10,FALSE))</f>
        <v>8</v>
      </c>
      <c r="Y40" s="267">
        <f>IF(Y39="","",VLOOKUP(Y39,'標準様式１【記載例】シフト記号表（勤務時間帯）'!$C$6:$L$47,10,FALSE))</f>
        <v>8</v>
      </c>
      <c r="Z40" s="267">
        <f>IF(Z39="","",VLOOKUP(Z39,'標準様式１【記載例】シフト記号表（勤務時間帯）'!$C$6:$L$47,10,FALSE))</f>
        <v>8</v>
      </c>
      <c r="AA40" s="267" t="str">
        <f>IF(AA39="","",VLOOKUP(AA39,'標準様式１【記載例】シフト記号表（勤務時間帯）'!$C$6:$L$47,10,FALSE))</f>
        <v/>
      </c>
      <c r="AB40" s="267" t="str">
        <f>IF(AB39="","",VLOOKUP(AB39,'標準様式１【記載例】シフト記号表（勤務時間帯）'!$C$6:$L$47,10,FALSE))</f>
        <v/>
      </c>
      <c r="AC40" s="269">
        <f>IF(AC39="","",VLOOKUP(AC39,'標準様式１【記載例】シフト記号表（勤務時間帯）'!$C$6:$L$47,10,FALSE))</f>
        <v>8</v>
      </c>
      <c r="AD40" s="268">
        <f>IF(AD39="","",VLOOKUP(AD39,'標準様式１【記載例】シフト記号表（勤務時間帯）'!$C$6:$L$47,10,FALSE))</f>
        <v>8</v>
      </c>
      <c r="AE40" s="267">
        <f>IF(AE39="","",VLOOKUP(AE39,'標準様式１【記載例】シフト記号表（勤務時間帯）'!$C$6:$L$47,10,FALSE))</f>
        <v>8</v>
      </c>
      <c r="AF40" s="267">
        <f>IF(AF39="","",VLOOKUP(AF39,'標準様式１【記載例】シフト記号表（勤務時間帯）'!$C$6:$L$47,10,FALSE))</f>
        <v>8</v>
      </c>
      <c r="AG40" s="267">
        <f>IF(AG39="","",VLOOKUP(AG39,'標準様式１【記載例】シフト記号表（勤務時間帯）'!$C$6:$L$47,10,FALSE))</f>
        <v>8</v>
      </c>
      <c r="AH40" s="267" t="str">
        <f>IF(AH39="","",VLOOKUP(AH39,'標準様式１【記載例】シフト記号表（勤務時間帯）'!$C$6:$L$47,10,FALSE))</f>
        <v/>
      </c>
      <c r="AI40" s="267" t="str">
        <f>IF(AI39="","",VLOOKUP(AI39,'標準様式１【記載例】シフト記号表（勤務時間帯）'!$C$6:$L$47,10,FALSE))</f>
        <v/>
      </c>
      <c r="AJ40" s="269">
        <f>IF(AJ39="","",VLOOKUP(AJ39,'標準様式１【記載例】シフト記号表（勤務時間帯）'!$C$6:$L$47,10,FALSE))</f>
        <v>8</v>
      </c>
      <c r="AK40" s="268">
        <f>IF(AK39="","",VLOOKUP(AK39,'標準様式１【記載例】シフト記号表（勤務時間帯）'!$C$6:$L$47,10,FALSE))</f>
        <v>8</v>
      </c>
      <c r="AL40" s="267">
        <f>IF(AL39="","",VLOOKUP(AL39,'標準様式１【記載例】シフト記号表（勤務時間帯）'!$C$6:$L$47,10,FALSE))</f>
        <v>8</v>
      </c>
      <c r="AM40" s="267">
        <f>IF(AM39="","",VLOOKUP(AM39,'標準様式１【記載例】シフト記号表（勤務時間帯）'!$C$6:$L$47,10,FALSE))</f>
        <v>8</v>
      </c>
      <c r="AN40" s="267">
        <f>IF(AN39="","",VLOOKUP(AN39,'標準様式１【記載例】シフト記号表（勤務時間帯）'!$C$6:$L$47,10,FALSE))</f>
        <v>8</v>
      </c>
      <c r="AO40" s="267" t="str">
        <f>IF(AO39="","",VLOOKUP(AO39,'標準様式１【記載例】シフト記号表（勤務時間帯）'!$C$6:$L$47,10,FALSE))</f>
        <v/>
      </c>
      <c r="AP40" s="267" t="str">
        <f>IF(AP39="","",VLOOKUP(AP39,'標準様式１【記載例】シフト記号表（勤務時間帯）'!$C$6:$L$47,10,FALSE))</f>
        <v/>
      </c>
      <c r="AQ40" s="269">
        <f>IF(AQ39="","",VLOOKUP(AQ39,'標準様式１【記載例】シフト記号表（勤務時間帯）'!$C$6:$L$47,10,FALSE))</f>
        <v>8</v>
      </c>
      <c r="AR40" s="268">
        <f>IF(AR39="","",VLOOKUP(AR39,'標準様式１【記載例】シフト記号表（勤務時間帯）'!$C$6:$L$47,10,FALSE))</f>
        <v>8</v>
      </c>
      <c r="AS40" s="267">
        <f>IF(AS39="","",VLOOKUP(AS39,'標準様式１【記載例】シフト記号表（勤務時間帯）'!$C$6:$L$47,10,FALSE))</f>
        <v>8</v>
      </c>
      <c r="AT40" s="267">
        <f>IF(AT39="","",VLOOKUP(AT39,'標準様式１【記載例】シフト記号表（勤務時間帯）'!$C$6:$L$47,10,FALSE))</f>
        <v>8</v>
      </c>
      <c r="AU40" s="267">
        <f>IF(AU39="","",VLOOKUP(AU39,'標準様式１【記載例】シフト記号表（勤務時間帯）'!$C$6:$L$47,10,FALSE))</f>
        <v>8</v>
      </c>
      <c r="AV40" s="267" t="str">
        <f>IF(AV39="","",VLOOKUP(AV39,'標準様式１【記載例】シフト記号表（勤務時間帯）'!$C$6:$L$47,10,FALSE))</f>
        <v/>
      </c>
      <c r="AW40" s="267" t="str">
        <f>IF(AW39="","",VLOOKUP(AW39,'標準様式１【記載例】シフト記号表（勤務時間帯）'!$C$6:$L$47,10,FALSE))</f>
        <v/>
      </c>
      <c r="AX40" s="269">
        <f>IF(AX39="","",VLOOKUP(AX39,'標準様式１【記載例】シフト記号表（勤務時間帯）'!$C$6:$L$47,10,FALSE))</f>
        <v>8</v>
      </c>
      <c r="AY40" s="268" t="str">
        <f>IF(AY39="","",VLOOKUP(AY39,'標準様式１【記載例】シフト記号表（勤務時間帯）'!$C$6:$L$47,10,FALSE))</f>
        <v/>
      </c>
      <c r="AZ40" s="267" t="str">
        <f>IF(AZ39="","",VLOOKUP(AZ39,'標準様式１【記載例】シフト記号表（勤務時間帯）'!$C$6:$L$47,10,FALSE))</f>
        <v/>
      </c>
      <c r="BA40" s="267" t="str">
        <f>IF(BA39="","",VLOOKUP(BA39,'標準様式１【記載例】シフト記号表（勤務時間帯）'!$C$6:$L$47,10,FALSE))</f>
        <v/>
      </c>
      <c r="BB40" s="1265">
        <f>IF($BE$3="４週",SUM(W40:AX40),IF($BE$3="暦月",SUM(W40:BA40),""))</f>
        <v>160</v>
      </c>
      <c r="BC40" s="1266"/>
      <c r="BD40" s="1267">
        <f>IF($BE$3="４週",BB40/4,IF($BE$3="暦月",(BB40/($BE$8/7)),""))</f>
        <v>40</v>
      </c>
      <c r="BE40" s="1266"/>
      <c r="BF40" s="1262"/>
      <c r="BG40" s="1263"/>
      <c r="BH40" s="1263"/>
      <c r="BI40" s="1263"/>
      <c r="BJ40" s="1264"/>
    </row>
    <row r="41" spans="2:62" ht="20.25" customHeight="1" x14ac:dyDescent="0.15">
      <c r="B41" s="1268">
        <f>B39+1</f>
        <v>14</v>
      </c>
      <c r="C41" s="1287" t="s">
        <v>596</v>
      </c>
      <c r="D41" s="1288"/>
      <c r="E41" s="278"/>
      <c r="F41" s="277"/>
      <c r="G41" s="278"/>
      <c r="H41" s="277"/>
      <c r="I41" s="1289" t="s">
        <v>578</v>
      </c>
      <c r="J41" s="1290"/>
      <c r="K41" s="1291" t="s">
        <v>598</v>
      </c>
      <c r="L41" s="1292"/>
      <c r="M41" s="1292"/>
      <c r="N41" s="1288"/>
      <c r="O41" s="1308" t="s">
        <v>603</v>
      </c>
      <c r="P41" s="1309"/>
      <c r="Q41" s="1309"/>
      <c r="R41" s="1309"/>
      <c r="S41" s="1310"/>
      <c r="T41" s="276" t="s">
        <v>486</v>
      </c>
      <c r="V41" s="275"/>
      <c r="W41" s="260" t="s">
        <v>565</v>
      </c>
      <c r="X41" s="259" t="s">
        <v>565</v>
      </c>
      <c r="Y41" s="259"/>
      <c r="Z41" s="259"/>
      <c r="AA41" s="259" t="s">
        <v>565</v>
      </c>
      <c r="AB41" s="259" t="s">
        <v>565</v>
      </c>
      <c r="AC41" s="261" t="s">
        <v>565</v>
      </c>
      <c r="AD41" s="260" t="s">
        <v>565</v>
      </c>
      <c r="AE41" s="259" t="s">
        <v>565</v>
      </c>
      <c r="AF41" s="259"/>
      <c r="AG41" s="259"/>
      <c r="AH41" s="259" t="s">
        <v>565</v>
      </c>
      <c r="AI41" s="259" t="s">
        <v>565</v>
      </c>
      <c r="AJ41" s="261" t="s">
        <v>565</v>
      </c>
      <c r="AK41" s="260" t="s">
        <v>565</v>
      </c>
      <c r="AL41" s="259" t="s">
        <v>565</v>
      </c>
      <c r="AM41" s="259"/>
      <c r="AN41" s="259"/>
      <c r="AO41" s="259" t="s">
        <v>565</v>
      </c>
      <c r="AP41" s="259" t="s">
        <v>565</v>
      </c>
      <c r="AQ41" s="261" t="s">
        <v>565</v>
      </c>
      <c r="AR41" s="260" t="s">
        <v>565</v>
      </c>
      <c r="AS41" s="259" t="s">
        <v>565</v>
      </c>
      <c r="AT41" s="259"/>
      <c r="AU41" s="259"/>
      <c r="AV41" s="259" t="s">
        <v>565</v>
      </c>
      <c r="AW41" s="259" t="s">
        <v>565</v>
      </c>
      <c r="AX41" s="261" t="s">
        <v>565</v>
      </c>
      <c r="AY41" s="260"/>
      <c r="AZ41" s="259"/>
      <c r="BA41" s="258"/>
      <c r="BB41" s="1311"/>
      <c r="BC41" s="1312"/>
      <c r="BD41" s="1282"/>
      <c r="BE41" s="1283"/>
      <c r="BF41" s="1284"/>
      <c r="BG41" s="1285"/>
      <c r="BH41" s="1285"/>
      <c r="BI41" s="1285"/>
      <c r="BJ41" s="1286"/>
    </row>
    <row r="42" spans="2:62" ht="20.25" customHeight="1" x14ac:dyDescent="0.15">
      <c r="B42" s="1269"/>
      <c r="C42" s="1272"/>
      <c r="D42" s="1273"/>
      <c r="E42" s="278"/>
      <c r="F42" s="277" t="str">
        <f>C41</f>
        <v>訪問介護員</v>
      </c>
      <c r="G42" s="278"/>
      <c r="H42" s="277" t="str">
        <f>I41</f>
        <v>A</v>
      </c>
      <c r="I42" s="1276"/>
      <c r="J42" s="1277"/>
      <c r="K42" s="1280"/>
      <c r="L42" s="1281"/>
      <c r="M42" s="1281"/>
      <c r="N42" s="1273"/>
      <c r="O42" s="1308"/>
      <c r="P42" s="1309"/>
      <c r="Q42" s="1309"/>
      <c r="R42" s="1309"/>
      <c r="S42" s="1310"/>
      <c r="T42" s="272" t="s">
        <v>485</v>
      </c>
      <c r="U42" s="271"/>
      <c r="V42" s="270"/>
      <c r="W42" s="268">
        <f>IF(W41="","",VLOOKUP(W41,'標準様式１【記載例】シフト記号表（勤務時間帯）'!$C$6:$L$47,10,FALSE))</f>
        <v>8</v>
      </c>
      <c r="X42" s="267">
        <f>IF(X41="","",VLOOKUP(X41,'標準様式１【記載例】シフト記号表（勤務時間帯）'!$C$6:$L$47,10,FALSE))</f>
        <v>8</v>
      </c>
      <c r="Y42" s="267" t="str">
        <f>IF(Y41="","",VLOOKUP(Y41,'標準様式１【記載例】シフト記号表（勤務時間帯）'!$C$6:$L$47,10,FALSE))</f>
        <v/>
      </c>
      <c r="Z42" s="267" t="str">
        <f>IF(Z41="","",VLOOKUP(Z41,'標準様式１【記載例】シフト記号表（勤務時間帯）'!$C$6:$L$47,10,FALSE))</f>
        <v/>
      </c>
      <c r="AA42" s="267">
        <f>IF(AA41="","",VLOOKUP(AA41,'標準様式１【記載例】シフト記号表（勤務時間帯）'!$C$6:$L$47,10,FALSE))</f>
        <v>8</v>
      </c>
      <c r="AB42" s="267">
        <f>IF(AB41="","",VLOOKUP(AB41,'標準様式１【記載例】シフト記号表（勤務時間帯）'!$C$6:$L$47,10,FALSE))</f>
        <v>8</v>
      </c>
      <c r="AC42" s="269">
        <f>IF(AC41="","",VLOOKUP(AC41,'標準様式１【記載例】シフト記号表（勤務時間帯）'!$C$6:$L$47,10,FALSE))</f>
        <v>8</v>
      </c>
      <c r="AD42" s="268">
        <f>IF(AD41="","",VLOOKUP(AD41,'標準様式１【記載例】シフト記号表（勤務時間帯）'!$C$6:$L$47,10,FALSE))</f>
        <v>8</v>
      </c>
      <c r="AE42" s="267">
        <f>IF(AE41="","",VLOOKUP(AE41,'標準様式１【記載例】シフト記号表（勤務時間帯）'!$C$6:$L$47,10,FALSE))</f>
        <v>8</v>
      </c>
      <c r="AF42" s="267" t="str">
        <f>IF(AF41="","",VLOOKUP(AF41,'標準様式１【記載例】シフト記号表（勤務時間帯）'!$C$6:$L$47,10,FALSE))</f>
        <v/>
      </c>
      <c r="AG42" s="267" t="str">
        <f>IF(AG41="","",VLOOKUP(AG41,'標準様式１【記載例】シフト記号表（勤務時間帯）'!$C$6:$L$47,10,FALSE))</f>
        <v/>
      </c>
      <c r="AH42" s="267">
        <f>IF(AH41="","",VLOOKUP(AH41,'標準様式１【記載例】シフト記号表（勤務時間帯）'!$C$6:$L$47,10,FALSE))</f>
        <v>8</v>
      </c>
      <c r="AI42" s="267">
        <f>IF(AI41="","",VLOOKUP(AI41,'標準様式１【記載例】シフト記号表（勤務時間帯）'!$C$6:$L$47,10,FALSE))</f>
        <v>8</v>
      </c>
      <c r="AJ42" s="269">
        <f>IF(AJ41="","",VLOOKUP(AJ41,'標準様式１【記載例】シフト記号表（勤務時間帯）'!$C$6:$L$47,10,FALSE))</f>
        <v>8</v>
      </c>
      <c r="AK42" s="268">
        <f>IF(AK41="","",VLOOKUP(AK41,'標準様式１【記載例】シフト記号表（勤務時間帯）'!$C$6:$L$47,10,FALSE))</f>
        <v>8</v>
      </c>
      <c r="AL42" s="267">
        <f>IF(AL41="","",VLOOKUP(AL41,'標準様式１【記載例】シフト記号表（勤務時間帯）'!$C$6:$L$47,10,FALSE))</f>
        <v>8</v>
      </c>
      <c r="AM42" s="267" t="str">
        <f>IF(AM41="","",VLOOKUP(AM41,'標準様式１【記載例】シフト記号表（勤務時間帯）'!$C$6:$L$47,10,FALSE))</f>
        <v/>
      </c>
      <c r="AN42" s="267" t="str">
        <f>IF(AN41="","",VLOOKUP(AN41,'標準様式１【記載例】シフト記号表（勤務時間帯）'!$C$6:$L$47,10,FALSE))</f>
        <v/>
      </c>
      <c r="AO42" s="267">
        <f>IF(AO41="","",VLOOKUP(AO41,'標準様式１【記載例】シフト記号表（勤務時間帯）'!$C$6:$L$47,10,FALSE))</f>
        <v>8</v>
      </c>
      <c r="AP42" s="267">
        <f>IF(AP41="","",VLOOKUP(AP41,'標準様式１【記載例】シフト記号表（勤務時間帯）'!$C$6:$L$47,10,FALSE))</f>
        <v>8</v>
      </c>
      <c r="AQ42" s="269">
        <f>IF(AQ41="","",VLOOKUP(AQ41,'標準様式１【記載例】シフト記号表（勤務時間帯）'!$C$6:$L$47,10,FALSE))</f>
        <v>8</v>
      </c>
      <c r="AR42" s="268">
        <f>IF(AR41="","",VLOOKUP(AR41,'標準様式１【記載例】シフト記号表（勤務時間帯）'!$C$6:$L$47,10,FALSE))</f>
        <v>8</v>
      </c>
      <c r="AS42" s="267">
        <f>IF(AS41="","",VLOOKUP(AS41,'標準様式１【記載例】シフト記号表（勤務時間帯）'!$C$6:$L$47,10,FALSE))</f>
        <v>8</v>
      </c>
      <c r="AT42" s="267" t="str">
        <f>IF(AT41="","",VLOOKUP(AT41,'標準様式１【記載例】シフト記号表（勤務時間帯）'!$C$6:$L$47,10,FALSE))</f>
        <v/>
      </c>
      <c r="AU42" s="267" t="str">
        <f>IF(AU41="","",VLOOKUP(AU41,'標準様式１【記載例】シフト記号表（勤務時間帯）'!$C$6:$L$47,10,FALSE))</f>
        <v/>
      </c>
      <c r="AV42" s="267">
        <f>IF(AV41="","",VLOOKUP(AV41,'標準様式１【記載例】シフト記号表（勤務時間帯）'!$C$6:$L$47,10,FALSE))</f>
        <v>8</v>
      </c>
      <c r="AW42" s="267">
        <f>IF(AW41="","",VLOOKUP(AW41,'標準様式１【記載例】シフト記号表（勤務時間帯）'!$C$6:$L$47,10,FALSE))</f>
        <v>8</v>
      </c>
      <c r="AX42" s="269">
        <f>IF(AX41="","",VLOOKUP(AX41,'標準様式１【記載例】シフト記号表（勤務時間帯）'!$C$6:$L$47,10,FALSE))</f>
        <v>8</v>
      </c>
      <c r="AY42" s="268" t="str">
        <f>IF(AY41="","",VLOOKUP(AY41,'標準様式１【記載例】シフト記号表（勤務時間帯）'!$C$6:$L$47,10,FALSE))</f>
        <v/>
      </c>
      <c r="AZ42" s="267" t="str">
        <f>IF(AZ41="","",VLOOKUP(AZ41,'標準様式１【記載例】シフト記号表（勤務時間帯）'!$C$6:$L$47,10,FALSE))</f>
        <v/>
      </c>
      <c r="BA42" s="267" t="str">
        <f>IF(BA41="","",VLOOKUP(BA41,'標準様式１【記載例】シフト記号表（勤務時間帯）'!$C$6:$L$47,10,FALSE))</f>
        <v/>
      </c>
      <c r="BB42" s="1265">
        <f>IF($BE$3="４週",SUM(W42:AX42),IF($BE$3="暦月",SUM(W42:BA42),""))</f>
        <v>160</v>
      </c>
      <c r="BC42" s="1266"/>
      <c r="BD42" s="1267">
        <f>IF($BE$3="４週",BB42/4,IF($BE$3="暦月",(BB42/($BE$8/7)),""))</f>
        <v>40</v>
      </c>
      <c r="BE42" s="1266"/>
      <c r="BF42" s="1262"/>
      <c r="BG42" s="1263"/>
      <c r="BH42" s="1263"/>
      <c r="BI42" s="1263"/>
      <c r="BJ42" s="1264"/>
    </row>
    <row r="43" spans="2:62" ht="20.25" customHeight="1" x14ac:dyDescent="0.15">
      <c r="B43" s="1268">
        <f>B41+1</f>
        <v>15</v>
      </c>
      <c r="C43" s="1287" t="s">
        <v>596</v>
      </c>
      <c r="D43" s="1288"/>
      <c r="E43" s="278"/>
      <c r="F43" s="277"/>
      <c r="G43" s="278"/>
      <c r="H43" s="277"/>
      <c r="I43" s="1289" t="s">
        <v>578</v>
      </c>
      <c r="J43" s="1290"/>
      <c r="K43" s="1291" t="s">
        <v>594</v>
      </c>
      <c r="L43" s="1292"/>
      <c r="M43" s="1292"/>
      <c r="N43" s="1288"/>
      <c r="O43" s="1308" t="s">
        <v>602</v>
      </c>
      <c r="P43" s="1309"/>
      <c r="Q43" s="1309"/>
      <c r="R43" s="1309"/>
      <c r="S43" s="1310"/>
      <c r="T43" s="276" t="s">
        <v>486</v>
      </c>
      <c r="V43" s="275"/>
      <c r="W43" s="260" t="s">
        <v>564</v>
      </c>
      <c r="X43" s="259" t="s">
        <v>564</v>
      </c>
      <c r="Y43" s="259"/>
      <c r="Z43" s="259"/>
      <c r="AA43" s="259" t="s">
        <v>564</v>
      </c>
      <c r="AB43" s="259" t="s">
        <v>564</v>
      </c>
      <c r="AC43" s="261" t="s">
        <v>564</v>
      </c>
      <c r="AD43" s="260" t="s">
        <v>564</v>
      </c>
      <c r="AE43" s="259" t="s">
        <v>564</v>
      </c>
      <c r="AF43" s="259"/>
      <c r="AG43" s="259"/>
      <c r="AH43" s="259" t="s">
        <v>564</v>
      </c>
      <c r="AI43" s="259" t="s">
        <v>564</v>
      </c>
      <c r="AJ43" s="261" t="s">
        <v>564</v>
      </c>
      <c r="AK43" s="260" t="s">
        <v>564</v>
      </c>
      <c r="AL43" s="259" t="s">
        <v>564</v>
      </c>
      <c r="AM43" s="259"/>
      <c r="AN43" s="259"/>
      <c r="AO43" s="259" t="s">
        <v>564</v>
      </c>
      <c r="AP43" s="259" t="s">
        <v>564</v>
      </c>
      <c r="AQ43" s="261" t="s">
        <v>564</v>
      </c>
      <c r="AR43" s="260" t="s">
        <v>564</v>
      </c>
      <c r="AS43" s="259" t="s">
        <v>564</v>
      </c>
      <c r="AT43" s="259"/>
      <c r="AU43" s="259"/>
      <c r="AV43" s="259" t="s">
        <v>564</v>
      </c>
      <c r="AW43" s="259" t="s">
        <v>564</v>
      </c>
      <c r="AX43" s="261" t="s">
        <v>564</v>
      </c>
      <c r="AY43" s="260"/>
      <c r="AZ43" s="259"/>
      <c r="BA43" s="258"/>
      <c r="BB43" s="1311"/>
      <c r="BC43" s="1312"/>
      <c r="BD43" s="1282"/>
      <c r="BE43" s="1283"/>
      <c r="BF43" s="1284"/>
      <c r="BG43" s="1285"/>
      <c r="BH43" s="1285"/>
      <c r="BI43" s="1285"/>
      <c r="BJ43" s="1286"/>
    </row>
    <row r="44" spans="2:62" ht="20.25" customHeight="1" x14ac:dyDescent="0.15">
      <c r="B44" s="1269"/>
      <c r="C44" s="1272"/>
      <c r="D44" s="1273"/>
      <c r="E44" s="278"/>
      <c r="F44" s="277" t="str">
        <f>C43</f>
        <v>訪問介護員</v>
      </c>
      <c r="G44" s="278"/>
      <c r="H44" s="277" t="str">
        <f>I43</f>
        <v>A</v>
      </c>
      <c r="I44" s="1276"/>
      <c r="J44" s="1277"/>
      <c r="K44" s="1280"/>
      <c r="L44" s="1281"/>
      <c r="M44" s="1281"/>
      <c r="N44" s="1273"/>
      <c r="O44" s="1308"/>
      <c r="P44" s="1309"/>
      <c r="Q44" s="1309"/>
      <c r="R44" s="1309"/>
      <c r="S44" s="1310"/>
      <c r="T44" s="272" t="s">
        <v>485</v>
      </c>
      <c r="U44" s="271"/>
      <c r="V44" s="270"/>
      <c r="W44" s="268">
        <f>IF(W43="","",VLOOKUP(W43,'標準様式１【記載例】シフト記号表（勤務時間帯）'!$C$6:$L$47,10,FALSE))</f>
        <v>8.0000000000000018</v>
      </c>
      <c r="X44" s="267">
        <f>IF(X43="","",VLOOKUP(X43,'標準様式１【記載例】シフト記号表（勤務時間帯）'!$C$6:$L$47,10,FALSE))</f>
        <v>8.0000000000000018</v>
      </c>
      <c r="Y44" s="267" t="str">
        <f>IF(Y43="","",VLOOKUP(Y43,'標準様式１【記載例】シフト記号表（勤務時間帯）'!$C$6:$L$47,10,FALSE))</f>
        <v/>
      </c>
      <c r="Z44" s="267" t="str">
        <f>IF(Z43="","",VLOOKUP(Z43,'標準様式１【記載例】シフト記号表（勤務時間帯）'!$C$6:$L$47,10,FALSE))</f>
        <v/>
      </c>
      <c r="AA44" s="267">
        <f>IF(AA43="","",VLOOKUP(AA43,'標準様式１【記載例】シフト記号表（勤務時間帯）'!$C$6:$L$47,10,FALSE))</f>
        <v>8.0000000000000018</v>
      </c>
      <c r="AB44" s="267">
        <f>IF(AB43="","",VLOOKUP(AB43,'標準様式１【記載例】シフト記号表（勤務時間帯）'!$C$6:$L$47,10,FALSE))</f>
        <v>8.0000000000000018</v>
      </c>
      <c r="AC44" s="269">
        <f>IF(AC43="","",VLOOKUP(AC43,'標準様式１【記載例】シフト記号表（勤務時間帯）'!$C$6:$L$47,10,FALSE))</f>
        <v>8.0000000000000018</v>
      </c>
      <c r="AD44" s="268">
        <f>IF(AD43="","",VLOOKUP(AD43,'標準様式１【記載例】シフト記号表（勤務時間帯）'!$C$6:$L$47,10,FALSE))</f>
        <v>8.0000000000000018</v>
      </c>
      <c r="AE44" s="267">
        <f>IF(AE43="","",VLOOKUP(AE43,'標準様式１【記載例】シフト記号表（勤務時間帯）'!$C$6:$L$47,10,FALSE))</f>
        <v>8.0000000000000018</v>
      </c>
      <c r="AF44" s="267" t="str">
        <f>IF(AF43="","",VLOOKUP(AF43,'標準様式１【記載例】シフト記号表（勤務時間帯）'!$C$6:$L$47,10,FALSE))</f>
        <v/>
      </c>
      <c r="AG44" s="267" t="str">
        <f>IF(AG43="","",VLOOKUP(AG43,'標準様式１【記載例】シフト記号表（勤務時間帯）'!$C$6:$L$47,10,FALSE))</f>
        <v/>
      </c>
      <c r="AH44" s="267">
        <f>IF(AH43="","",VLOOKUP(AH43,'標準様式１【記載例】シフト記号表（勤務時間帯）'!$C$6:$L$47,10,FALSE))</f>
        <v>8.0000000000000018</v>
      </c>
      <c r="AI44" s="267">
        <f>IF(AI43="","",VLOOKUP(AI43,'標準様式１【記載例】シフト記号表（勤務時間帯）'!$C$6:$L$47,10,FALSE))</f>
        <v>8.0000000000000018</v>
      </c>
      <c r="AJ44" s="269">
        <f>IF(AJ43="","",VLOOKUP(AJ43,'標準様式１【記載例】シフト記号表（勤務時間帯）'!$C$6:$L$47,10,FALSE))</f>
        <v>8.0000000000000018</v>
      </c>
      <c r="AK44" s="268">
        <f>IF(AK43="","",VLOOKUP(AK43,'標準様式１【記載例】シフト記号表（勤務時間帯）'!$C$6:$L$47,10,FALSE))</f>
        <v>8.0000000000000018</v>
      </c>
      <c r="AL44" s="267">
        <f>IF(AL43="","",VLOOKUP(AL43,'標準様式１【記載例】シフト記号表（勤務時間帯）'!$C$6:$L$47,10,FALSE))</f>
        <v>8.0000000000000018</v>
      </c>
      <c r="AM44" s="267" t="str">
        <f>IF(AM43="","",VLOOKUP(AM43,'標準様式１【記載例】シフト記号表（勤務時間帯）'!$C$6:$L$47,10,FALSE))</f>
        <v/>
      </c>
      <c r="AN44" s="267" t="str">
        <f>IF(AN43="","",VLOOKUP(AN43,'標準様式１【記載例】シフト記号表（勤務時間帯）'!$C$6:$L$47,10,FALSE))</f>
        <v/>
      </c>
      <c r="AO44" s="267">
        <f>IF(AO43="","",VLOOKUP(AO43,'標準様式１【記載例】シフト記号表（勤務時間帯）'!$C$6:$L$47,10,FALSE))</f>
        <v>8.0000000000000018</v>
      </c>
      <c r="AP44" s="267">
        <f>IF(AP43="","",VLOOKUP(AP43,'標準様式１【記載例】シフト記号表（勤務時間帯）'!$C$6:$L$47,10,FALSE))</f>
        <v>8.0000000000000018</v>
      </c>
      <c r="AQ44" s="269">
        <f>IF(AQ43="","",VLOOKUP(AQ43,'標準様式１【記載例】シフト記号表（勤務時間帯）'!$C$6:$L$47,10,FALSE))</f>
        <v>8.0000000000000018</v>
      </c>
      <c r="AR44" s="268">
        <f>IF(AR43="","",VLOOKUP(AR43,'標準様式１【記載例】シフト記号表（勤務時間帯）'!$C$6:$L$47,10,FALSE))</f>
        <v>8.0000000000000018</v>
      </c>
      <c r="AS44" s="267">
        <f>IF(AS43="","",VLOOKUP(AS43,'標準様式１【記載例】シフト記号表（勤務時間帯）'!$C$6:$L$47,10,FALSE))</f>
        <v>8.0000000000000018</v>
      </c>
      <c r="AT44" s="267" t="str">
        <f>IF(AT43="","",VLOOKUP(AT43,'標準様式１【記載例】シフト記号表（勤務時間帯）'!$C$6:$L$47,10,FALSE))</f>
        <v/>
      </c>
      <c r="AU44" s="267" t="str">
        <f>IF(AU43="","",VLOOKUP(AU43,'標準様式１【記載例】シフト記号表（勤務時間帯）'!$C$6:$L$47,10,FALSE))</f>
        <v/>
      </c>
      <c r="AV44" s="267">
        <f>IF(AV43="","",VLOOKUP(AV43,'標準様式１【記載例】シフト記号表（勤務時間帯）'!$C$6:$L$47,10,FALSE))</f>
        <v>8.0000000000000018</v>
      </c>
      <c r="AW44" s="267">
        <f>IF(AW43="","",VLOOKUP(AW43,'標準様式１【記載例】シフト記号表（勤務時間帯）'!$C$6:$L$47,10,FALSE))</f>
        <v>8.0000000000000018</v>
      </c>
      <c r="AX44" s="269">
        <f>IF(AX43="","",VLOOKUP(AX43,'標準様式１【記載例】シフト記号表（勤務時間帯）'!$C$6:$L$47,10,FALSE))</f>
        <v>8.0000000000000018</v>
      </c>
      <c r="AY44" s="268" t="str">
        <f>IF(AY43="","",VLOOKUP(AY43,'標準様式１【記載例】シフト記号表（勤務時間帯）'!$C$6:$L$47,10,FALSE))</f>
        <v/>
      </c>
      <c r="AZ44" s="267" t="str">
        <f>IF(AZ43="","",VLOOKUP(AZ43,'標準様式１【記載例】シフト記号表（勤務時間帯）'!$C$6:$L$47,10,FALSE))</f>
        <v/>
      </c>
      <c r="BA44" s="267" t="str">
        <f>IF(BA43="","",VLOOKUP(BA43,'標準様式１【記載例】シフト記号表（勤務時間帯）'!$C$6:$L$47,10,FALSE))</f>
        <v/>
      </c>
      <c r="BB44" s="1265">
        <f>IF($BE$3="４週",SUM(W44:AX44),IF($BE$3="暦月",SUM(W44:BA44),""))</f>
        <v>160.00000000000003</v>
      </c>
      <c r="BC44" s="1266"/>
      <c r="BD44" s="1267">
        <f>IF($BE$3="４週",BB44/4,IF($BE$3="暦月",(BB44/($BE$8/7)),""))</f>
        <v>40.000000000000007</v>
      </c>
      <c r="BE44" s="1266"/>
      <c r="BF44" s="1262"/>
      <c r="BG44" s="1263"/>
      <c r="BH44" s="1263"/>
      <c r="BI44" s="1263"/>
      <c r="BJ44" s="1264"/>
    </row>
    <row r="45" spans="2:62" ht="20.25" customHeight="1" x14ac:dyDescent="0.15">
      <c r="B45" s="1268">
        <f>B43+1</f>
        <v>16</v>
      </c>
      <c r="C45" s="1287" t="s">
        <v>596</v>
      </c>
      <c r="D45" s="1288"/>
      <c r="E45" s="278"/>
      <c r="F45" s="277"/>
      <c r="G45" s="278"/>
      <c r="H45" s="277"/>
      <c r="I45" s="1289" t="s">
        <v>578</v>
      </c>
      <c r="J45" s="1290"/>
      <c r="K45" s="1291" t="s">
        <v>598</v>
      </c>
      <c r="L45" s="1292"/>
      <c r="M45" s="1292"/>
      <c r="N45" s="1288"/>
      <c r="O45" s="1308" t="s">
        <v>601</v>
      </c>
      <c r="P45" s="1309"/>
      <c r="Q45" s="1309"/>
      <c r="R45" s="1309"/>
      <c r="S45" s="1310"/>
      <c r="T45" s="276" t="s">
        <v>486</v>
      </c>
      <c r="V45" s="275"/>
      <c r="W45" s="260" t="s">
        <v>563</v>
      </c>
      <c r="X45" s="259" t="s">
        <v>563</v>
      </c>
      <c r="Y45" s="259"/>
      <c r="Z45" s="259"/>
      <c r="AA45" s="259" t="s">
        <v>563</v>
      </c>
      <c r="AB45" s="259" t="s">
        <v>563</v>
      </c>
      <c r="AC45" s="261" t="s">
        <v>563</v>
      </c>
      <c r="AD45" s="260" t="s">
        <v>563</v>
      </c>
      <c r="AE45" s="259" t="s">
        <v>563</v>
      </c>
      <c r="AF45" s="259"/>
      <c r="AG45" s="259"/>
      <c r="AH45" s="259" t="s">
        <v>563</v>
      </c>
      <c r="AI45" s="259" t="s">
        <v>563</v>
      </c>
      <c r="AJ45" s="261" t="s">
        <v>563</v>
      </c>
      <c r="AK45" s="260" t="s">
        <v>563</v>
      </c>
      <c r="AL45" s="259" t="s">
        <v>563</v>
      </c>
      <c r="AM45" s="259"/>
      <c r="AN45" s="259"/>
      <c r="AO45" s="259" t="s">
        <v>563</v>
      </c>
      <c r="AP45" s="259" t="s">
        <v>563</v>
      </c>
      <c r="AQ45" s="261" t="s">
        <v>563</v>
      </c>
      <c r="AR45" s="260" t="s">
        <v>563</v>
      </c>
      <c r="AS45" s="259" t="s">
        <v>563</v>
      </c>
      <c r="AT45" s="259"/>
      <c r="AU45" s="259"/>
      <c r="AV45" s="259" t="s">
        <v>563</v>
      </c>
      <c r="AW45" s="259" t="s">
        <v>563</v>
      </c>
      <c r="AX45" s="261" t="s">
        <v>563</v>
      </c>
      <c r="AY45" s="260"/>
      <c r="AZ45" s="259"/>
      <c r="BA45" s="258"/>
      <c r="BB45" s="1311"/>
      <c r="BC45" s="1312"/>
      <c r="BD45" s="1282"/>
      <c r="BE45" s="1283"/>
      <c r="BF45" s="1284"/>
      <c r="BG45" s="1285"/>
      <c r="BH45" s="1285"/>
      <c r="BI45" s="1285"/>
      <c r="BJ45" s="1286"/>
    </row>
    <row r="46" spans="2:62" ht="20.25" customHeight="1" x14ac:dyDescent="0.15">
      <c r="B46" s="1269"/>
      <c r="C46" s="1272"/>
      <c r="D46" s="1273"/>
      <c r="E46" s="278"/>
      <c r="F46" s="277" t="str">
        <f>C45</f>
        <v>訪問介護員</v>
      </c>
      <c r="G46" s="278"/>
      <c r="H46" s="277" t="str">
        <f>I45</f>
        <v>A</v>
      </c>
      <c r="I46" s="1276"/>
      <c r="J46" s="1277"/>
      <c r="K46" s="1280"/>
      <c r="L46" s="1281"/>
      <c r="M46" s="1281"/>
      <c r="N46" s="1273"/>
      <c r="O46" s="1308"/>
      <c r="P46" s="1309"/>
      <c r="Q46" s="1309"/>
      <c r="R46" s="1309"/>
      <c r="S46" s="1310"/>
      <c r="T46" s="272" t="s">
        <v>485</v>
      </c>
      <c r="U46" s="271"/>
      <c r="V46" s="270"/>
      <c r="W46" s="268">
        <f>IF(W45="","",VLOOKUP(W45,'標準様式１【記載例】シフト記号表（勤務時間帯）'!$C$6:$L$47,10,FALSE))</f>
        <v>8</v>
      </c>
      <c r="X46" s="267">
        <f>IF(X45="","",VLOOKUP(X45,'標準様式１【記載例】シフト記号表（勤務時間帯）'!$C$6:$L$47,10,FALSE))</f>
        <v>8</v>
      </c>
      <c r="Y46" s="267" t="str">
        <f>IF(Y45="","",VLOOKUP(Y45,'標準様式１【記載例】シフト記号表（勤務時間帯）'!$C$6:$L$47,10,FALSE))</f>
        <v/>
      </c>
      <c r="Z46" s="267" t="str">
        <f>IF(Z45="","",VLOOKUP(Z45,'標準様式１【記載例】シフト記号表（勤務時間帯）'!$C$6:$L$47,10,FALSE))</f>
        <v/>
      </c>
      <c r="AA46" s="267">
        <f>IF(AA45="","",VLOOKUP(AA45,'標準様式１【記載例】シフト記号表（勤務時間帯）'!$C$6:$L$47,10,FALSE))</f>
        <v>8</v>
      </c>
      <c r="AB46" s="267">
        <f>IF(AB45="","",VLOOKUP(AB45,'標準様式１【記載例】シフト記号表（勤務時間帯）'!$C$6:$L$47,10,FALSE))</f>
        <v>8</v>
      </c>
      <c r="AC46" s="269">
        <f>IF(AC45="","",VLOOKUP(AC45,'標準様式１【記載例】シフト記号表（勤務時間帯）'!$C$6:$L$47,10,FALSE))</f>
        <v>8</v>
      </c>
      <c r="AD46" s="268">
        <f>IF(AD45="","",VLOOKUP(AD45,'標準様式１【記載例】シフト記号表（勤務時間帯）'!$C$6:$L$47,10,FALSE))</f>
        <v>8</v>
      </c>
      <c r="AE46" s="267">
        <f>IF(AE45="","",VLOOKUP(AE45,'標準様式１【記載例】シフト記号表（勤務時間帯）'!$C$6:$L$47,10,FALSE))</f>
        <v>8</v>
      </c>
      <c r="AF46" s="267" t="str">
        <f>IF(AF45="","",VLOOKUP(AF45,'標準様式１【記載例】シフト記号表（勤務時間帯）'!$C$6:$L$47,10,FALSE))</f>
        <v/>
      </c>
      <c r="AG46" s="267" t="str">
        <f>IF(AG45="","",VLOOKUP(AG45,'標準様式１【記載例】シフト記号表（勤務時間帯）'!$C$6:$L$47,10,FALSE))</f>
        <v/>
      </c>
      <c r="AH46" s="267">
        <f>IF(AH45="","",VLOOKUP(AH45,'標準様式１【記載例】シフト記号表（勤務時間帯）'!$C$6:$L$47,10,FALSE))</f>
        <v>8</v>
      </c>
      <c r="AI46" s="267">
        <f>IF(AI45="","",VLOOKUP(AI45,'標準様式１【記載例】シフト記号表（勤務時間帯）'!$C$6:$L$47,10,FALSE))</f>
        <v>8</v>
      </c>
      <c r="AJ46" s="269">
        <f>IF(AJ45="","",VLOOKUP(AJ45,'標準様式１【記載例】シフト記号表（勤務時間帯）'!$C$6:$L$47,10,FALSE))</f>
        <v>8</v>
      </c>
      <c r="AK46" s="268">
        <f>IF(AK45="","",VLOOKUP(AK45,'標準様式１【記載例】シフト記号表（勤務時間帯）'!$C$6:$L$47,10,FALSE))</f>
        <v>8</v>
      </c>
      <c r="AL46" s="267">
        <f>IF(AL45="","",VLOOKUP(AL45,'標準様式１【記載例】シフト記号表（勤務時間帯）'!$C$6:$L$47,10,FALSE))</f>
        <v>8</v>
      </c>
      <c r="AM46" s="267" t="str">
        <f>IF(AM45="","",VLOOKUP(AM45,'標準様式１【記載例】シフト記号表（勤務時間帯）'!$C$6:$L$47,10,FALSE))</f>
        <v/>
      </c>
      <c r="AN46" s="267" t="str">
        <f>IF(AN45="","",VLOOKUP(AN45,'標準様式１【記載例】シフト記号表（勤務時間帯）'!$C$6:$L$47,10,FALSE))</f>
        <v/>
      </c>
      <c r="AO46" s="267">
        <f>IF(AO45="","",VLOOKUP(AO45,'標準様式１【記載例】シフト記号表（勤務時間帯）'!$C$6:$L$47,10,FALSE))</f>
        <v>8</v>
      </c>
      <c r="AP46" s="267">
        <f>IF(AP45="","",VLOOKUP(AP45,'標準様式１【記載例】シフト記号表（勤務時間帯）'!$C$6:$L$47,10,FALSE))</f>
        <v>8</v>
      </c>
      <c r="AQ46" s="269">
        <f>IF(AQ45="","",VLOOKUP(AQ45,'標準様式１【記載例】シフト記号表（勤務時間帯）'!$C$6:$L$47,10,FALSE))</f>
        <v>8</v>
      </c>
      <c r="AR46" s="268">
        <f>IF(AR45="","",VLOOKUP(AR45,'標準様式１【記載例】シフト記号表（勤務時間帯）'!$C$6:$L$47,10,FALSE))</f>
        <v>8</v>
      </c>
      <c r="AS46" s="267">
        <f>IF(AS45="","",VLOOKUP(AS45,'標準様式１【記載例】シフト記号表（勤務時間帯）'!$C$6:$L$47,10,FALSE))</f>
        <v>8</v>
      </c>
      <c r="AT46" s="267" t="str">
        <f>IF(AT45="","",VLOOKUP(AT45,'標準様式１【記載例】シフト記号表（勤務時間帯）'!$C$6:$L$47,10,FALSE))</f>
        <v/>
      </c>
      <c r="AU46" s="267" t="str">
        <f>IF(AU45="","",VLOOKUP(AU45,'標準様式１【記載例】シフト記号表（勤務時間帯）'!$C$6:$L$47,10,FALSE))</f>
        <v/>
      </c>
      <c r="AV46" s="267">
        <f>IF(AV45="","",VLOOKUP(AV45,'標準様式１【記載例】シフト記号表（勤務時間帯）'!$C$6:$L$47,10,FALSE))</f>
        <v>8</v>
      </c>
      <c r="AW46" s="267">
        <f>IF(AW45="","",VLOOKUP(AW45,'標準様式１【記載例】シフト記号表（勤務時間帯）'!$C$6:$L$47,10,FALSE))</f>
        <v>8</v>
      </c>
      <c r="AX46" s="269">
        <f>IF(AX45="","",VLOOKUP(AX45,'標準様式１【記載例】シフト記号表（勤務時間帯）'!$C$6:$L$47,10,FALSE))</f>
        <v>8</v>
      </c>
      <c r="AY46" s="268" t="str">
        <f>IF(AY45="","",VLOOKUP(AY45,'標準様式１【記載例】シフト記号表（勤務時間帯）'!$C$6:$L$47,10,FALSE))</f>
        <v/>
      </c>
      <c r="AZ46" s="267" t="str">
        <f>IF(AZ45="","",VLOOKUP(AZ45,'標準様式１【記載例】シフト記号表（勤務時間帯）'!$C$6:$L$47,10,FALSE))</f>
        <v/>
      </c>
      <c r="BA46" s="267" t="str">
        <f>IF(BA45="","",VLOOKUP(BA45,'標準様式１【記載例】シフト記号表（勤務時間帯）'!$C$6:$L$47,10,FALSE))</f>
        <v/>
      </c>
      <c r="BB46" s="1265">
        <f>IF($BE$3="４週",SUM(W46:AX46),IF($BE$3="暦月",SUM(W46:BA46),""))</f>
        <v>160</v>
      </c>
      <c r="BC46" s="1266"/>
      <c r="BD46" s="1267">
        <f>IF($BE$3="４週",BB46/4,IF($BE$3="暦月",(BB46/($BE$8/7)),""))</f>
        <v>40</v>
      </c>
      <c r="BE46" s="1266"/>
      <c r="BF46" s="1262"/>
      <c r="BG46" s="1263"/>
      <c r="BH46" s="1263"/>
      <c r="BI46" s="1263"/>
      <c r="BJ46" s="1264"/>
    </row>
    <row r="47" spans="2:62" ht="20.25" customHeight="1" x14ac:dyDescent="0.15">
      <c r="B47" s="1268">
        <f>B45+1</f>
        <v>17</v>
      </c>
      <c r="C47" s="1287" t="s">
        <v>596</v>
      </c>
      <c r="D47" s="1288"/>
      <c r="E47" s="278"/>
      <c r="F47" s="277"/>
      <c r="G47" s="278"/>
      <c r="H47" s="277"/>
      <c r="I47" s="1289" t="s">
        <v>578</v>
      </c>
      <c r="J47" s="1290"/>
      <c r="K47" s="1291" t="s">
        <v>598</v>
      </c>
      <c r="L47" s="1292"/>
      <c r="M47" s="1292"/>
      <c r="N47" s="1288"/>
      <c r="O47" s="1308" t="s">
        <v>600</v>
      </c>
      <c r="P47" s="1309"/>
      <c r="Q47" s="1309"/>
      <c r="R47" s="1309"/>
      <c r="S47" s="1310"/>
      <c r="T47" s="276" t="s">
        <v>486</v>
      </c>
      <c r="V47" s="275"/>
      <c r="W47" s="260" t="s">
        <v>565</v>
      </c>
      <c r="X47" s="259" t="s">
        <v>565</v>
      </c>
      <c r="Y47" s="259" t="s">
        <v>565</v>
      </c>
      <c r="Z47" s="259" t="s">
        <v>565</v>
      </c>
      <c r="AA47" s="259"/>
      <c r="AB47" s="259"/>
      <c r="AC47" s="261" t="s">
        <v>565</v>
      </c>
      <c r="AD47" s="260" t="s">
        <v>565</v>
      </c>
      <c r="AE47" s="259" t="s">
        <v>565</v>
      </c>
      <c r="AF47" s="259" t="s">
        <v>565</v>
      </c>
      <c r="AG47" s="259" t="s">
        <v>565</v>
      </c>
      <c r="AH47" s="259"/>
      <c r="AI47" s="259"/>
      <c r="AJ47" s="261" t="s">
        <v>565</v>
      </c>
      <c r="AK47" s="260" t="s">
        <v>565</v>
      </c>
      <c r="AL47" s="259" t="s">
        <v>565</v>
      </c>
      <c r="AM47" s="259" t="s">
        <v>565</v>
      </c>
      <c r="AN47" s="259" t="s">
        <v>565</v>
      </c>
      <c r="AO47" s="259"/>
      <c r="AP47" s="259"/>
      <c r="AQ47" s="261" t="s">
        <v>565</v>
      </c>
      <c r="AR47" s="260" t="s">
        <v>565</v>
      </c>
      <c r="AS47" s="259" t="s">
        <v>565</v>
      </c>
      <c r="AT47" s="259" t="s">
        <v>565</v>
      </c>
      <c r="AU47" s="259" t="s">
        <v>565</v>
      </c>
      <c r="AV47" s="259"/>
      <c r="AW47" s="259"/>
      <c r="AX47" s="261" t="s">
        <v>565</v>
      </c>
      <c r="AY47" s="260"/>
      <c r="AZ47" s="259"/>
      <c r="BA47" s="258"/>
      <c r="BB47" s="1311"/>
      <c r="BC47" s="1312"/>
      <c r="BD47" s="1282"/>
      <c r="BE47" s="1283"/>
      <c r="BF47" s="1284"/>
      <c r="BG47" s="1285"/>
      <c r="BH47" s="1285"/>
      <c r="BI47" s="1285"/>
      <c r="BJ47" s="1286"/>
    </row>
    <row r="48" spans="2:62" ht="20.25" customHeight="1" x14ac:dyDescent="0.15">
      <c r="B48" s="1269"/>
      <c r="C48" s="1272"/>
      <c r="D48" s="1273"/>
      <c r="E48" s="278"/>
      <c r="F48" s="277" t="str">
        <f>C47</f>
        <v>訪問介護員</v>
      </c>
      <c r="G48" s="278"/>
      <c r="H48" s="277" t="str">
        <f>I47</f>
        <v>A</v>
      </c>
      <c r="I48" s="1276"/>
      <c r="J48" s="1277"/>
      <c r="K48" s="1280"/>
      <c r="L48" s="1281"/>
      <c r="M48" s="1281"/>
      <c r="N48" s="1273"/>
      <c r="O48" s="1308"/>
      <c r="P48" s="1309"/>
      <c r="Q48" s="1309"/>
      <c r="R48" s="1309"/>
      <c r="S48" s="1310"/>
      <c r="T48" s="272" t="s">
        <v>485</v>
      </c>
      <c r="U48" s="271"/>
      <c r="V48" s="270"/>
      <c r="W48" s="268">
        <f>IF(W47="","",VLOOKUP(W47,'標準様式１【記載例】シフト記号表（勤務時間帯）'!$C$6:$L$47,10,FALSE))</f>
        <v>8</v>
      </c>
      <c r="X48" s="267">
        <f>IF(X47="","",VLOOKUP(X47,'標準様式１【記載例】シフト記号表（勤務時間帯）'!$C$6:$L$47,10,FALSE))</f>
        <v>8</v>
      </c>
      <c r="Y48" s="267">
        <f>IF(Y47="","",VLOOKUP(Y47,'標準様式１【記載例】シフト記号表（勤務時間帯）'!$C$6:$L$47,10,FALSE))</f>
        <v>8</v>
      </c>
      <c r="Z48" s="267">
        <f>IF(Z47="","",VLOOKUP(Z47,'標準様式１【記載例】シフト記号表（勤務時間帯）'!$C$6:$L$47,10,FALSE))</f>
        <v>8</v>
      </c>
      <c r="AA48" s="267" t="str">
        <f>IF(AA47="","",VLOOKUP(AA47,'標準様式１【記載例】シフト記号表（勤務時間帯）'!$C$6:$L$47,10,FALSE))</f>
        <v/>
      </c>
      <c r="AB48" s="267" t="str">
        <f>IF(AB47="","",VLOOKUP(AB47,'標準様式１【記載例】シフト記号表（勤務時間帯）'!$C$6:$L$47,10,FALSE))</f>
        <v/>
      </c>
      <c r="AC48" s="269">
        <f>IF(AC47="","",VLOOKUP(AC47,'標準様式１【記載例】シフト記号表（勤務時間帯）'!$C$6:$L$47,10,FALSE))</f>
        <v>8</v>
      </c>
      <c r="AD48" s="268">
        <f>IF(AD47="","",VLOOKUP(AD47,'標準様式１【記載例】シフト記号表（勤務時間帯）'!$C$6:$L$47,10,FALSE))</f>
        <v>8</v>
      </c>
      <c r="AE48" s="267">
        <f>IF(AE47="","",VLOOKUP(AE47,'標準様式１【記載例】シフト記号表（勤務時間帯）'!$C$6:$L$47,10,FALSE))</f>
        <v>8</v>
      </c>
      <c r="AF48" s="267">
        <f>IF(AF47="","",VLOOKUP(AF47,'標準様式１【記載例】シフト記号表（勤務時間帯）'!$C$6:$L$47,10,FALSE))</f>
        <v>8</v>
      </c>
      <c r="AG48" s="267">
        <f>IF(AG47="","",VLOOKUP(AG47,'標準様式１【記載例】シフト記号表（勤務時間帯）'!$C$6:$L$47,10,FALSE))</f>
        <v>8</v>
      </c>
      <c r="AH48" s="267" t="str">
        <f>IF(AH47="","",VLOOKUP(AH47,'標準様式１【記載例】シフト記号表（勤務時間帯）'!$C$6:$L$47,10,FALSE))</f>
        <v/>
      </c>
      <c r="AI48" s="267" t="str">
        <f>IF(AI47="","",VLOOKUP(AI47,'標準様式１【記載例】シフト記号表（勤務時間帯）'!$C$6:$L$47,10,FALSE))</f>
        <v/>
      </c>
      <c r="AJ48" s="269">
        <f>IF(AJ47="","",VLOOKUP(AJ47,'標準様式１【記載例】シフト記号表（勤務時間帯）'!$C$6:$L$47,10,FALSE))</f>
        <v>8</v>
      </c>
      <c r="AK48" s="268">
        <f>IF(AK47="","",VLOOKUP(AK47,'標準様式１【記載例】シフト記号表（勤務時間帯）'!$C$6:$L$47,10,FALSE))</f>
        <v>8</v>
      </c>
      <c r="AL48" s="267">
        <f>IF(AL47="","",VLOOKUP(AL47,'標準様式１【記載例】シフト記号表（勤務時間帯）'!$C$6:$L$47,10,FALSE))</f>
        <v>8</v>
      </c>
      <c r="AM48" s="267">
        <f>IF(AM47="","",VLOOKUP(AM47,'標準様式１【記載例】シフト記号表（勤務時間帯）'!$C$6:$L$47,10,FALSE))</f>
        <v>8</v>
      </c>
      <c r="AN48" s="267">
        <f>IF(AN47="","",VLOOKUP(AN47,'標準様式１【記載例】シフト記号表（勤務時間帯）'!$C$6:$L$47,10,FALSE))</f>
        <v>8</v>
      </c>
      <c r="AO48" s="267" t="str">
        <f>IF(AO47="","",VLOOKUP(AO47,'標準様式１【記載例】シフト記号表（勤務時間帯）'!$C$6:$L$47,10,FALSE))</f>
        <v/>
      </c>
      <c r="AP48" s="267" t="str">
        <f>IF(AP47="","",VLOOKUP(AP47,'標準様式１【記載例】シフト記号表（勤務時間帯）'!$C$6:$L$47,10,FALSE))</f>
        <v/>
      </c>
      <c r="AQ48" s="269">
        <f>IF(AQ47="","",VLOOKUP(AQ47,'標準様式１【記載例】シフト記号表（勤務時間帯）'!$C$6:$L$47,10,FALSE))</f>
        <v>8</v>
      </c>
      <c r="AR48" s="268">
        <f>IF(AR47="","",VLOOKUP(AR47,'標準様式１【記載例】シフト記号表（勤務時間帯）'!$C$6:$L$47,10,FALSE))</f>
        <v>8</v>
      </c>
      <c r="AS48" s="267">
        <f>IF(AS47="","",VLOOKUP(AS47,'標準様式１【記載例】シフト記号表（勤務時間帯）'!$C$6:$L$47,10,FALSE))</f>
        <v>8</v>
      </c>
      <c r="AT48" s="267">
        <f>IF(AT47="","",VLOOKUP(AT47,'標準様式１【記載例】シフト記号表（勤務時間帯）'!$C$6:$L$47,10,FALSE))</f>
        <v>8</v>
      </c>
      <c r="AU48" s="267">
        <f>IF(AU47="","",VLOOKUP(AU47,'標準様式１【記載例】シフト記号表（勤務時間帯）'!$C$6:$L$47,10,FALSE))</f>
        <v>8</v>
      </c>
      <c r="AV48" s="267" t="str">
        <f>IF(AV47="","",VLOOKUP(AV47,'標準様式１【記載例】シフト記号表（勤務時間帯）'!$C$6:$L$47,10,FALSE))</f>
        <v/>
      </c>
      <c r="AW48" s="267" t="str">
        <f>IF(AW47="","",VLOOKUP(AW47,'標準様式１【記載例】シフト記号表（勤務時間帯）'!$C$6:$L$47,10,FALSE))</f>
        <v/>
      </c>
      <c r="AX48" s="269">
        <f>IF(AX47="","",VLOOKUP(AX47,'標準様式１【記載例】シフト記号表（勤務時間帯）'!$C$6:$L$47,10,FALSE))</f>
        <v>8</v>
      </c>
      <c r="AY48" s="268" t="str">
        <f>IF(AY47="","",VLOOKUP(AY47,'標準様式１【記載例】シフト記号表（勤務時間帯）'!$C$6:$L$47,10,FALSE))</f>
        <v/>
      </c>
      <c r="AZ48" s="267" t="str">
        <f>IF(AZ47="","",VLOOKUP(AZ47,'標準様式１【記載例】シフト記号表（勤務時間帯）'!$C$6:$L$47,10,FALSE))</f>
        <v/>
      </c>
      <c r="BA48" s="267" t="str">
        <f>IF(BA47="","",VLOOKUP(BA47,'標準様式１【記載例】シフト記号表（勤務時間帯）'!$C$6:$L$47,10,FALSE))</f>
        <v/>
      </c>
      <c r="BB48" s="1265">
        <f>IF($BE$3="４週",SUM(W48:AX48),IF($BE$3="暦月",SUM(W48:BA48),""))</f>
        <v>160</v>
      </c>
      <c r="BC48" s="1266"/>
      <c r="BD48" s="1267">
        <f>IF($BE$3="４週",BB48/4,IF($BE$3="暦月",(BB48/($BE$8/7)),""))</f>
        <v>40</v>
      </c>
      <c r="BE48" s="1266"/>
      <c r="BF48" s="1262"/>
      <c r="BG48" s="1263"/>
      <c r="BH48" s="1263"/>
      <c r="BI48" s="1263"/>
      <c r="BJ48" s="1264"/>
    </row>
    <row r="49" spans="2:62" ht="20.25" customHeight="1" x14ac:dyDescent="0.15">
      <c r="B49" s="1268">
        <f>B47+1</f>
        <v>18</v>
      </c>
      <c r="C49" s="1287" t="s">
        <v>596</v>
      </c>
      <c r="D49" s="1288"/>
      <c r="E49" s="278"/>
      <c r="F49" s="277"/>
      <c r="G49" s="278"/>
      <c r="H49" s="277"/>
      <c r="I49" s="1289" t="s">
        <v>578</v>
      </c>
      <c r="J49" s="1290"/>
      <c r="K49" s="1291" t="s">
        <v>598</v>
      </c>
      <c r="L49" s="1292"/>
      <c r="M49" s="1292"/>
      <c r="N49" s="1288"/>
      <c r="O49" s="1308" t="s">
        <v>599</v>
      </c>
      <c r="P49" s="1309"/>
      <c r="Q49" s="1309"/>
      <c r="R49" s="1309"/>
      <c r="S49" s="1310"/>
      <c r="T49" s="276" t="s">
        <v>486</v>
      </c>
      <c r="V49" s="275"/>
      <c r="W49" s="260" t="s">
        <v>564</v>
      </c>
      <c r="X49" s="259" t="s">
        <v>564</v>
      </c>
      <c r="Y49" s="259" t="s">
        <v>564</v>
      </c>
      <c r="Z49" s="259" t="s">
        <v>564</v>
      </c>
      <c r="AA49" s="259"/>
      <c r="AB49" s="259"/>
      <c r="AC49" s="261" t="s">
        <v>564</v>
      </c>
      <c r="AD49" s="260" t="s">
        <v>564</v>
      </c>
      <c r="AE49" s="259" t="s">
        <v>564</v>
      </c>
      <c r="AF49" s="259" t="s">
        <v>564</v>
      </c>
      <c r="AG49" s="259" t="s">
        <v>564</v>
      </c>
      <c r="AH49" s="259"/>
      <c r="AI49" s="259"/>
      <c r="AJ49" s="261" t="s">
        <v>564</v>
      </c>
      <c r="AK49" s="260" t="s">
        <v>564</v>
      </c>
      <c r="AL49" s="259" t="s">
        <v>564</v>
      </c>
      <c r="AM49" s="259" t="s">
        <v>564</v>
      </c>
      <c r="AN49" s="259" t="s">
        <v>564</v>
      </c>
      <c r="AO49" s="259"/>
      <c r="AP49" s="259"/>
      <c r="AQ49" s="261" t="s">
        <v>564</v>
      </c>
      <c r="AR49" s="260" t="s">
        <v>564</v>
      </c>
      <c r="AS49" s="259" t="s">
        <v>564</v>
      </c>
      <c r="AT49" s="259" t="s">
        <v>564</v>
      </c>
      <c r="AU49" s="259" t="s">
        <v>564</v>
      </c>
      <c r="AV49" s="259"/>
      <c r="AW49" s="259"/>
      <c r="AX49" s="261" t="s">
        <v>564</v>
      </c>
      <c r="AY49" s="260"/>
      <c r="AZ49" s="259"/>
      <c r="BA49" s="258"/>
      <c r="BB49" s="1311"/>
      <c r="BC49" s="1312"/>
      <c r="BD49" s="1282"/>
      <c r="BE49" s="1283"/>
      <c r="BF49" s="1284"/>
      <c r="BG49" s="1285"/>
      <c r="BH49" s="1285"/>
      <c r="BI49" s="1285"/>
      <c r="BJ49" s="1286"/>
    </row>
    <row r="50" spans="2:62" ht="20.25" customHeight="1" x14ac:dyDescent="0.15">
      <c r="B50" s="1269"/>
      <c r="C50" s="1272"/>
      <c r="D50" s="1273"/>
      <c r="E50" s="278"/>
      <c r="F50" s="277" t="str">
        <f>C49</f>
        <v>訪問介護員</v>
      </c>
      <c r="G50" s="278"/>
      <c r="H50" s="277" t="str">
        <f>I49</f>
        <v>A</v>
      </c>
      <c r="I50" s="1276"/>
      <c r="J50" s="1277"/>
      <c r="K50" s="1280"/>
      <c r="L50" s="1281"/>
      <c r="M50" s="1281"/>
      <c r="N50" s="1273"/>
      <c r="O50" s="1308"/>
      <c r="P50" s="1309"/>
      <c r="Q50" s="1309"/>
      <c r="R50" s="1309"/>
      <c r="S50" s="1310"/>
      <c r="T50" s="272" t="s">
        <v>485</v>
      </c>
      <c r="U50" s="271"/>
      <c r="V50" s="270"/>
      <c r="W50" s="268">
        <f>IF(W49="","",VLOOKUP(W49,'標準様式１【記載例】シフト記号表（勤務時間帯）'!$C$6:$L$47,10,FALSE))</f>
        <v>8.0000000000000018</v>
      </c>
      <c r="X50" s="267">
        <f>IF(X49="","",VLOOKUP(X49,'標準様式１【記載例】シフト記号表（勤務時間帯）'!$C$6:$L$47,10,FALSE))</f>
        <v>8.0000000000000018</v>
      </c>
      <c r="Y50" s="267">
        <f>IF(Y49="","",VLOOKUP(Y49,'標準様式１【記載例】シフト記号表（勤務時間帯）'!$C$6:$L$47,10,FALSE))</f>
        <v>8.0000000000000018</v>
      </c>
      <c r="Z50" s="267">
        <f>IF(Z49="","",VLOOKUP(Z49,'標準様式１【記載例】シフト記号表（勤務時間帯）'!$C$6:$L$47,10,FALSE))</f>
        <v>8.0000000000000018</v>
      </c>
      <c r="AA50" s="267" t="str">
        <f>IF(AA49="","",VLOOKUP(AA49,'標準様式１【記載例】シフト記号表（勤務時間帯）'!$C$6:$L$47,10,FALSE))</f>
        <v/>
      </c>
      <c r="AB50" s="267" t="str">
        <f>IF(AB49="","",VLOOKUP(AB49,'標準様式１【記載例】シフト記号表（勤務時間帯）'!$C$6:$L$47,10,FALSE))</f>
        <v/>
      </c>
      <c r="AC50" s="269">
        <f>IF(AC49="","",VLOOKUP(AC49,'標準様式１【記載例】シフト記号表（勤務時間帯）'!$C$6:$L$47,10,FALSE))</f>
        <v>8.0000000000000018</v>
      </c>
      <c r="AD50" s="268">
        <f>IF(AD49="","",VLOOKUP(AD49,'標準様式１【記載例】シフト記号表（勤務時間帯）'!$C$6:$L$47,10,FALSE))</f>
        <v>8.0000000000000018</v>
      </c>
      <c r="AE50" s="267">
        <f>IF(AE49="","",VLOOKUP(AE49,'標準様式１【記載例】シフト記号表（勤務時間帯）'!$C$6:$L$47,10,FALSE))</f>
        <v>8.0000000000000018</v>
      </c>
      <c r="AF50" s="267">
        <f>IF(AF49="","",VLOOKUP(AF49,'標準様式１【記載例】シフト記号表（勤務時間帯）'!$C$6:$L$47,10,FALSE))</f>
        <v>8.0000000000000018</v>
      </c>
      <c r="AG50" s="267">
        <f>IF(AG49="","",VLOOKUP(AG49,'標準様式１【記載例】シフト記号表（勤務時間帯）'!$C$6:$L$47,10,FALSE))</f>
        <v>8.0000000000000018</v>
      </c>
      <c r="AH50" s="267" t="str">
        <f>IF(AH49="","",VLOOKUP(AH49,'標準様式１【記載例】シフト記号表（勤務時間帯）'!$C$6:$L$47,10,FALSE))</f>
        <v/>
      </c>
      <c r="AI50" s="267" t="str">
        <f>IF(AI49="","",VLOOKUP(AI49,'標準様式１【記載例】シフト記号表（勤務時間帯）'!$C$6:$L$47,10,FALSE))</f>
        <v/>
      </c>
      <c r="AJ50" s="269">
        <f>IF(AJ49="","",VLOOKUP(AJ49,'標準様式１【記載例】シフト記号表（勤務時間帯）'!$C$6:$L$47,10,FALSE))</f>
        <v>8.0000000000000018</v>
      </c>
      <c r="AK50" s="268">
        <f>IF(AK49="","",VLOOKUP(AK49,'標準様式１【記載例】シフト記号表（勤務時間帯）'!$C$6:$L$47,10,FALSE))</f>
        <v>8.0000000000000018</v>
      </c>
      <c r="AL50" s="267">
        <f>IF(AL49="","",VLOOKUP(AL49,'標準様式１【記載例】シフト記号表（勤務時間帯）'!$C$6:$L$47,10,FALSE))</f>
        <v>8.0000000000000018</v>
      </c>
      <c r="AM50" s="267">
        <f>IF(AM49="","",VLOOKUP(AM49,'標準様式１【記載例】シフト記号表（勤務時間帯）'!$C$6:$L$47,10,FALSE))</f>
        <v>8.0000000000000018</v>
      </c>
      <c r="AN50" s="267">
        <f>IF(AN49="","",VLOOKUP(AN49,'標準様式１【記載例】シフト記号表（勤務時間帯）'!$C$6:$L$47,10,FALSE))</f>
        <v>8.0000000000000018</v>
      </c>
      <c r="AO50" s="267" t="str">
        <f>IF(AO49="","",VLOOKUP(AO49,'標準様式１【記載例】シフト記号表（勤務時間帯）'!$C$6:$L$47,10,FALSE))</f>
        <v/>
      </c>
      <c r="AP50" s="267" t="str">
        <f>IF(AP49="","",VLOOKUP(AP49,'標準様式１【記載例】シフト記号表（勤務時間帯）'!$C$6:$L$47,10,FALSE))</f>
        <v/>
      </c>
      <c r="AQ50" s="269">
        <f>IF(AQ49="","",VLOOKUP(AQ49,'標準様式１【記載例】シフト記号表（勤務時間帯）'!$C$6:$L$47,10,FALSE))</f>
        <v>8.0000000000000018</v>
      </c>
      <c r="AR50" s="268">
        <f>IF(AR49="","",VLOOKUP(AR49,'標準様式１【記載例】シフト記号表（勤務時間帯）'!$C$6:$L$47,10,FALSE))</f>
        <v>8.0000000000000018</v>
      </c>
      <c r="AS50" s="267">
        <f>IF(AS49="","",VLOOKUP(AS49,'標準様式１【記載例】シフト記号表（勤務時間帯）'!$C$6:$L$47,10,FALSE))</f>
        <v>8.0000000000000018</v>
      </c>
      <c r="AT50" s="267">
        <f>IF(AT49="","",VLOOKUP(AT49,'標準様式１【記載例】シフト記号表（勤務時間帯）'!$C$6:$L$47,10,FALSE))</f>
        <v>8.0000000000000018</v>
      </c>
      <c r="AU50" s="267">
        <f>IF(AU49="","",VLOOKUP(AU49,'標準様式１【記載例】シフト記号表（勤務時間帯）'!$C$6:$L$47,10,FALSE))</f>
        <v>8.0000000000000018</v>
      </c>
      <c r="AV50" s="267" t="str">
        <f>IF(AV49="","",VLOOKUP(AV49,'標準様式１【記載例】シフト記号表（勤務時間帯）'!$C$6:$L$47,10,FALSE))</f>
        <v/>
      </c>
      <c r="AW50" s="267" t="str">
        <f>IF(AW49="","",VLOOKUP(AW49,'標準様式１【記載例】シフト記号表（勤務時間帯）'!$C$6:$L$47,10,FALSE))</f>
        <v/>
      </c>
      <c r="AX50" s="269">
        <f>IF(AX49="","",VLOOKUP(AX49,'標準様式１【記載例】シフト記号表（勤務時間帯）'!$C$6:$L$47,10,FALSE))</f>
        <v>8.0000000000000018</v>
      </c>
      <c r="AY50" s="268" t="str">
        <f>IF(AY49="","",VLOOKUP(AY49,'標準様式１【記載例】シフト記号表（勤務時間帯）'!$C$6:$L$47,10,FALSE))</f>
        <v/>
      </c>
      <c r="AZ50" s="267" t="str">
        <f>IF(AZ49="","",VLOOKUP(AZ49,'標準様式１【記載例】シフト記号表（勤務時間帯）'!$C$6:$L$47,10,FALSE))</f>
        <v/>
      </c>
      <c r="BA50" s="267" t="str">
        <f>IF(BA49="","",VLOOKUP(BA49,'標準様式１【記載例】シフト記号表（勤務時間帯）'!$C$6:$L$47,10,FALSE))</f>
        <v/>
      </c>
      <c r="BB50" s="1265">
        <f>IF($BE$3="４週",SUM(W50:AX50),IF($BE$3="暦月",SUM(W50:BA50),""))</f>
        <v>160.00000000000003</v>
      </c>
      <c r="BC50" s="1266"/>
      <c r="BD50" s="1267">
        <f>IF($BE$3="４週",BB50/4,IF($BE$3="暦月",(BB50/($BE$8/7)),""))</f>
        <v>40.000000000000007</v>
      </c>
      <c r="BE50" s="1266"/>
      <c r="BF50" s="1262"/>
      <c r="BG50" s="1263"/>
      <c r="BH50" s="1263"/>
      <c r="BI50" s="1263"/>
      <c r="BJ50" s="1264"/>
    </row>
    <row r="51" spans="2:62" ht="20.25" customHeight="1" x14ac:dyDescent="0.15">
      <c r="B51" s="1268">
        <f>B49+1</f>
        <v>19</v>
      </c>
      <c r="C51" s="1287" t="s">
        <v>596</v>
      </c>
      <c r="D51" s="1288"/>
      <c r="E51" s="266"/>
      <c r="F51" s="265"/>
      <c r="G51" s="266"/>
      <c r="H51" s="265"/>
      <c r="I51" s="1289" t="s">
        <v>578</v>
      </c>
      <c r="J51" s="1290"/>
      <c r="K51" s="1291" t="s">
        <v>598</v>
      </c>
      <c r="L51" s="1292"/>
      <c r="M51" s="1292"/>
      <c r="N51" s="1288"/>
      <c r="O51" s="1308" t="s">
        <v>597</v>
      </c>
      <c r="P51" s="1309"/>
      <c r="Q51" s="1309"/>
      <c r="R51" s="1309"/>
      <c r="S51" s="1310"/>
      <c r="T51" s="264" t="s">
        <v>486</v>
      </c>
      <c r="U51" s="263"/>
      <c r="V51" s="262"/>
      <c r="W51" s="260" t="s">
        <v>563</v>
      </c>
      <c r="X51" s="259" t="s">
        <v>563</v>
      </c>
      <c r="Y51" s="259" t="s">
        <v>563</v>
      </c>
      <c r="Z51" s="259" t="s">
        <v>563</v>
      </c>
      <c r="AA51" s="259"/>
      <c r="AB51" s="259"/>
      <c r="AC51" s="261" t="s">
        <v>563</v>
      </c>
      <c r="AD51" s="260" t="s">
        <v>563</v>
      </c>
      <c r="AE51" s="259" t="s">
        <v>563</v>
      </c>
      <c r="AF51" s="259" t="s">
        <v>563</v>
      </c>
      <c r="AG51" s="259" t="s">
        <v>563</v>
      </c>
      <c r="AH51" s="259"/>
      <c r="AI51" s="259"/>
      <c r="AJ51" s="261" t="s">
        <v>563</v>
      </c>
      <c r="AK51" s="260" t="s">
        <v>563</v>
      </c>
      <c r="AL51" s="259" t="s">
        <v>563</v>
      </c>
      <c r="AM51" s="259" t="s">
        <v>563</v>
      </c>
      <c r="AN51" s="259" t="s">
        <v>563</v>
      </c>
      <c r="AO51" s="259"/>
      <c r="AP51" s="259"/>
      <c r="AQ51" s="261" t="s">
        <v>563</v>
      </c>
      <c r="AR51" s="260" t="s">
        <v>563</v>
      </c>
      <c r="AS51" s="259" t="s">
        <v>563</v>
      </c>
      <c r="AT51" s="259" t="s">
        <v>563</v>
      </c>
      <c r="AU51" s="259" t="s">
        <v>563</v>
      </c>
      <c r="AV51" s="259"/>
      <c r="AW51" s="259"/>
      <c r="AX51" s="261" t="s">
        <v>563</v>
      </c>
      <c r="AY51" s="260"/>
      <c r="AZ51" s="259"/>
      <c r="BA51" s="258"/>
      <c r="BB51" s="1311"/>
      <c r="BC51" s="1312"/>
      <c r="BD51" s="1282"/>
      <c r="BE51" s="1283"/>
      <c r="BF51" s="1284"/>
      <c r="BG51" s="1285"/>
      <c r="BH51" s="1285"/>
      <c r="BI51" s="1285"/>
      <c r="BJ51" s="1286"/>
    </row>
    <row r="52" spans="2:62" ht="20.25" customHeight="1" x14ac:dyDescent="0.15">
      <c r="B52" s="1269"/>
      <c r="C52" s="1272"/>
      <c r="D52" s="1273"/>
      <c r="E52" s="278"/>
      <c r="F52" s="277" t="str">
        <f>C51</f>
        <v>訪問介護員</v>
      </c>
      <c r="G52" s="278"/>
      <c r="H52" s="277" t="str">
        <f>I51</f>
        <v>A</v>
      </c>
      <c r="I52" s="1276"/>
      <c r="J52" s="1277"/>
      <c r="K52" s="1280"/>
      <c r="L52" s="1281"/>
      <c r="M52" s="1281"/>
      <c r="N52" s="1273"/>
      <c r="O52" s="1308"/>
      <c r="P52" s="1309"/>
      <c r="Q52" s="1309"/>
      <c r="R52" s="1309"/>
      <c r="S52" s="1310"/>
      <c r="T52" s="272" t="s">
        <v>485</v>
      </c>
      <c r="U52" s="280"/>
      <c r="V52" s="279"/>
      <c r="W52" s="268">
        <f>IF(W51="","",VLOOKUP(W51,'標準様式１【記載例】シフト記号表（勤務時間帯）'!$C$6:$L$47,10,FALSE))</f>
        <v>8</v>
      </c>
      <c r="X52" s="267">
        <f>IF(X51="","",VLOOKUP(X51,'標準様式１【記載例】シフト記号表（勤務時間帯）'!$C$6:$L$47,10,FALSE))</f>
        <v>8</v>
      </c>
      <c r="Y52" s="267">
        <f>IF(Y51="","",VLOOKUP(Y51,'標準様式１【記載例】シフト記号表（勤務時間帯）'!$C$6:$L$47,10,FALSE))</f>
        <v>8</v>
      </c>
      <c r="Z52" s="267">
        <f>IF(Z51="","",VLOOKUP(Z51,'標準様式１【記載例】シフト記号表（勤務時間帯）'!$C$6:$L$47,10,FALSE))</f>
        <v>8</v>
      </c>
      <c r="AA52" s="267" t="str">
        <f>IF(AA51="","",VLOOKUP(AA51,'標準様式１【記載例】シフト記号表（勤務時間帯）'!$C$6:$L$47,10,FALSE))</f>
        <v/>
      </c>
      <c r="AB52" s="267" t="str">
        <f>IF(AB51="","",VLOOKUP(AB51,'標準様式１【記載例】シフト記号表（勤務時間帯）'!$C$6:$L$47,10,FALSE))</f>
        <v/>
      </c>
      <c r="AC52" s="269">
        <f>IF(AC51="","",VLOOKUP(AC51,'標準様式１【記載例】シフト記号表（勤務時間帯）'!$C$6:$L$47,10,FALSE))</f>
        <v>8</v>
      </c>
      <c r="AD52" s="268">
        <f>IF(AD51="","",VLOOKUP(AD51,'標準様式１【記載例】シフト記号表（勤務時間帯）'!$C$6:$L$47,10,FALSE))</f>
        <v>8</v>
      </c>
      <c r="AE52" s="267">
        <f>IF(AE51="","",VLOOKUP(AE51,'標準様式１【記載例】シフト記号表（勤務時間帯）'!$C$6:$L$47,10,FALSE))</f>
        <v>8</v>
      </c>
      <c r="AF52" s="267">
        <f>IF(AF51="","",VLOOKUP(AF51,'標準様式１【記載例】シフト記号表（勤務時間帯）'!$C$6:$L$47,10,FALSE))</f>
        <v>8</v>
      </c>
      <c r="AG52" s="267">
        <f>IF(AG51="","",VLOOKUP(AG51,'標準様式１【記載例】シフト記号表（勤務時間帯）'!$C$6:$L$47,10,FALSE))</f>
        <v>8</v>
      </c>
      <c r="AH52" s="267" t="str">
        <f>IF(AH51="","",VLOOKUP(AH51,'標準様式１【記載例】シフト記号表（勤務時間帯）'!$C$6:$L$47,10,FALSE))</f>
        <v/>
      </c>
      <c r="AI52" s="267" t="str">
        <f>IF(AI51="","",VLOOKUP(AI51,'標準様式１【記載例】シフト記号表（勤務時間帯）'!$C$6:$L$47,10,FALSE))</f>
        <v/>
      </c>
      <c r="AJ52" s="269">
        <f>IF(AJ51="","",VLOOKUP(AJ51,'標準様式１【記載例】シフト記号表（勤務時間帯）'!$C$6:$L$47,10,FALSE))</f>
        <v>8</v>
      </c>
      <c r="AK52" s="268">
        <f>IF(AK51="","",VLOOKUP(AK51,'標準様式１【記載例】シフト記号表（勤務時間帯）'!$C$6:$L$47,10,FALSE))</f>
        <v>8</v>
      </c>
      <c r="AL52" s="267">
        <f>IF(AL51="","",VLOOKUP(AL51,'標準様式１【記載例】シフト記号表（勤務時間帯）'!$C$6:$L$47,10,FALSE))</f>
        <v>8</v>
      </c>
      <c r="AM52" s="267">
        <f>IF(AM51="","",VLOOKUP(AM51,'標準様式１【記載例】シフト記号表（勤務時間帯）'!$C$6:$L$47,10,FALSE))</f>
        <v>8</v>
      </c>
      <c r="AN52" s="267">
        <f>IF(AN51="","",VLOOKUP(AN51,'標準様式１【記載例】シフト記号表（勤務時間帯）'!$C$6:$L$47,10,FALSE))</f>
        <v>8</v>
      </c>
      <c r="AO52" s="267" t="str">
        <f>IF(AO51="","",VLOOKUP(AO51,'標準様式１【記載例】シフト記号表（勤務時間帯）'!$C$6:$L$47,10,FALSE))</f>
        <v/>
      </c>
      <c r="AP52" s="267" t="str">
        <f>IF(AP51="","",VLOOKUP(AP51,'標準様式１【記載例】シフト記号表（勤務時間帯）'!$C$6:$L$47,10,FALSE))</f>
        <v/>
      </c>
      <c r="AQ52" s="269">
        <f>IF(AQ51="","",VLOOKUP(AQ51,'標準様式１【記載例】シフト記号表（勤務時間帯）'!$C$6:$L$47,10,FALSE))</f>
        <v>8</v>
      </c>
      <c r="AR52" s="268">
        <f>IF(AR51="","",VLOOKUP(AR51,'標準様式１【記載例】シフト記号表（勤務時間帯）'!$C$6:$L$47,10,FALSE))</f>
        <v>8</v>
      </c>
      <c r="AS52" s="267">
        <f>IF(AS51="","",VLOOKUP(AS51,'標準様式１【記載例】シフト記号表（勤務時間帯）'!$C$6:$L$47,10,FALSE))</f>
        <v>8</v>
      </c>
      <c r="AT52" s="267">
        <f>IF(AT51="","",VLOOKUP(AT51,'標準様式１【記載例】シフト記号表（勤務時間帯）'!$C$6:$L$47,10,FALSE))</f>
        <v>8</v>
      </c>
      <c r="AU52" s="267">
        <f>IF(AU51="","",VLOOKUP(AU51,'標準様式１【記載例】シフト記号表（勤務時間帯）'!$C$6:$L$47,10,FALSE))</f>
        <v>8</v>
      </c>
      <c r="AV52" s="267" t="str">
        <f>IF(AV51="","",VLOOKUP(AV51,'標準様式１【記載例】シフト記号表（勤務時間帯）'!$C$6:$L$47,10,FALSE))</f>
        <v/>
      </c>
      <c r="AW52" s="267" t="str">
        <f>IF(AW51="","",VLOOKUP(AW51,'標準様式１【記載例】シフト記号表（勤務時間帯）'!$C$6:$L$47,10,FALSE))</f>
        <v/>
      </c>
      <c r="AX52" s="269">
        <f>IF(AX51="","",VLOOKUP(AX51,'標準様式１【記載例】シフト記号表（勤務時間帯）'!$C$6:$L$47,10,FALSE))</f>
        <v>8</v>
      </c>
      <c r="AY52" s="268" t="str">
        <f>IF(AY51="","",VLOOKUP(AY51,'標準様式１【記載例】シフト記号表（勤務時間帯）'!$C$6:$L$47,10,FALSE))</f>
        <v/>
      </c>
      <c r="AZ52" s="267" t="str">
        <f>IF(AZ51="","",VLOOKUP(AZ51,'標準様式１【記載例】シフト記号表（勤務時間帯）'!$C$6:$L$47,10,FALSE))</f>
        <v/>
      </c>
      <c r="BA52" s="267" t="str">
        <f>IF(BA51="","",VLOOKUP(BA51,'標準様式１【記載例】シフト記号表（勤務時間帯）'!$C$6:$L$47,10,FALSE))</f>
        <v/>
      </c>
      <c r="BB52" s="1265">
        <f>IF($BE$3="４週",SUM(W52:AX52),IF($BE$3="暦月",SUM(W52:BA52),""))</f>
        <v>160</v>
      </c>
      <c r="BC52" s="1266"/>
      <c r="BD52" s="1267">
        <f>IF($BE$3="４週",BB52/4,IF($BE$3="暦月",(BB52/($BE$8/7)),""))</f>
        <v>40</v>
      </c>
      <c r="BE52" s="1266"/>
      <c r="BF52" s="1262"/>
      <c r="BG52" s="1263"/>
      <c r="BH52" s="1263"/>
      <c r="BI52" s="1263"/>
      <c r="BJ52" s="1264"/>
    </row>
    <row r="53" spans="2:62" ht="20.25" customHeight="1" x14ac:dyDescent="0.15">
      <c r="B53" s="1268">
        <f>B51+1</f>
        <v>20</v>
      </c>
      <c r="C53" s="1287" t="s">
        <v>596</v>
      </c>
      <c r="D53" s="1288"/>
      <c r="E53" s="266"/>
      <c r="F53" s="265"/>
      <c r="G53" s="266"/>
      <c r="H53" s="265"/>
      <c r="I53" s="1289" t="s">
        <v>595</v>
      </c>
      <c r="J53" s="1290"/>
      <c r="K53" s="1291" t="s">
        <v>594</v>
      </c>
      <c r="L53" s="1292"/>
      <c r="M53" s="1292"/>
      <c r="N53" s="1288"/>
      <c r="O53" s="1308" t="s">
        <v>593</v>
      </c>
      <c r="P53" s="1309"/>
      <c r="Q53" s="1309"/>
      <c r="R53" s="1309"/>
      <c r="S53" s="1310"/>
      <c r="T53" s="264" t="s">
        <v>486</v>
      </c>
      <c r="U53" s="263"/>
      <c r="V53" s="262"/>
      <c r="W53" s="260"/>
      <c r="X53" s="259"/>
      <c r="Y53" s="259" t="s">
        <v>564</v>
      </c>
      <c r="Z53" s="259" t="s">
        <v>564</v>
      </c>
      <c r="AA53" s="259" t="s">
        <v>564</v>
      </c>
      <c r="AB53" s="259" t="s">
        <v>564</v>
      </c>
      <c r="AC53" s="261"/>
      <c r="AD53" s="260"/>
      <c r="AE53" s="259"/>
      <c r="AF53" s="259" t="s">
        <v>564</v>
      </c>
      <c r="AG53" s="259" t="s">
        <v>564</v>
      </c>
      <c r="AH53" s="259" t="s">
        <v>564</v>
      </c>
      <c r="AI53" s="259" t="s">
        <v>564</v>
      </c>
      <c r="AJ53" s="261"/>
      <c r="AK53" s="260"/>
      <c r="AL53" s="259"/>
      <c r="AM53" s="259" t="s">
        <v>564</v>
      </c>
      <c r="AN53" s="259" t="s">
        <v>564</v>
      </c>
      <c r="AO53" s="259" t="s">
        <v>564</v>
      </c>
      <c r="AP53" s="259" t="s">
        <v>564</v>
      </c>
      <c r="AQ53" s="261"/>
      <c r="AR53" s="260"/>
      <c r="AS53" s="259"/>
      <c r="AT53" s="259" t="s">
        <v>564</v>
      </c>
      <c r="AU53" s="259" t="s">
        <v>564</v>
      </c>
      <c r="AV53" s="259" t="s">
        <v>564</v>
      </c>
      <c r="AW53" s="259" t="s">
        <v>564</v>
      </c>
      <c r="AX53" s="261"/>
      <c r="AY53" s="260"/>
      <c r="AZ53" s="259"/>
      <c r="BA53" s="258"/>
      <c r="BB53" s="1311"/>
      <c r="BC53" s="1312"/>
      <c r="BD53" s="1282"/>
      <c r="BE53" s="1283"/>
      <c r="BF53" s="1284"/>
      <c r="BG53" s="1285"/>
      <c r="BH53" s="1285"/>
      <c r="BI53" s="1285"/>
      <c r="BJ53" s="1286"/>
    </row>
    <row r="54" spans="2:62" ht="20.25" customHeight="1" x14ac:dyDescent="0.15">
      <c r="B54" s="1269"/>
      <c r="C54" s="1272"/>
      <c r="D54" s="1273"/>
      <c r="E54" s="278"/>
      <c r="F54" s="277" t="str">
        <f>C53</f>
        <v>訪問介護員</v>
      </c>
      <c r="G54" s="278"/>
      <c r="H54" s="277" t="str">
        <f>I53</f>
        <v>C</v>
      </c>
      <c r="I54" s="1276"/>
      <c r="J54" s="1277"/>
      <c r="K54" s="1280"/>
      <c r="L54" s="1281"/>
      <c r="M54" s="1281"/>
      <c r="N54" s="1273"/>
      <c r="O54" s="1308"/>
      <c r="P54" s="1309"/>
      <c r="Q54" s="1309"/>
      <c r="R54" s="1309"/>
      <c r="S54" s="1310"/>
      <c r="T54" s="272" t="s">
        <v>485</v>
      </c>
      <c r="U54" s="271"/>
      <c r="V54" s="270"/>
      <c r="W54" s="268" t="str">
        <f>IF(W53="","",VLOOKUP(W53,'標準様式１【記載例】シフト記号表（勤務時間帯）'!$C$6:$L$47,10,FALSE))</f>
        <v/>
      </c>
      <c r="X54" s="267" t="str">
        <f>IF(X53="","",VLOOKUP(X53,'標準様式１【記載例】シフト記号表（勤務時間帯）'!$C$6:$L$47,10,FALSE))</f>
        <v/>
      </c>
      <c r="Y54" s="267">
        <f>IF(Y53="","",VLOOKUP(Y53,'標準様式１【記載例】シフト記号表（勤務時間帯）'!$C$6:$L$47,10,FALSE))</f>
        <v>8.0000000000000018</v>
      </c>
      <c r="Z54" s="267">
        <f>IF(Z53="","",VLOOKUP(Z53,'標準様式１【記載例】シフト記号表（勤務時間帯）'!$C$6:$L$47,10,FALSE))</f>
        <v>8.0000000000000018</v>
      </c>
      <c r="AA54" s="267">
        <f>IF(AA53="","",VLOOKUP(AA53,'標準様式１【記載例】シフト記号表（勤務時間帯）'!$C$6:$L$47,10,FALSE))</f>
        <v>8.0000000000000018</v>
      </c>
      <c r="AB54" s="267">
        <f>IF(AB53="","",VLOOKUP(AB53,'標準様式１【記載例】シフト記号表（勤務時間帯）'!$C$6:$L$47,10,FALSE))</f>
        <v>8.0000000000000018</v>
      </c>
      <c r="AC54" s="269" t="str">
        <f>IF(AC53="","",VLOOKUP(AC53,'標準様式１【記載例】シフト記号表（勤務時間帯）'!$C$6:$L$47,10,FALSE))</f>
        <v/>
      </c>
      <c r="AD54" s="268" t="str">
        <f>IF(AD53="","",VLOOKUP(AD53,'標準様式１【記載例】シフト記号表（勤務時間帯）'!$C$6:$L$47,10,FALSE))</f>
        <v/>
      </c>
      <c r="AE54" s="267" t="str">
        <f>IF(AE53="","",VLOOKUP(AE53,'標準様式１【記載例】シフト記号表（勤務時間帯）'!$C$6:$L$47,10,FALSE))</f>
        <v/>
      </c>
      <c r="AF54" s="267">
        <f>IF(AF53="","",VLOOKUP(AF53,'標準様式１【記載例】シフト記号表（勤務時間帯）'!$C$6:$L$47,10,FALSE))</f>
        <v>8.0000000000000018</v>
      </c>
      <c r="AG54" s="267">
        <f>IF(AG53="","",VLOOKUP(AG53,'標準様式１【記載例】シフト記号表（勤務時間帯）'!$C$6:$L$47,10,FALSE))</f>
        <v>8.0000000000000018</v>
      </c>
      <c r="AH54" s="267">
        <f>IF(AH53="","",VLOOKUP(AH53,'標準様式１【記載例】シフト記号表（勤務時間帯）'!$C$6:$L$47,10,FALSE))</f>
        <v>8.0000000000000018</v>
      </c>
      <c r="AI54" s="267">
        <f>IF(AI53="","",VLOOKUP(AI53,'標準様式１【記載例】シフト記号表（勤務時間帯）'!$C$6:$L$47,10,FALSE))</f>
        <v>8.0000000000000018</v>
      </c>
      <c r="AJ54" s="269" t="str">
        <f>IF(AJ53="","",VLOOKUP(AJ53,'標準様式１【記載例】シフト記号表（勤務時間帯）'!$C$6:$L$47,10,FALSE))</f>
        <v/>
      </c>
      <c r="AK54" s="268" t="str">
        <f>IF(AK53="","",VLOOKUP(AK53,'標準様式１【記載例】シフト記号表（勤務時間帯）'!$C$6:$L$47,10,FALSE))</f>
        <v/>
      </c>
      <c r="AL54" s="267" t="str">
        <f>IF(AL53="","",VLOOKUP(AL53,'標準様式１【記載例】シフト記号表（勤務時間帯）'!$C$6:$L$47,10,FALSE))</f>
        <v/>
      </c>
      <c r="AM54" s="267">
        <f>IF(AM53="","",VLOOKUP(AM53,'標準様式１【記載例】シフト記号表（勤務時間帯）'!$C$6:$L$47,10,FALSE))</f>
        <v>8.0000000000000018</v>
      </c>
      <c r="AN54" s="267">
        <f>IF(AN53="","",VLOOKUP(AN53,'標準様式１【記載例】シフト記号表（勤務時間帯）'!$C$6:$L$47,10,FALSE))</f>
        <v>8.0000000000000018</v>
      </c>
      <c r="AO54" s="267">
        <f>IF(AO53="","",VLOOKUP(AO53,'標準様式１【記載例】シフト記号表（勤務時間帯）'!$C$6:$L$47,10,FALSE))</f>
        <v>8.0000000000000018</v>
      </c>
      <c r="AP54" s="267">
        <f>IF(AP53="","",VLOOKUP(AP53,'標準様式１【記載例】シフト記号表（勤務時間帯）'!$C$6:$L$47,10,FALSE))</f>
        <v>8.0000000000000018</v>
      </c>
      <c r="AQ54" s="269" t="str">
        <f>IF(AQ53="","",VLOOKUP(AQ53,'標準様式１【記載例】シフト記号表（勤務時間帯）'!$C$6:$L$47,10,FALSE))</f>
        <v/>
      </c>
      <c r="AR54" s="268" t="str">
        <f>IF(AR53="","",VLOOKUP(AR53,'標準様式１【記載例】シフト記号表（勤務時間帯）'!$C$6:$L$47,10,FALSE))</f>
        <v/>
      </c>
      <c r="AS54" s="267" t="str">
        <f>IF(AS53="","",VLOOKUP(AS53,'標準様式１【記載例】シフト記号表（勤務時間帯）'!$C$6:$L$47,10,FALSE))</f>
        <v/>
      </c>
      <c r="AT54" s="267">
        <f>IF(AT53="","",VLOOKUP(AT53,'標準様式１【記載例】シフト記号表（勤務時間帯）'!$C$6:$L$47,10,FALSE))</f>
        <v>8.0000000000000018</v>
      </c>
      <c r="AU54" s="267">
        <f>IF(AU53="","",VLOOKUP(AU53,'標準様式１【記載例】シフト記号表（勤務時間帯）'!$C$6:$L$47,10,FALSE))</f>
        <v>8.0000000000000018</v>
      </c>
      <c r="AV54" s="267">
        <f>IF(AV53="","",VLOOKUP(AV53,'標準様式１【記載例】シフト記号表（勤務時間帯）'!$C$6:$L$47,10,FALSE))</f>
        <v>8.0000000000000018</v>
      </c>
      <c r="AW54" s="267">
        <f>IF(AW53="","",VLOOKUP(AW53,'標準様式１【記載例】シフト記号表（勤務時間帯）'!$C$6:$L$47,10,FALSE))</f>
        <v>8.0000000000000018</v>
      </c>
      <c r="AX54" s="269" t="str">
        <f>IF(AX53="","",VLOOKUP(AX53,'標準様式１【記載例】シフト記号表（勤務時間帯）'!$C$6:$L$47,10,FALSE))</f>
        <v/>
      </c>
      <c r="AY54" s="268" t="str">
        <f>IF(AY53="","",VLOOKUP(AY53,'標準様式１【記載例】シフト記号表（勤務時間帯）'!$C$6:$L$47,10,FALSE))</f>
        <v/>
      </c>
      <c r="AZ54" s="267" t="str">
        <f>IF(AZ53="","",VLOOKUP(AZ53,'標準様式１【記載例】シフト記号表（勤務時間帯）'!$C$6:$L$47,10,FALSE))</f>
        <v/>
      </c>
      <c r="BA54" s="267" t="str">
        <f>IF(BA53="","",VLOOKUP(BA53,'標準様式１【記載例】シフト記号表（勤務時間帯）'!$C$6:$L$47,10,FALSE))</f>
        <v/>
      </c>
      <c r="BB54" s="1265">
        <f>IF($BE$3="４週",SUM(W54:AX54),IF($BE$3="暦月",SUM(W54:BA54),""))</f>
        <v>128.00000000000003</v>
      </c>
      <c r="BC54" s="1266"/>
      <c r="BD54" s="1267">
        <f>IF($BE$3="４週",BB54/4,IF($BE$3="暦月",(BB54/($BE$8/7)),""))</f>
        <v>32.000000000000007</v>
      </c>
      <c r="BE54" s="1266"/>
      <c r="BF54" s="1262"/>
      <c r="BG54" s="1263"/>
      <c r="BH54" s="1263"/>
      <c r="BI54" s="1263"/>
      <c r="BJ54" s="1264"/>
    </row>
    <row r="55" spans="2:62" ht="20.25" customHeight="1" x14ac:dyDescent="0.15">
      <c r="B55" s="1268">
        <f>B53+1</f>
        <v>21</v>
      </c>
      <c r="C55" s="1287" t="s">
        <v>585</v>
      </c>
      <c r="D55" s="1288"/>
      <c r="E55" s="278"/>
      <c r="F55" s="277"/>
      <c r="G55" s="278"/>
      <c r="H55" s="277"/>
      <c r="I55" s="1289" t="s">
        <v>578</v>
      </c>
      <c r="J55" s="1290"/>
      <c r="K55" s="1291" t="s">
        <v>592</v>
      </c>
      <c r="L55" s="1292"/>
      <c r="M55" s="1292"/>
      <c r="N55" s="1288"/>
      <c r="O55" s="1308" t="s">
        <v>591</v>
      </c>
      <c r="P55" s="1309"/>
      <c r="Q55" s="1309"/>
      <c r="R55" s="1309"/>
      <c r="S55" s="1310"/>
      <c r="T55" s="276" t="s">
        <v>486</v>
      </c>
      <c r="V55" s="275"/>
      <c r="W55" s="260" t="s">
        <v>565</v>
      </c>
      <c r="X55" s="259" t="s">
        <v>565</v>
      </c>
      <c r="Y55" s="259"/>
      <c r="Z55" s="259"/>
      <c r="AA55" s="259" t="s">
        <v>565</v>
      </c>
      <c r="AB55" s="259" t="s">
        <v>565</v>
      </c>
      <c r="AC55" s="261" t="s">
        <v>565</v>
      </c>
      <c r="AD55" s="260" t="s">
        <v>565</v>
      </c>
      <c r="AE55" s="259" t="s">
        <v>565</v>
      </c>
      <c r="AF55" s="259"/>
      <c r="AG55" s="259"/>
      <c r="AH55" s="259" t="s">
        <v>565</v>
      </c>
      <c r="AI55" s="259" t="s">
        <v>565</v>
      </c>
      <c r="AJ55" s="261" t="s">
        <v>565</v>
      </c>
      <c r="AK55" s="260" t="s">
        <v>565</v>
      </c>
      <c r="AL55" s="259" t="s">
        <v>565</v>
      </c>
      <c r="AM55" s="259"/>
      <c r="AN55" s="259"/>
      <c r="AO55" s="259" t="s">
        <v>565</v>
      </c>
      <c r="AP55" s="259" t="s">
        <v>565</v>
      </c>
      <c r="AQ55" s="261" t="s">
        <v>565</v>
      </c>
      <c r="AR55" s="260" t="s">
        <v>565</v>
      </c>
      <c r="AS55" s="259" t="s">
        <v>565</v>
      </c>
      <c r="AT55" s="259"/>
      <c r="AU55" s="259"/>
      <c r="AV55" s="259" t="s">
        <v>565</v>
      </c>
      <c r="AW55" s="259" t="s">
        <v>565</v>
      </c>
      <c r="AX55" s="261" t="s">
        <v>565</v>
      </c>
      <c r="AY55" s="260"/>
      <c r="AZ55" s="259"/>
      <c r="BA55" s="258"/>
      <c r="BB55" s="1311"/>
      <c r="BC55" s="1312"/>
      <c r="BD55" s="1282"/>
      <c r="BE55" s="1283"/>
      <c r="BF55" s="1284"/>
      <c r="BG55" s="1285"/>
      <c r="BH55" s="1285"/>
      <c r="BI55" s="1285"/>
      <c r="BJ55" s="1286"/>
    </row>
    <row r="56" spans="2:62" ht="20.25" customHeight="1" x14ac:dyDescent="0.15">
      <c r="B56" s="1269"/>
      <c r="C56" s="1272"/>
      <c r="D56" s="1273"/>
      <c r="E56" s="278"/>
      <c r="F56" s="277" t="str">
        <f>C55</f>
        <v>看護職員</v>
      </c>
      <c r="G56" s="278"/>
      <c r="H56" s="277" t="str">
        <f>I55</f>
        <v>A</v>
      </c>
      <c r="I56" s="1276"/>
      <c r="J56" s="1277"/>
      <c r="K56" s="1280"/>
      <c r="L56" s="1281"/>
      <c r="M56" s="1281"/>
      <c r="N56" s="1273"/>
      <c r="O56" s="1308"/>
      <c r="P56" s="1309"/>
      <c r="Q56" s="1309"/>
      <c r="R56" s="1309"/>
      <c r="S56" s="1310"/>
      <c r="T56" s="272" t="s">
        <v>485</v>
      </c>
      <c r="U56" s="271"/>
      <c r="V56" s="270"/>
      <c r="W56" s="268">
        <f>IF(W55="","",VLOOKUP(W55,'標準様式１【記載例】シフト記号表（勤務時間帯）'!$C$6:$L$47,10,FALSE))</f>
        <v>8</v>
      </c>
      <c r="X56" s="267">
        <f>IF(X55="","",VLOOKUP(X55,'標準様式１【記載例】シフト記号表（勤務時間帯）'!$C$6:$L$47,10,FALSE))</f>
        <v>8</v>
      </c>
      <c r="Y56" s="267" t="str">
        <f>IF(Y55="","",VLOOKUP(Y55,'標準様式１【記載例】シフト記号表（勤務時間帯）'!$C$6:$L$47,10,FALSE))</f>
        <v/>
      </c>
      <c r="Z56" s="267" t="str">
        <f>IF(Z55="","",VLOOKUP(Z55,'標準様式１【記載例】シフト記号表（勤務時間帯）'!$C$6:$L$47,10,FALSE))</f>
        <v/>
      </c>
      <c r="AA56" s="267">
        <f>IF(AA55="","",VLOOKUP(AA55,'標準様式１【記載例】シフト記号表（勤務時間帯）'!$C$6:$L$47,10,FALSE))</f>
        <v>8</v>
      </c>
      <c r="AB56" s="267">
        <f>IF(AB55="","",VLOOKUP(AB55,'標準様式１【記載例】シフト記号表（勤務時間帯）'!$C$6:$L$47,10,FALSE))</f>
        <v>8</v>
      </c>
      <c r="AC56" s="269">
        <f>IF(AC55="","",VLOOKUP(AC55,'標準様式１【記載例】シフト記号表（勤務時間帯）'!$C$6:$L$47,10,FALSE))</f>
        <v>8</v>
      </c>
      <c r="AD56" s="268">
        <f>IF(AD55="","",VLOOKUP(AD55,'標準様式１【記載例】シフト記号表（勤務時間帯）'!$C$6:$L$47,10,FALSE))</f>
        <v>8</v>
      </c>
      <c r="AE56" s="267">
        <f>IF(AE55="","",VLOOKUP(AE55,'標準様式１【記載例】シフト記号表（勤務時間帯）'!$C$6:$L$47,10,FALSE))</f>
        <v>8</v>
      </c>
      <c r="AF56" s="267" t="str">
        <f>IF(AF55="","",VLOOKUP(AF55,'標準様式１【記載例】シフト記号表（勤務時間帯）'!$C$6:$L$47,10,FALSE))</f>
        <v/>
      </c>
      <c r="AG56" s="267" t="str">
        <f>IF(AG55="","",VLOOKUP(AG55,'標準様式１【記載例】シフト記号表（勤務時間帯）'!$C$6:$L$47,10,FALSE))</f>
        <v/>
      </c>
      <c r="AH56" s="267">
        <f>IF(AH55="","",VLOOKUP(AH55,'標準様式１【記載例】シフト記号表（勤務時間帯）'!$C$6:$L$47,10,FALSE))</f>
        <v>8</v>
      </c>
      <c r="AI56" s="267">
        <f>IF(AI55="","",VLOOKUP(AI55,'標準様式１【記載例】シフト記号表（勤務時間帯）'!$C$6:$L$47,10,FALSE))</f>
        <v>8</v>
      </c>
      <c r="AJ56" s="269">
        <f>IF(AJ55="","",VLOOKUP(AJ55,'標準様式１【記載例】シフト記号表（勤務時間帯）'!$C$6:$L$47,10,FALSE))</f>
        <v>8</v>
      </c>
      <c r="AK56" s="268">
        <f>IF(AK55="","",VLOOKUP(AK55,'標準様式１【記載例】シフト記号表（勤務時間帯）'!$C$6:$L$47,10,FALSE))</f>
        <v>8</v>
      </c>
      <c r="AL56" s="267">
        <f>IF(AL55="","",VLOOKUP(AL55,'標準様式１【記載例】シフト記号表（勤務時間帯）'!$C$6:$L$47,10,FALSE))</f>
        <v>8</v>
      </c>
      <c r="AM56" s="267" t="str">
        <f>IF(AM55="","",VLOOKUP(AM55,'標準様式１【記載例】シフト記号表（勤務時間帯）'!$C$6:$L$47,10,FALSE))</f>
        <v/>
      </c>
      <c r="AN56" s="267" t="str">
        <f>IF(AN55="","",VLOOKUP(AN55,'標準様式１【記載例】シフト記号表（勤務時間帯）'!$C$6:$L$47,10,FALSE))</f>
        <v/>
      </c>
      <c r="AO56" s="267">
        <f>IF(AO55="","",VLOOKUP(AO55,'標準様式１【記載例】シフト記号表（勤務時間帯）'!$C$6:$L$47,10,FALSE))</f>
        <v>8</v>
      </c>
      <c r="AP56" s="267">
        <f>IF(AP55="","",VLOOKUP(AP55,'標準様式１【記載例】シフト記号表（勤務時間帯）'!$C$6:$L$47,10,FALSE))</f>
        <v>8</v>
      </c>
      <c r="AQ56" s="269">
        <f>IF(AQ55="","",VLOOKUP(AQ55,'標準様式１【記載例】シフト記号表（勤務時間帯）'!$C$6:$L$47,10,FALSE))</f>
        <v>8</v>
      </c>
      <c r="AR56" s="268">
        <f>IF(AR55="","",VLOOKUP(AR55,'標準様式１【記載例】シフト記号表（勤務時間帯）'!$C$6:$L$47,10,FALSE))</f>
        <v>8</v>
      </c>
      <c r="AS56" s="267">
        <f>IF(AS55="","",VLOOKUP(AS55,'標準様式１【記載例】シフト記号表（勤務時間帯）'!$C$6:$L$47,10,FALSE))</f>
        <v>8</v>
      </c>
      <c r="AT56" s="267" t="str">
        <f>IF(AT55="","",VLOOKUP(AT55,'標準様式１【記載例】シフト記号表（勤務時間帯）'!$C$6:$L$47,10,FALSE))</f>
        <v/>
      </c>
      <c r="AU56" s="267" t="str">
        <f>IF(AU55="","",VLOOKUP(AU55,'標準様式１【記載例】シフト記号表（勤務時間帯）'!$C$6:$L$47,10,FALSE))</f>
        <v/>
      </c>
      <c r="AV56" s="267">
        <f>IF(AV55="","",VLOOKUP(AV55,'標準様式１【記載例】シフト記号表（勤務時間帯）'!$C$6:$L$47,10,FALSE))</f>
        <v>8</v>
      </c>
      <c r="AW56" s="267">
        <f>IF(AW55="","",VLOOKUP(AW55,'標準様式１【記載例】シフト記号表（勤務時間帯）'!$C$6:$L$47,10,FALSE))</f>
        <v>8</v>
      </c>
      <c r="AX56" s="269">
        <f>IF(AX55="","",VLOOKUP(AX55,'標準様式１【記載例】シフト記号表（勤務時間帯）'!$C$6:$L$47,10,FALSE))</f>
        <v>8</v>
      </c>
      <c r="AY56" s="268" t="str">
        <f>IF(AY55="","",VLOOKUP(AY55,'標準様式１【記載例】シフト記号表（勤務時間帯）'!$C$6:$L$47,10,FALSE))</f>
        <v/>
      </c>
      <c r="AZ56" s="267" t="str">
        <f>IF(AZ55="","",VLOOKUP(AZ55,'標準様式１【記載例】シフト記号表（勤務時間帯）'!$C$6:$L$47,10,FALSE))</f>
        <v/>
      </c>
      <c r="BA56" s="267" t="str">
        <f>IF(BA55="","",VLOOKUP(BA55,'標準様式１【記載例】シフト記号表（勤務時間帯）'!$C$6:$L$47,10,FALSE))</f>
        <v/>
      </c>
      <c r="BB56" s="1265">
        <f>IF($BE$3="４週",SUM(W56:AX56),IF($BE$3="暦月",SUM(W56:BA56),""))</f>
        <v>160</v>
      </c>
      <c r="BC56" s="1266"/>
      <c r="BD56" s="1267">
        <f>IF($BE$3="４週",BB56/4,IF($BE$3="暦月",(BB56/($BE$8/7)),""))</f>
        <v>40</v>
      </c>
      <c r="BE56" s="1266"/>
      <c r="BF56" s="1262"/>
      <c r="BG56" s="1263"/>
      <c r="BH56" s="1263"/>
      <c r="BI56" s="1263"/>
      <c r="BJ56" s="1264"/>
    </row>
    <row r="57" spans="2:62" ht="20.25" customHeight="1" x14ac:dyDescent="0.15">
      <c r="B57" s="1268">
        <f>B55+1</f>
        <v>22</v>
      </c>
      <c r="C57" s="1287" t="s">
        <v>585</v>
      </c>
      <c r="D57" s="1288"/>
      <c r="E57" s="278"/>
      <c r="F57" s="277"/>
      <c r="G57" s="278"/>
      <c r="H57" s="277"/>
      <c r="I57" s="1289" t="s">
        <v>578</v>
      </c>
      <c r="J57" s="1290"/>
      <c r="K57" s="1291" t="s">
        <v>590</v>
      </c>
      <c r="L57" s="1292"/>
      <c r="M57" s="1292"/>
      <c r="N57" s="1288"/>
      <c r="O57" s="1308" t="s">
        <v>589</v>
      </c>
      <c r="P57" s="1309"/>
      <c r="Q57" s="1309"/>
      <c r="R57" s="1309"/>
      <c r="S57" s="1310"/>
      <c r="T57" s="276" t="s">
        <v>486</v>
      </c>
      <c r="V57" s="275"/>
      <c r="W57" s="260" t="s">
        <v>564</v>
      </c>
      <c r="X57" s="259" t="s">
        <v>564</v>
      </c>
      <c r="Y57" s="259"/>
      <c r="Z57" s="259"/>
      <c r="AA57" s="259" t="s">
        <v>564</v>
      </c>
      <c r="AB57" s="259" t="s">
        <v>564</v>
      </c>
      <c r="AC57" s="261" t="s">
        <v>564</v>
      </c>
      <c r="AD57" s="260" t="s">
        <v>564</v>
      </c>
      <c r="AE57" s="259" t="s">
        <v>564</v>
      </c>
      <c r="AF57" s="259"/>
      <c r="AG57" s="259"/>
      <c r="AH57" s="259" t="s">
        <v>564</v>
      </c>
      <c r="AI57" s="259" t="s">
        <v>564</v>
      </c>
      <c r="AJ57" s="261" t="s">
        <v>564</v>
      </c>
      <c r="AK57" s="260" t="s">
        <v>564</v>
      </c>
      <c r="AL57" s="259" t="s">
        <v>564</v>
      </c>
      <c r="AM57" s="259"/>
      <c r="AN57" s="259"/>
      <c r="AO57" s="259" t="s">
        <v>564</v>
      </c>
      <c r="AP57" s="259" t="s">
        <v>564</v>
      </c>
      <c r="AQ57" s="261" t="s">
        <v>564</v>
      </c>
      <c r="AR57" s="260" t="s">
        <v>564</v>
      </c>
      <c r="AS57" s="259" t="s">
        <v>564</v>
      </c>
      <c r="AT57" s="259"/>
      <c r="AU57" s="259"/>
      <c r="AV57" s="259" t="s">
        <v>564</v>
      </c>
      <c r="AW57" s="259" t="s">
        <v>564</v>
      </c>
      <c r="AX57" s="261" t="s">
        <v>564</v>
      </c>
      <c r="AY57" s="260"/>
      <c r="AZ57" s="259"/>
      <c r="BA57" s="258"/>
      <c r="BB57" s="1311"/>
      <c r="BC57" s="1312"/>
      <c r="BD57" s="1282"/>
      <c r="BE57" s="1283"/>
      <c r="BF57" s="1284"/>
      <c r="BG57" s="1285"/>
      <c r="BH57" s="1285"/>
      <c r="BI57" s="1285"/>
      <c r="BJ57" s="1286"/>
    </row>
    <row r="58" spans="2:62" ht="20.25" customHeight="1" x14ac:dyDescent="0.15">
      <c r="B58" s="1269"/>
      <c r="C58" s="1272"/>
      <c r="D58" s="1273"/>
      <c r="E58" s="278"/>
      <c r="F58" s="277" t="str">
        <f>C57</f>
        <v>看護職員</v>
      </c>
      <c r="G58" s="278"/>
      <c r="H58" s="277" t="str">
        <f>I57</f>
        <v>A</v>
      </c>
      <c r="I58" s="1276"/>
      <c r="J58" s="1277"/>
      <c r="K58" s="1280"/>
      <c r="L58" s="1281"/>
      <c r="M58" s="1281"/>
      <c r="N58" s="1273"/>
      <c r="O58" s="1308"/>
      <c r="P58" s="1309"/>
      <c r="Q58" s="1309"/>
      <c r="R58" s="1309"/>
      <c r="S58" s="1310"/>
      <c r="T58" s="272" t="s">
        <v>485</v>
      </c>
      <c r="U58" s="271"/>
      <c r="V58" s="270"/>
      <c r="W58" s="268">
        <f>IF(W57="","",VLOOKUP(W57,'標準様式１【記載例】シフト記号表（勤務時間帯）'!$C$6:$L$47,10,FALSE))</f>
        <v>8.0000000000000018</v>
      </c>
      <c r="X58" s="267">
        <f>IF(X57="","",VLOOKUP(X57,'標準様式１【記載例】シフト記号表（勤務時間帯）'!$C$6:$L$47,10,FALSE))</f>
        <v>8.0000000000000018</v>
      </c>
      <c r="Y58" s="267" t="str">
        <f>IF(Y57="","",VLOOKUP(Y57,'標準様式１【記載例】シフト記号表（勤務時間帯）'!$C$6:$L$47,10,FALSE))</f>
        <v/>
      </c>
      <c r="Z58" s="267" t="str">
        <f>IF(Z57="","",VLOOKUP(Z57,'標準様式１【記載例】シフト記号表（勤務時間帯）'!$C$6:$L$47,10,FALSE))</f>
        <v/>
      </c>
      <c r="AA58" s="267">
        <f>IF(AA57="","",VLOOKUP(AA57,'標準様式１【記載例】シフト記号表（勤務時間帯）'!$C$6:$L$47,10,FALSE))</f>
        <v>8.0000000000000018</v>
      </c>
      <c r="AB58" s="267">
        <f>IF(AB57="","",VLOOKUP(AB57,'標準様式１【記載例】シフト記号表（勤務時間帯）'!$C$6:$L$47,10,FALSE))</f>
        <v>8.0000000000000018</v>
      </c>
      <c r="AC58" s="269">
        <f>IF(AC57="","",VLOOKUP(AC57,'標準様式１【記載例】シフト記号表（勤務時間帯）'!$C$6:$L$47,10,FALSE))</f>
        <v>8.0000000000000018</v>
      </c>
      <c r="AD58" s="268">
        <f>IF(AD57="","",VLOOKUP(AD57,'標準様式１【記載例】シフト記号表（勤務時間帯）'!$C$6:$L$47,10,FALSE))</f>
        <v>8.0000000000000018</v>
      </c>
      <c r="AE58" s="267">
        <f>IF(AE57="","",VLOOKUP(AE57,'標準様式１【記載例】シフト記号表（勤務時間帯）'!$C$6:$L$47,10,FALSE))</f>
        <v>8.0000000000000018</v>
      </c>
      <c r="AF58" s="267" t="str">
        <f>IF(AF57="","",VLOOKUP(AF57,'標準様式１【記載例】シフト記号表（勤務時間帯）'!$C$6:$L$47,10,FALSE))</f>
        <v/>
      </c>
      <c r="AG58" s="267" t="str">
        <f>IF(AG57="","",VLOOKUP(AG57,'標準様式１【記載例】シフト記号表（勤務時間帯）'!$C$6:$L$47,10,FALSE))</f>
        <v/>
      </c>
      <c r="AH58" s="267">
        <f>IF(AH57="","",VLOOKUP(AH57,'標準様式１【記載例】シフト記号表（勤務時間帯）'!$C$6:$L$47,10,FALSE))</f>
        <v>8.0000000000000018</v>
      </c>
      <c r="AI58" s="267">
        <f>IF(AI57="","",VLOOKUP(AI57,'標準様式１【記載例】シフト記号表（勤務時間帯）'!$C$6:$L$47,10,FALSE))</f>
        <v>8.0000000000000018</v>
      </c>
      <c r="AJ58" s="269">
        <f>IF(AJ57="","",VLOOKUP(AJ57,'標準様式１【記載例】シフト記号表（勤務時間帯）'!$C$6:$L$47,10,FALSE))</f>
        <v>8.0000000000000018</v>
      </c>
      <c r="AK58" s="268">
        <f>IF(AK57="","",VLOOKUP(AK57,'標準様式１【記載例】シフト記号表（勤務時間帯）'!$C$6:$L$47,10,FALSE))</f>
        <v>8.0000000000000018</v>
      </c>
      <c r="AL58" s="267">
        <f>IF(AL57="","",VLOOKUP(AL57,'標準様式１【記載例】シフト記号表（勤務時間帯）'!$C$6:$L$47,10,FALSE))</f>
        <v>8.0000000000000018</v>
      </c>
      <c r="AM58" s="267" t="str">
        <f>IF(AM57="","",VLOOKUP(AM57,'標準様式１【記載例】シフト記号表（勤務時間帯）'!$C$6:$L$47,10,FALSE))</f>
        <v/>
      </c>
      <c r="AN58" s="267" t="str">
        <f>IF(AN57="","",VLOOKUP(AN57,'標準様式１【記載例】シフト記号表（勤務時間帯）'!$C$6:$L$47,10,FALSE))</f>
        <v/>
      </c>
      <c r="AO58" s="267">
        <f>IF(AO57="","",VLOOKUP(AO57,'標準様式１【記載例】シフト記号表（勤務時間帯）'!$C$6:$L$47,10,FALSE))</f>
        <v>8.0000000000000018</v>
      </c>
      <c r="AP58" s="267">
        <f>IF(AP57="","",VLOOKUP(AP57,'標準様式１【記載例】シフト記号表（勤務時間帯）'!$C$6:$L$47,10,FALSE))</f>
        <v>8.0000000000000018</v>
      </c>
      <c r="AQ58" s="269">
        <f>IF(AQ57="","",VLOOKUP(AQ57,'標準様式１【記載例】シフト記号表（勤務時間帯）'!$C$6:$L$47,10,FALSE))</f>
        <v>8.0000000000000018</v>
      </c>
      <c r="AR58" s="268">
        <f>IF(AR57="","",VLOOKUP(AR57,'標準様式１【記載例】シフト記号表（勤務時間帯）'!$C$6:$L$47,10,FALSE))</f>
        <v>8.0000000000000018</v>
      </c>
      <c r="AS58" s="267">
        <f>IF(AS57="","",VLOOKUP(AS57,'標準様式１【記載例】シフト記号表（勤務時間帯）'!$C$6:$L$47,10,FALSE))</f>
        <v>8.0000000000000018</v>
      </c>
      <c r="AT58" s="267" t="str">
        <f>IF(AT57="","",VLOOKUP(AT57,'標準様式１【記載例】シフト記号表（勤務時間帯）'!$C$6:$L$47,10,FALSE))</f>
        <v/>
      </c>
      <c r="AU58" s="267" t="str">
        <f>IF(AU57="","",VLOOKUP(AU57,'標準様式１【記載例】シフト記号表（勤務時間帯）'!$C$6:$L$47,10,FALSE))</f>
        <v/>
      </c>
      <c r="AV58" s="267">
        <f>IF(AV57="","",VLOOKUP(AV57,'標準様式１【記載例】シフト記号表（勤務時間帯）'!$C$6:$L$47,10,FALSE))</f>
        <v>8.0000000000000018</v>
      </c>
      <c r="AW58" s="267">
        <f>IF(AW57="","",VLOOKUP(AW57,'標準様式１【記載例】シフト記号表（勤務時間帯）'!$C$6:$L$47,10,FALSE))</f>
        <v>8.0000000000000018</v>
      </c>
      <c r="AX58" s="269">
        <f>IF(AX57="","",VLOOKUP(AX57,'標準様式１【記載例】シフト記号表（勤務時間帯）'!$C$6:$L$47,10,FALSE))</f>
        <v>8.0000000000000018</v>
      </c>
      <c r="AY58" s="268" t="str">
        <f>IF(AY57="","",VLOOKUP(AY57,'標準様式１【記載例】シフト記号表（勤務時間帯）'!$C$6:$L$47,10,FALSE))</f>
        <v/>
      </c>
      <c r="AZ58" s="267" t="str">
        <f>IF(AZ57="","",VLOOKUP(AZ57,'標準様式１【記載例】シフト記号表（勤務時間帯）'!$C$6:$L$47,10,FALSE))</f>
        <v/>
      </c>
      <c r="BA58" s="267" t="str">
        <f>IF(BA57="","",VLOOKUP(BA57,'標準様式１【記載例】シフト記号表（勤務時間帯）'!$C$6:$L$47,10,FALSE))</f>
        <v/>
      </c>
      <c r="BB58" s="1265">
        <f>IF($BE$3="４週",SUM(W58:AX58),IF($BE$3="暦月",SUM(W58:BA58),""))</f>
        <v>160.00000000000003</v>
      </c>
      <c r="BC58" s="1266"/>
      <c r="BD58" s="1267">
        <f>IF($BE$3="４週",BB58/4,IF($BE$3="暦月",(BB58/($BE$8/7)),""))</f>
        <v>40.000000000000007</v>
      </c>
      <c r="BE58" s="1266"/>
      <c r="BF58" s="1262"/>
      <c r="BG58" s="1263"/>
      <c r="BH58" s="1263"/>
      <c r="BI58" s="1263"/>
      <c r="BJ58" s="1264"/>
    </row>
    <row r="59" spans="2:62" ht="20.25" customHeight="1" x14ac:dyDescent="0.15">
      <c r="B59" s="1268">
        <f>B57+1</f>
        <v>23</v>
      </c>
      <c r="C59" s="1287" t="s">
        <v>585</v>
      </c>
      <c r="D59" s="1288"/>
      <c r="E59" s="278"/>
      <c r="F59" s="277"/>
      <c r="G59" s="278"/>
      <c r="H59" s="277"/>
      <c r="I59" s="1289" t="s">
        <v>578</v>
      </c>
      <c r="J59" s="1290"/>
      <c r="K59" s="1291" t="s">
        <v>584</v>
      </c>
      <c r="L59" s="1292"/>
      <c r="M59" s="1292"/>
      <c r="N59" s="1288"/>
      <c r="O59" s="1308" t="s">
        <v>588</v>
      </c>
      <c r="P59" s="1309"/>
      <c r="Q59" s="1309"/>
      <c r="R59" s="1309"/>
      <c r="S59" s="1310"/>
      <c r="T59" s="276" t="s">
        <v>486</v>
      </c>
      <c r="V59" s="275"/>
      <c r="W59" s="260" t="s">
        <v>563</v>
      </c>
      <c r="X59" s="259" t="s">
        <v>563</v>
      </c>
      <c r="Y59" s="259"/>
      <c r="Z59" s="259"/>
      <c r="AA59" s="259" t="s">
        <v>563</v>
      </c>
      <c r="AB59" s="259" t="s">
        <v>563</v>
      </c>
      <c r="AC59" s="261" t="s">
        <v>563</v>
      </c>
      <c r="AD59" s="260" t="s">
        <v>563</v>
      </c>
      <c r="AE59" s="259" t="s">
        <v>563</v>
      </c>
      <c r="AF59" s="259"/>
      <c r="AG59" s="259"/>
      <c r="AH59" s="259" t="s">
        <v>563</v>
      </c>
      <c r="AI59" s="259" t="s">
        <v>563</v>
      </c>
      <c r="AJ59" s="261" t="s">
        <v>563</v>
      </c>
      <c r="AK59" s="260" t="s">
        <v>563</v>
      </c>
      <c r="AL59" s="259" t="s">
        <v>563</v>
      </c>
      <c r="AM59" s="259"/>
      <c r="AN59" s="259"/>
      <c r="AO59" s="259" t="s">
        <v>563</v>
      </c>
      <c r="AP59" s="259" t="s">
        <v>563</v>
      </c>
      <c r="AQ59" s="261" t="s">
        <v>563</v>
      </c>
      <c r="AR59" s="260" t="s">
        <v>563</v>
      </c>
      <c r="AS59" s="259" t="s">
        <v>563</v>
      </c>
      <c r="AT59" s="259"/>
      <c r="AU59" s="259"/>
      <c r="AV59" s="259" t="s">
        <v>563</v>
      </c>
      <c r="AW59" s="259" t="s">
        <v>563</v>
      </c>
      <c r="AX59" s="261" t="s">
        <v>563</v>
      </c>
      <c r="AY59" s="260"/>
      <c r="AZ59" s="259"/>
      <c r="BA59" s="258"/>
      <c r="BB59" s="1311"/>
      <c r="BC59" s="1312"/>
      <c r="BD59" s="1282"/>
      <c r="BE59" s="1283"/>
      <c r="BF59" s="1284"/>
      <c r="BG59" s="1285"/>
      <c r="BH59" s="1285"/>
      <c r="BI59" s="1285"/>
      <c r="BJ59" s="1286"/>
    </row>
    <row r="60" spans="2:62" ht="20.25" customHeight="1" x14ac:dyDescent="0.15">
      <c r="B60" s="1269"/>
      <c r="C60" s="1272"/>
      <c r="D60" s="1273"/>
      <c r="E60" s="278"/>
      <c r="F60" s="277" t="str">
        <f>C59</f>
        <v>看護職員</v>
      </c>
      <c r="G60" s="278"/>
      <c r="H60" s="277" t="str">
        <f>I59</f>
        <v>A</v>
      </c>
      <c r="I60" s="1276"/>
      <c r="J60" s="1277"/>
      <c r="K60" s="1280"/>
      <c r="L60" s="1281"/>
      <c r="M60" s="1281"/>
      <c r="N60" s="1273"/>
      <c r="O60" s="1308"/>
      <c r="P60" s="1309"/>
      <c r="Q60" s="1309"/>
      <c r="R60" s="1309"/>
      <c r="S60" s="1310"/>
      <c r="T60" s="272" t="s">
        <v>485</v>
      </c>
      <c r="U60" s="271"/>
      <c r="V60" s="270"/>
      <c r="W60" s="268">
        <f>IF(W59="","",VLOOKUP(W59,'標準様式１【記載例】シフト記号表（勤務時間帯）'!$C$6:$L$47,10,FALSE))</f>
        <v>8</v>
      </c>
      <c r="X60" s="267">
        <f>IF(X59="","",VLOOKUP(X59,'標準様式１【記載例】シフト記号表（勤務時間帯）'!$C$6:$L$47,10,FALSE))</f>
        <v>8</v>
      </c>
      <c r="Y60" s="267" t="str">
        <f>IF(Y59="","",VLOOKUP(Y59,'標準様式１【記載例】シフト記号表（勤務時間帯）'!$C$6:$L$47,10,FALSE))</f>
        <v/>
      </c>
      <c r="Z60" s="267" t="str">
        <f>IF(Z59="","",VLOOKUP(Z59,'標準様式１【記載例】シフト記号表（勤務時間帯）'!$C$6:$L$47,10,FALSE))</f>
        <v/>
      </c>
      <c r="AA60" s="267">
        <f>IF(AA59="","",VLOOKUP(AA59,'標準様式１【記載例】シフト記号表（勤務時間帯）'!$C$6:$L$47,10,FALSE))</f>
        <v>8</v>
      </c>
      <c r="AB60" s="267">
        <f>IF(AB59="","",VLOOKUP(AB59,'標準様式１【記載例】シフト記号表（勤務時間帯）'!$C$6:$L$47,10,FALSE))</f>
        <v>8</v>
      </c>
      <c r="AC60" s="269">
        <f>IF(AC59="","",VLOOKUP(AC59,'標準様式１【記載例】シフト記号表（勤務時間帯）'!$C$6:$L$47,10,FALSE))</f>
        <v>8</v>
      </c>
      <c r="AD60" s="268">
        <f>IF(AD59="","",VLOOKUP(AD59,'標準様式１【記載例】シフト記号表（勤務時間帯）'!$C$6:$L$47,10,FALSE))</f>
        <v>8</v>
      </c>
      <c r="AE60" s="267">
        <f>IF(AE59="","",VLOOKUP(AE59,'標準様式１【記載例】シフト記号表（勤務時間帯）'!$C$6:$L$47,10,FALSE))</f>
        <v>8</v>
      </c>
      <c r="AF60" s="267" t="str">
        <f>IF(AF59="","",VLOOKUP(AF59,'標準様式１【記載例】シフト記号表（勤務時間帯）'!$C$6:$L$47,10,FALSE))</f>
        <v/>
      </c>
      <c r="AG60" s="267" t="str">
        <f>IF(AG59="","",VLOOKUP(AG59,'標準様式１【記載例】シフト記号表（勤務時間帯）'!$C$6:$L$47,10,FALSE))</f>
        <v/>
      </c>
      <c r="AH60" s="267">
        <f>IF(AH59="","",VLOOKUP(AH59,'標準様式１【記載例】シフト記号表（勤務時間帯）'!$C$6:$L$47,10,FALSE))</f>
        <v>8</v>
      </c>
      <c r="AI60" s="267">
        <f>IF(AI59="","",VLOOKUP(AI59,'標準様式１【記載例】シフト記号表（勤務時間帯）'!$C$6:$L$47,10,FALSE))</f>
        <v>8</v>
      </c>
      <c r="AJ60" s="269">
        <f>IF(AJ59="","",VLOOKUP(AJ59,'標準様式１【記載例】シフト記号表（勤務時間帯）'!$C$6:$L$47,10,FALSE))</f>
        <v>8</v>
      </c>
      <c r="AK60" s="268">
        <f>IF(AK59="","",VLOOKUP(AK59,'標準様式１【記載例】シフト記号表（勤務時間帯）'!$C$6:$L$47,10,FALSE))</f>
        <v>8</v>
      </c>
      <c r="AL60" s="267">
        <f>IF(AL59="","",VLOOKUP(AL59,'標準様式１【記載例】シフト記号表（勤務時間帯）'!$C$6:$L$47,10,FALSE))</f>
        <v>8</v>
      </c>
      <c r="AM60" s="267" t="str">
        <f>IF(AM59="","",VLOOKUP(AM59,'標準様式１【記載例】シフト記号表（勤務時間帯）'!$C$6:$L$47,10,FALSE))</f>
        <v/>
      </c>
      <c r="AN60" s="267" t="str">
        <f>IF(AN59="","",VLOOKUP(AN59,'標準様式１【記載例】シフト記号表（勤務時間帯）'!$C$6:$L$47,10,FALSE))</f>
        <v/>
      </c>
      <c r="AO60" s="267">
        <f>IF(AO59="","",VLOOKUP(AO59,'標準様式１【記載例】シフト記号表（勤務時間帯）'!$C$6:$L$47,10,FALSE))</f>
        <v>8</v>
      </c>
      <c r="AP60" s="267">
        <f>IF(AP59="","",VLOOKUP(AP59,'標準様式１【記載例】シフト記号表（勤務時間帯）'!$C$6:$L$47,10,FALSE))</f>
        <v>8</v>
      </c>
      <c r="AQ60" s="269">
        <f>IF(AQ59="","",VLOOKUP(AQ59,'標準様式１【記載例】シフト記号表（勤務時間帯）'!$C$6:$L$47,10,FALSE))</f>
        <v>8</v>
      </c>
      <c r="AR60" s="268">
        <f>IF(AR59="","",VLOOKUP(AR59,'標準様式１【記載例】シフト記号表（勤務時間帯）'!$C$6:$L$47,10,FALSE))</f>
        <v>8</v>
      </c>
      <c r="AS60" s="267">
        <f>IF(AS59="","",VLOOKUP(AS59,'標準様式１【記載例】シフト記号表（勤務時間帯）'!$C$6:$L$47,10,FALSE))</f>
        <v>8</v>
      </c>
      <c r="AT60" s="267" t="str">
        <f>IF(AT59="","",VLOOKUP(AT59,'標準様式１【記載例】シフト記号表（勤務時間帯）'!$C$6:$L$47,10,FALSE))</f>
        <v/>
      </c>
      <c r="AU60" s="267" t="str">
        <f>IF(AU59="","",VLOOKUP(AU59,'標準様式１【記載例】シフト記号表（勤務時間帯）'!$C$6:$L$47,10,FALSE))</f>
        <v/>
      </c>
      <c r="AV60" s="267">
        <f>IF(AV59="","",VLOOKUP(AV59,'標準様式１【記載例】シフト記号表（勤務時間帯）'!$C$6:$L$47,10,FALSE))</f>
        <v>8</v>
      </c>
      <c r="AW60" s="267">
        <f>IF(AW59="","",VLOOKUP(AW59,'標準様式１【記載例】シフト記号表（勤務時間帯）'!$C$6:$L$47,10,FALSE))</f>
        <v>8</v>
      </c>
      <c r="AX60" s="269">
        <f>IF(AX59="","",VLOOKUP(AX59,'標準様式１【記載例】シフト記号表（勤務時間帯）'!$C$6:$L$47,10,FALSE))</f>
        <v>8</v>
      </c>
      <c r="AY60" s="268" t="str">
        <f>IF(AY59="","",VLOOKUP(AY59,'標準様式１【記載例】シフト記号表（勤務時間帯）'!$C$6:$L$47,10,FALSE))</f>
        <v/>
      </c>
      <c r="AZ60" s="267" t="str">
        <f>IF(AZ59="","",VLOOKUP(AZ59,'標準様式１【記載例】シフト記号表（勤務時間帯）'!$C$6:$L$47,10,FALSE))</f>
        <v/>
      </c>
      <c r="BA60" s="267" t="str">
        <f>IF(BA59="","",VLOOKUP(BA59,'標準様式１【記載例】シフト記号表（勤務時間帯）'!$C$6:$L$47,10,FALSE))</f>
        <v/>
      </c>
      <c r="BB60" s="1265">
        <f>IF($BE$3="４週",SUM(W60:AX60),IF($BE$3="暦月",SUM(W60:BA60),""))</f>
        <v>160</v>
      </c>
      <c r="BC60" s="1266"/>
      <c r="BD60" s="1267">
        <f>IF($BE$3="４週",BB60/4,IF($BE$3="暦月",(BB60/($BE$8/7)),""))</f>
        <v>40</v>
      </c>
      <c r="BE60" s="1266"/>
      <c r="BF60" s="1262"/>
      <c r="BG60" s="1263"/>
      <c r="BH60" s="1263"/>
      <c r="BI60" s="1263"/>
      <c r="BJ60" s="1264"/>
    </row>
    <row r="61" spans="2:62" ht="20.25" customHeight="1" x14ac:dyDescent="0.15">
      <c r="B61" s="1268">
        <f>B59+1</f>
        <v>24</v>
      </c>
      <c r="C61" s="1287" t="s">
        <v>585</v>
      </c>
      <c r="D61" s="1288"/>
      <c r="E61" s="278"/>
      <c r="F61" s="277"/>
      <c r="G61" s="278"/>
      <c r="H61" s="277"/>
      <c r="I61" s="1289" t="s">
        <v>578</v>
      </c>
      <c r="J61" s="1290"/>
      <c r="K61" s="1291" t="s">
        <v>584</v>
      </c>
      <c r="L61" s="1292"/>
      <c r="M61" s="1292"/>
      <c r="N61" s="1288"/>
      <c r="O61" s="1308" t="s">
        <v>587</v>
      </c>
      <c r="P61" s="1309"/>
      <c r="Q61" s="1309"/>
      <c r="R61" s="1309"/>
      <c r="S61" s="1310"/>
      <c r="T61" s="276" t="s">
        <v>486</v>
      </c>
      <c r="V61" s="275"/>
      <c r="W61" s="260" t="s">
        <v>565</v>
      </c>
      <c r="X61" s="259" t="s">
        <v>565</v>
      </c>
      <c r="Y61" s="259" t="s">
        <v>565</v>
      </c>
      <c r="Z61" s="259" t="s">
        <v>565</v>
      </c>
      <c r="AA61" s="259"/>
      <c r="AB61" s="259"/>
      <c r="AC61" s="261" t="s">
        <v>565</v>
      </c>
      <c r="AD61" s="260" t="s">
        <v>565</v>
      </c>
      <c r="AE61" s="259" t="s">
        <v>565</v>
      </c>
      <c r="AF61" s="259" t="s">
        <v>565</v>
      </c>
      <c r="AG61" s="259" t="s">
        <v>565</v>
      </c>
      <c r="AH61" s="259"/>
      <c r="AI61" s="259"/>
      <c r="AJ61" s="261" t="s">
        <v>565</v>
      </c>
      <c r="AK61" s="260" t="s">
        <v>565</v>
      </c>
      <c r="AL61" s="259" t="s">
        <v>565</v>
      </c>
      <c r="AM61" s="259" t="s">
        <v>565</v>
      </c>
      <c r="AN61" s="259" t="s">
        <v>565</v>
      </c>
      <c r="AO61" s="259"/>
      <c r="AP61" s="259"/>
      <c r="AQ61" s="261" t="s">
        <v>565</v>
      </c>
      <c r="AR61" s="260" t="s">
        <v>565</v>
      </c>
      <c r="AS61" s="259" t="s">
        <v>565</v>
      </c>
      <c r="AT61" s="259" t="s">
        <v>565</v>
      </c>
      <c r="AU61" s="259" t="s">
        <v>565</v>
      </c>
      <c r="AV61" s="259"/>
      <c r="AW61" s="259"/>
      <c r="AX61" s="261" t="s">
        <v>565</v>
      </c>
      <c r="AY61" s="260"/>
      <c r="AZ61" s="259"/>
      <c r="BA61" s="258"/>
      <c r="BB61" s="1311"/>
      <c r="BC61" s="1312"/>
      <c r="BD61" s="1282"/>
      <c r="BE61" s="1283"/>
      <c r="BF61" s="1284"/>
      <c r="BG61" s="1285"/>
      <c r="BH61" s="1285"/>
      <c r="BI61" s="1285"/>
      <c r="BJ61" s="1286"/>
    </row>
    <row r="62" spans="2:62" ht="20.25" customHeight="1" x14ac:dyDescent="0.15">
      <c r="B62" s="1269"/>
      <c r="C62" s="1272"/>
      <c r="D62" s="1273"/>
      <c r="E62" s="278"/>
      <c r="F62" s="277" t="str">
        <f>C61</f>
        <v>看護職員</v>
      </c>
      <c r="G62" s="278"/>
      <c r="H62" s="277" t="str">
        <f>I61</f>
        <v>A</v>
      </c>
      <c r="I62" s="1276"/>
      <c r="J62" s="1277"/>
      <c r="K62" s="1280"/>
      <c r="L62" s="1281"/>
      <c r="M62" s="1281"/>
      <c r="N62" s="1273"/>
      <c r="O62" s="1308"/>
      <c r="P62" s="1309"/>
      <c r="Q62" s="1309"/>
      <c r="R62" s="1309"/>
      <c r="S62" s="1310"/>
      <c r="T62" s="272" t="s">
        <v>485</v>
      </c>
      <c r="U62" s="271"/>
      <c r="V62" s="270"/>
      <c r="W62" s="268">
        <f>IF(W61="","",VLOOKUP(W61,'標準様式１【記載例】シフト記号表（勤務時間帯）'!$C$6:$L$47,10,FALSE))</f>
        <v>8</v>
      </c>
      <c r="X62" s="267">
        <f>IF(X61="","",VLOOKUP(X61,'標準様式１【記載例】シフト記号表（勤務時間帯）'!$C$6:$L$47,10,FALSE))</f>
        <v>8</v>
      </c>
      <c r="Y62" s="267">
        <f>IF(Y61="","",VLOOKUP(Y61,'標準様式１【記載例】シフト記号表（勤務時間帯）'!$C$6:$L$47,10,FALSE))</f>
        <v>8</v>
      </c>
      <c r="Z62" s="267">
        <f>IF(Z61="","",VLOOKUP(Z61,'標準様式１【記載例】シフト記号表（勤務時間帯）'!$C$6:$L$47,10,FALSE))</f>
        <v>8</v>
      </c>
      <c r="AA62" s="267" t="str">
        <f>IF(AA61="","",VLOOKUP(AA61,'標準様式１【記載例】シフト記号表（勤務時間帯）'!$C$6:$L$47,10,FALSE))</f>
        <v/>
      </c>
      <c r="AB62" s="267" t="str">
        <f>IF(AB61="","",VLOOKUP(AB61,'標準様式１【記載例】シフト記号表（勤務時間帯）'!$C$6:$L$47,10,FALSE))</f>
        <v/>
      </c>
      <c r="AC62" s="269">
        <f>IF(AC61="","",VLOOKUP(AC61,'標準様式１【記載例】シフト記号表（勤務時間帯）'!$C$6:$L$47,10,FALSE))</f>
        <v>8</v>
      </c>
      <c r="AD62" s="268">
        <f>IF(AD61="","",VLOOKUP(AD61,'標準様式１【記載例】シフト記号表（勤務時間帯）'!$C$6:$L$47,10,FALSE))</f>
        <v>8</v>
      </c>
      <c r="AE62" s="267">
        <f>IF(AE61="","",VLOOKUP(AE61,'標準様式１【記載例】シフト記号表（勤務時間帯）'!$C$6:$L$47,10,FALSE))</f>
        <v>8</v>
      </c>
      <c r="AF62" s="267">
        <f>IF(AF61="","",VLOOKUP(AF61,'標準様式１【記載例】シフト記号表（勤務時間帯）'!$C$6:$L$47,10,FALSE))</f>
        <v>8</v>
      </c>
      <c r="AG62" s="267">
        <f>IF(AG61="","",VLOOKUP(AG61,'標準様式１【記載例】シフト記号表（勤務時間帯）'!$C$6:$L$47,10,FALSE))</f>
        <v>8</v>
      </c>
      <c r="AH62" s="267" t="str">
        <f>IF(AH61="","",VLOOKUP(AH61,'標準様式１【記載例】シフト記号表（勤務時間帯）'!$C$6:$L$47,10,FALSE))</f>
        <v/>
      </c>
      <c r="AI62" s="267" t="str">
        <f>IF(AI61="","",VLOOKUP(AI61,'標準様式１【記載例】シフト記号表（勤務時間帯）'!$C$6:$L$47,10,FALSE))</f>
        <v/>
      </c>
      <c r="AJ62" s="269">
        <f>IF(AJ61="","",VLOOKUP(AJ61,'標準様式１【記載例】シフト記号表（勤務時間帯）'!$C$6:$L$47,10,FALSE))</f>
        <v>8</v>
      </c>
      <c r="AK62" s="268">
        <f>IF(AK61="","",VLOOKUP(AK61,'標準様式１【記載例】シフト記号表（勤務時間帯）'!$C$6:$L$47,10,FALSE))</f>
        <v>8</v>
      </c>
      <c r="AL62" s="267">
        <f>IF(AL61="","",VLOOKUP(AL61,'標準様式１【記載例】シフト記号表（勤務時間帯）'!$C$6:$L$47,10,FALSE))</f>
        <v>8</v>
      </c>
      <c r="AM62" s="267">
        <f>IF(AM61="","",VLOOKUP(AM61,'標準様式１【記載例】シフト記号表（勤務時間帯）'!$C$6:$L$47,10,FALSE))</f>
        <v>8</v>
      </c>
      <c r="AN62" s="267">
        <f>IF(AN61="","",VLOOKUP(AN61,'標準様式１【記載例】シフト記号表（勤務時間帯）'!$C$6:$L$47,10,FALSE))</f>
        <v>8</v>
      </c>
      <c r="AO62" s="267" t="str">
        <f>IF(AO61="","",VLOOKUP(AO61,'標準様式１【記載例】シフト記号表（勤務時間帯）'!$C$6:$L$47,10,FALSE))</f>
        <v/>
      </c>
      <c r="AP62" s="267" t="str">
        <f>IF(AP61="","",VLOOKUP(AP61,'標準様式１【記載例】シフト記号表（勤務時間帯）'!$C$6:$L$47,10,FALSE))</f>
        <v/>
      </c>
      <c r="AQ62" s="269">
        <f>IF(AQ61="","",VLOOKUP(AQ61,'標準様式１【記載例】シフト記号表（勤務時間帯）'!$C$6:$L$47,10,FALSE))</f>
        <v>8</v>
      </c>
      <c r="AR62" s="268">
        <f>IF(AR61="","",VLOOKUP(AR61,'標準様式１【記載例】シフト記号表（勤務時間帯）'!$C$6:$L$47,10,FALSE))</f>
        <v>8</v>
      </c>
      <c r="AS62" s="267">
        <f>IF(AS61="","",VLOOKUP(AS61,'標準様式１【記載例】シフト記号表（勤務時間帯）'!$C$6:$L$47,10,FALSE))</f>
        <v>8</v>
      </c>
      <c r="AT62" s="267">
        <f>IF(AT61="","",VLOOKUP(AT61,'標準様式１【記載例】シフト記号表（勤務時間帯）'!$C$6:$L$47,10,FALSE))</f>
        <v>8</v>
      </c>
      <c r="AU62" s="267">
        <f>IF(AU61="","",VLOOKUP(AU61,'標準様式１【記載例】シフト記号表（勤務時間帯）'!$C$6:$L$47,10,FALSE))</f>
        <v>8</v>
      </c>
      <c r="AV62" s="267" t="str">
        <f>IF(AV61="","",VLOOKUP(AV61,'標準様式１【記載例】シフト記号表（勤務時間帯）'!$C$6:$L$47,10,FALSE))</f>
        <v/>
      </c>
      <c r="AW62" s="267" t="str">
        <f>IF(AW61="","",VLOOKUP(AW61,'標準様式１【記載例】シフト記号表（勤務時間帯）'!$C$6:$L$47,10,FALSE))</f>
        <v/>
      </c>
      <c r="AX62" s="269">
        <f>IF(AX61="","",VLOOKUP(AX61,'標準様式１【記載例】シフト記号表（勤務時間帯）'!$C$6:$L$47,10,FALSE))</f>
        <v>8</v>
      </c>
      <c r="AY62" s="268" t="str">
        <f>IF(AY61="","",VLOOKUP(AY61,'標準様式１【記載例】シフト記号表（勤務時間帯）'!$C$6:$L$47,10,FALSE))</f>
        <v/>
      </c>
      <c r="AZ62" s="267" t="str">
        <f>IF(AZ61="","",VLOOKUP(AZ61,'標準様式１【記載例】シフト記号表（勤務時間帯）'!$C$6:$L$47,10,FALSE))</f>
        <v/>
      </c>
      <c r="BA62" s="267" t="str">
        <f>IF(BA61="","",VLOOKUP(BA61,'標準様式１【記載例】シフト記号表（勤務時間帯）'!$C$6:$L$47,10,FALSE))</f>
        <v/>
      </c>
      <c r="BB62" s="1265">
        <f>IF($BE$3="４週",SUM(W62:AX62),IF($BE$3="暦月",SUM(W62:BA62),""))</f>
        <v>160</v>
      </c>
      <c r="BC62" s="1266"/>
      <c r="BD62" s="1267">
        <f>IF($BE$3="４週",BB62/4,IF($BE$3="暦月",(BB62/($BE$8/7)),""))</f>
        <v>40</v>
      </c>
      <c r="BE62" s="1266"/>
      <c r="BF62" s="1262"/>
      <c r="BG62" s="1263"/>
      <c r="BH62" s="1263"/>
      <c r="BI62" s="1263"/>
      <c r="BJ62" s="1264"/>
    </row>
    <row r="63" spans="2:62" ht="20.25" customHeight="1" x14ac:dyDescent="0.15">
      <c r="B63" s="1268">
        <f>B61+1</f>
        <v>25</v>
      </c>
      <c r="C63" s="1287" t="s">
        <v>585</v>
      </c>
      <c r="D63" s="1288"/>
      <c r="E63" s="278"/>
      <c r="F63" s="277"/>
      <c r="G63" s="278"/>
      <c r="H63" s="277"/>
      <c r="I63" s="1289" t="s">
        <v>578</v>
      </c>
      <c r="J63" s="1290"/>
      <c r="K63" s="1291" t="s">
        <v>584</v>
      </c>
      <c r="L63" s="1292"/>
      <c r="M63" s="1292"/>
      <c r="N63" s="1288"/>
      <c r="O63" s="1308" t="s">
        <v>586</v>
      </c>
      <c r="P63" s="1309"/>
      <c r="Q63" s="1309"/>
      <c r="R63" s="1309"/>
      <c r="S63" s="1310"/>
      <c r="T63" s="276" t="s">
        <v>486</v>
      </c>
      <c r="V63" s="275"/>
      <c r="W63" s="260" t="s">
        <v>564</v>
      </c>
      <c r="X63" s="259" t="s">
        <v>564</v>
      </c>
      <c r="Y63" s="259" t="s">
        <v>564</v>
      </c>
      <c r="Z63" s="259" t="s">
        <v>564</v>
      </c>
      <c r="AA63" s="259"/>
      <c r="AB63" s="259"/>
      <c r="AC63" s="261" t="s">
        <v>564</v>
      </c>
      <c r="AD63" s="260" t="s">
        <v>564</v>
      </c>
      <c r="AE63" s="259" t="s">
        <v>564</v>
      </c>
      <c r="AF63" s="259" t="s">
        <v>564</v>
      </c>
      <c r="AG63" s="259" t="s">
        <v>564</v>
      </c>
      <c r="AH63" s="259"/>
      <c r="AI63" s="259"/>
      <c r="AJ63" s="261" t="s">
        <v>564</v>
      </c>
      <c r="AK63" s="260" t="s">
        <v>564</v>
      </c>
      <c r="AL63" s="259" t="s">
        <v>564</v>
      </c>
      <c r="AM63" s="259" t="s">
        <v>564</v>
      </c>
      <c r="AN63" s="259" t="s">
        <v>564</v>
      </c>
      <c r="AO63" s="259"/>
      <c r="AP63" s="259"/>
      <c r="AQ63" s="261" t="s">
        <v>564</v>
      </c>
      <c r="AR63" s="260" t="s">
        <v>564</v>
      </c>
      <c r="AS63" s="259" t="s">
        <v>564</v>
      </c>
      <c r="AT63" s="259" t="s">
        <v>564</v>
      </c>
      <c r="AU63" s="259" t="s">
        <v>564</v>
      </c>
      <c r="AV63" s="259"/>
      <c r="AW63" s="259"/>
      <c r="AX63" s="261" t="s">
        <v>564</v>
      </c>
      <c r="AY63" s="260"/>
      <c r="AZ63" s="259"/>
      <c r="BA63" s="258"/>
      <c r="BB63" s="1311"/>
      <c r="BC63" s="1312"/>
      <c r="BD63" s="1282"/>
      <c r="BE63" s="1283"/>
      <c r="BF63" s="1284"/>
      <c r="BG63" s="1285"/>
      <c r="BH63" s="1285"/>
      <c r="BI63" s="1285"/>
      <c r="BJ63" s="1286"/>
    </row>
    <row r="64" spans="2:62" ht="20.25" customHeight="1" x14ac:dyDescent="0.15">
      <c r="B64" s="1269"/>
      <c r="C64" s="1272"/>
      <c r="D64" s="1273"/>
      <c r="E64" s="278"/>
      <c r="F64" s="277" t="str">
        <f>C63</f>
        <v>看護職員</v>
      </c>
      <c r="G64" s="278"/>
      <c r="H64" s="277" t="str">
        <f>I63</f>
        <v>A</v>
      </c>
      <c r="I64" s="1276"/>
      <c r="J64" s="1277"/>
      <c r="K64" s="1280"/>
      <c r="L64" s="1281"/>
      <c r="M64" s="1281"/>
      <c r="N64" s="1273"/>
      <c r="O64" s="1308"/>
      <c r="P64" s="1309"/>
      <c r="Q64" s="1309"/>
      <c r="R64" s="1309"/>
      <c r="S64" s="1310"/>
      <c r="T64" s="272" t="s">
        <v>485</v>
      </c>
      <c r="U64" s="271"/>
      <c r="V64" s="270"/>
      <c r="W64" s="268">
        <f>IF(W63="","",VLOOKUP(W63,'標準様式１【記載例】シフト記号表（勤務時間帯）'!$C$6:$L$47,10,FALSE))</f>
        <v>8.0000000000000018</v>
      </c>
      <c r="X64" s="267">
        <f>IF(X63="","",VLOOKUP(X63,'標準様式１【記載例】シフト記号表（勤務時間帯）'!$C$6:$L$47,10,FALSE))</f>
        <v>8.0000000000000018</v>
      </c>
      <c r="Y64" s="267">
        <f>IF(Y63="","",VLOOKUP(Y63,'標準様式１【記載例】シフト記号表（勤務時間帯）'!$C$6:$L$47,10,FALSE))</f>
        <v>8.0000000000000018</v>
      </c>
      <c r="Z64" s="267">
        <f>IF(Z63="","",VLOOKUP(Z63,'標準様式１【記載例】シフト記号表（勤務時間帯）'!$C$6:$L$47,10,FALSE))</f>
        <v>8.0000000000000018</v>
      </c>
      <c r="AA64" s="267" t="str">
        <f>IF(AA63="","",VLOOKUP(AA63,'標準様式１【記載例】シフト記号表（勤務時間帯）'!$C$6:$L$47,10,FALSE))</f>
        <v/>
      </c>
      <c r="AB64" s="267" t="str">
        <f>IF(AB63="","",VLOOKUP(AB63,'標準様式１【記載例】シフト記号表（勤務時間帯）'!$C$6:$L$47,10,FALSE))</f>
        <v/>
      </c>
      <c r="AC64" s="269">
        <f>IF(AC63="","",VLOOKUP(AC63,'標準様式１【記載例】シフト記号表（勤務時間帯）'!$C$6:$L$47,10,FALSE))</f>
        <v>8.0000000000000018</v>
      </c>
      <c r="AD64" s="268">
        <f>IF(AD63="","",VLOOKUP(AD63,'標準様式１【記載例】シフト記号表（勤務時間帯）'!$C$6:$L$47,10,FALSE))</f>
        <v>8.0000000000000018</v>
      </c>
      <c r="AE64" s="267">
        <f>IF(AE63="","",VLOOKUP(AE63,'標準様式１【記載例】シフト記号表（勤務時間帯）'!$C$6:$L$47,10,FALSE))</f>
        <v>8.0000000000000018</v>
      </c>
      <c r="AF64" s="267">
        <f>IF(AF63="","",VLOOKUP(AF63,'標準様式１【記載例】シフト記号表（勤務時間帯）'!$C$6:$L$47,10,FALSE))</f>
        <v>8.0000000000000018</v>
      </c>
      <c r="AG64" s="267">
        <f>IF(AG63="","",VLOOKUP(AG63,'標準様式１【記載例】シフト記号表（勤務時間帯）'!$C$6:$L$47,10,FALSE))</f>
        <v>8.0000000000000018</v>
      </c>
      <c r="AH64" s="267" t="str">
        <f>IF(AH63="","",VLOOKUP(AH63,'標準様式１【記載例】シフト記号表（勤務時間帯）'!$C$6:$L$47,10,FALSE))</f>
        <v/>
      </c>
      <c r="AI64" s="267" t="str">
        <f>IF(AI63="","",VLOOKUP(AI63,'標準様式１【記載例】シフト記号表（勤務時間帯）'!$C$6:$L$47,10,FALSE))</f>
        <v/>
      </c>
      <c r="AJ64" s="269">
        <f>IF(AJ63="","",VLOOKUP(AJ63,'標準様式１【記載例】シフト記号表（勤務時間帯）'!$C$6:$L$47,10,FALSE))</f>
        <v>8.0000000000000018</v>
      </c>
      <c r="AK64" s="268">
        <f>IF(AK63="","",VLOOKUP(AK63,'標準様式１【記載例】シフト記号表（勤務時間帯）'!$C$6:$L$47,10,FALSE))</f>
        <v>8.0000000000000018</v>
      </c>
      <c r="AL64" s="267">
        <f>IF(AL63="","",VLOOKUP(AL63,'標準様式１【記載例】シフト記号表（勤務時間帯）'!$C$6:$L$47,10,FALSE))</f>
        <v>8.0000000000000018</v>
      </c>
      <c r="AM64" s="267">
        <f>IF(AM63="","",VLOOKUP(AM63,'標準様式１【記載例】シフト記号表（勤務時間帯）'!$C$6:$L$47,10,FALSE))</f>
        <v>8.0000000000000018</v>
      </c>
      <c r="AN64" s="267">
        <f>IF(AN63="","",VLOOKUP(AN63,'標準様式１【記載例】シフト記号表（勤務時間帯）'!$C$6:$L$47,10,FALSE))</f>
        <v>8.0000000000000018</v>
      </c>
      <c r="AO64" s="267" t="str">
        <f>IF(AO63="","",VLOOKUP(AO63,'標準様式１【記載例】シフト記号表（勤務時間帯）'!$C$6:$L$47,10,FALSE))</f>
        <v/>
      </c>
      <c r="AP64" s="267" t="str">
        <f>IF(AP63="","",VLOOKUP(AP63,'標準様式１【記載例】シフト記号表（勤務時間帯）'!$C$6:$L$47,10,FALSE))</f>
        <v/>
      </c>
      <c r="AQ64" s="269">
        <f>IF(AQ63="","",VLOOKUP(AQ63,'標準様式１【記載例】シフト記号表（勤務時間帯）'!$C$6:$L$47,10,FALSE))</f>
        <v>8.0000000000000018</v>
      </c>
      <c r="AR64" s="268">
        <f>IF(AR63="","",VLOOKUP(AR63,'標準様式１【記載例】シフト記号表（勤務時間帯）'!$C$6:$L$47,10,FALSE))</f>
        <v>8.0000000000000018</v>
      </c>
      <c r="AS64" s="267">
        <f>IF(AS63="","",VLOOKUP(AS63,'標準様式１【記載例】シフト記号表（勤務時間帯）'!$C$6:$L$47,10,FALSE))</f>
        <v>8.0000000000000018</v>
      </c>
      <c r="AT64" s="267">
        <f>IF(AT63="","",VLOOKUP(AT63,'標準様式１【記載例】シフト記号表（勤務時間帯）'!$C$6:$L$47,10,FALSE))</f>
        <v>8.0000000000000018</v>
      </c>
      <c r="AU64" s="267">
        <f>IF(AU63="","",VLOOKUP(AU63,'標準様式１【記載例】シフト記号表（勤務時間帯）'!$C$6:$L$47,10,FALSE))</f>
        <v>8.0000000000000018</v>
      </c>
      <c r="AV64" s="267" t="str">
        <f>IF(AV63="","",VLOOKUP(AV63,'標準様式１【記載例】シフト記号表（勤務時間帯）'!$C$6:$L$47,10,FALSE))</f>
        <v/>
      </c>
      <c r="AW64" s="267" t="str">
        <f>IF(AW63="","",VLOOKUP(AW63,'標準様式１【記載例】シフト記号表（勤務時間帯）'!$C$6:$L$47,10,FALSE))</f>
        <v/>
      </c>
      <c r="AX64" s="269">
        <f>IF(AX63="","",VLOOKUP(AX63,'標準様式１【記載例】シフト記号表（勤務時間帯）'!$C$6:$L$47,10,FALSE))</f>
        <v>8.0000000000000018</v>
      </c>
      <c r="AY64" s="268" t="str">
        <f>IF(AY63="","",VLOOKUP(AY63,'標準様式１【記載例】シフト記号表（勤務時間帯）'!$C$6:$L$47,10,FALSE))</f>
        <v/>
      </c>
      <c r="AZ64" s="267" t="str">
        <f>IF(AZ63="","",VLOOKUP(AZ63,'標準様式１【記載例】シフト記号表（勤務時間帯）'!$C$6:$L$47,10,FALSE))</f>
        <v/>
      </c>
      <c r="BA64" s="267" t="str">
        <f>IF(BA63="","",VLOOKUP(BA63,'標準様式１【記載例】シフト記号表（勤務時間帯）'!$C$6:$L$47,10,FALSE))</f>
        <v/>
      </c>
      <c r="BB64" s="1265">
        <f>IF($BE$3="４週",SUM(W64:AX64),IF($BE$3="暦月",SUM(W64:BA64),""))</f>
        <v>160.00000000000003</v>
      </c>
      <c r="BC64" s="1266"/>
      <c r="BD64" s="1267">
        <f>IF($BE$3="４週",BB64/4,IF($BE$3="暦月",(BB64/($BE$8/7)),""))</f>
        <v>40.000000000000007</v>
      </c>
      <c r="BE64" s="1266"/>
      <c r="BF64" s="1262"/>
      <c r="BG64" s="1263"/>
      <c r="BH64" s="1263"/>
      <c r="BI64" s="1263"/>
      <c r="BJ64" s="1264"/>
    </row>
    <row r="65" spans="2:62" ht="20.25" customHeight="1" x14ac:dyDescent="0.15">
      <c r="B65" s="1268">
        <f>B63+1</f>
        <v>26</v>
      </c>
      <c r="C65" s="1287" t="s">
        <v>585</v>
      </c>
      <c r="D65" s="1288"/>
      <c r="E65" s="278"/>
      <c r="F65" s="277"/>
      <c r="G65" s="278"/>
      <c r="H65" s="277"/>
      <c r="I65" s="1289" t="s">
        <v>578</v>
      </c>
      <c r="J65" s="1290"/>
      <c r="K65" s="1291" t="s">
        <v>584</v>
      </c>
      <c r="L65" s="1292"/>
      <c r="M65" s="1292"/>
      <c r="N65" s="1288"/>
      <c r="O65" s="1308" t="s">
        <v>583</v>
      </c>
      <c r="P65" s="1309"/>
      <c r="Q65" s="1309"/>
      <c r="R65" s="1309"/>
      <c r="S65" s="1310"/>
      <c r="T65" s="276" t="s">
        <v>486</v>
      </c>
      <c r="V65" s="275"/>
      <c r="W65" s="260" t="s">
        <v>563</v>
      </c>
      <c r="X65" s="259" t="s">
        <v>563</v>
      </c>
      <c r="Y65" s="259" t="s">
        <v>563</v>
      </c>
      <c r="Z65" s="259" t="s">
        <v>563</v>
      </c>
      <c r="AA65" s="259"/>
      <c r="AB65" s="259"/>
      <c r="AC65" s="261" t="s">
        <v>563</v>
      </c>
      <c r="AD65" s="260" t="s">
        <v>563</v>
      </c>
      <c r="AE65" s="259" t="s">
        <v>563</v>
      </c>
      <c r="AF65" s="259" t="s">
        <v>563</v>
      </c>
      <c r="AG65" s="259" t="s">
        <v>563</v>
      </c>
      <c r="AH65" s="259"/>
      <c r="AI65" s="259"/>
      <c r="AJ65" s="261" t="s">
        <v>563</v>
      </c>
      <c r="AK65" s="260" t="s">
        <v>563</v>
      </c>
      <c r="AL65" s="259" t="s">
        <v>563</v>
      </c>
      <c r="AM65" s="259" t="s">
        <v>563</v>
      </c>
      <c r="AN65" s="259" t="s">
        <v>563</v>
      </c>
      <c r="AO65" s="259"/>
      <c r="AP65" s="259"/>
      <c r="AQ65" s="261" t="s">
        <v>563</v>
      </c>
      <c r="AR65" s="260" t="s">
        <v>563</v>
      </c>
      <c r="AS65" s="259" t="s">
        <v>563</v>
      </c>
      <c r="AT65" s="259" t="s">
        <v>563</v>
      </c>
      <c r="AU65" s="259" t="s">
        <v>563</v>
      </c>
      <c r="AV65" s="259"/>
      <c r="AW65" s="259"/>
      <c r="AX65" s="261" t="s">
        <v>563</v>
      </c>
      <c r="AY65" s="260"/>
      <c r="AZ65" s="259"/>
      <c r="BA65" s="258"/>
      <c r="BB65" s="1311"/>
      <c r="BC65" s="1312"/>
      <c r="BD65" s="1282"/>
      <c r="BE65" s="1283"/>
      <c r="BF65" s="1284"/>
      <c r="BG65" s="1285"/>
      <c r="BH65" s="1285"/>
      <c r="BI65" s="1285"/>
      <c r="BJ65" s="1286"/>
    </row>
    <row r="66" spans="2:62" ht="20.25" customHeight="1" x14ac:dyDescent="0.15">
      <c r="B66" s="1269"/>
      <c r="C66" s="1272"/>
      <c r="D66" s="1273"/>
      <c r="E66" s="278"/>
      <c r="F66" s="277" t="str">
        <f>C65</f>
        <v>看護職員</v>
      </c>
      <c r="G66" s="278"/>
      <c r="H66" s="277" t="str">
        <f>I65</f>
        <v>A</v>
      </c>
      <c r="I66" s="1276"/>
      <c r="J66" s="1277"/>
      <c r="K66" s="1280"/>
      <c r="L66" s="1281"/>
      <c r="M66" s="1281"/>
      <c r="N66" s="1273"/>
      <c r="O66" s="1308"/>
      <c r="P66" s="1309"/>
      <c r="Q66" s="1309"/>
      <c r="R66" s="1309"/>
      <c r="S66" s="1310"/>
      <c r="T66" s="272" t="s">
        <v>485</v>
      </c>
      <c r="U66" s="271"/>
      <c r="V66" s="270"/>
      <c r="W66" s="268">
        <f>IF(W65="","",VLOOKUP(W65,'標準様式１【記載例】シフト記号表（勤務時間帯）'!$C$6:$L$47,10,FALSE))</f>
        <v>8</v>
      </c>
      <c r="X66" s="267">
        <f>IF(X65="","",VLOOKUP(X65,'標準様式１【記載例】シフト記号表（勤務時間帯）'!$C$6:$L$47,10,FALSE))</f>
        <v>8</v>
      </c>
      <c r="Y66" s="267">
        <f>IF(Y65="","",VLOOKUP(Y65,'標準様式１【記載例】シフト記号表（勤務時間帯）'!$C$6:$L$47,10,FALSE))</f>
        <v>8</v>
      </c>
      <c r="Z66" s="267">
        <f>IF(Z65="","",VLOOKUP(Z65,'標準様式１【記載例】シフト記号表（勤務時間帯）'!$C$6:$L$47,10,FALSE))</f>
        <v>8</v>
      </c>
      <c r="AA66" s="267" t="str">
        <f>IF(AA65="","",VLOOKUP(AA65,'標準様式１【記載例】シフト記号表（勤務時間帯）'!$C$6:$L$47,10,FALSE))</f>
        <v/>
      </c>
      <c r="AB66" s="267" t="str">
        <f>IF(AB65="","",VLOOKUP(AB65,'標準様式１【記載例】シフト記号表（勤務時間帯）'!$C$6:$L$47,10,FALSE))</f>
        <v/>
      </c>
      <c r="AC66" s="269">
        <f>IF(AC65="","",VLOOKUP(AC65,'標準様式１【記載例】シフト記号表（勤務時間帯）'!$C$6:$L$47,10,FALSE))</f>
        <v>8</v>
      </c>
      <c r="AD66" s="268">
        <f>IF(AD65="","",VLOOKUP(AD65,'標準様式１【記載例】シフト記号表（勤務時間帯）'!$C$6:$L$47,10,FALSE))</f>
        <v>8</v>
      </c>
      <c r="AE66" s="267">
        <f>IF(AE65="","",VLOOKUP(AE65,'標準様式１【記載例】シフト記号表（勤務時間帯）'!$C$6:$L$47,10,FALSE))</f>
        <v>8</v>
      </c>
      <c r="AF66" s="267">
        <f>IF(AF65="","",VLOOKUP(AF65,'標準様式１【記載例】シフト記号表（勤務時間帯）'!$C$6:$L$47,10,FALSE))</f>
        <v>8</v>
      </c>
      <c r="AG66" s="267">
        <f>IF(AG65="","",VLOOKUP(AG65,'標準様式１【記載例】シフト記号表（勤務時間帯）'!$C$6:$L$47,10,FALSE))</f>
        <v>8</v>
      </c>
      <c r="AH66" s="267" t="str">
        <f>IF(AH65="","",VLOOKUP(AH65,'標準様式１【記載例】シフト記号表（勤務時間帯）'!$C$6:$L$47,10,FALSE))</f>
        <v/>
      </c>
      <c r="AI66" s="267" t="str">
        <f>IF(AI65="","",VLOOKUP(AI65,'標準様式１【記載例】シフト記号表（勤務時間帯）'!$C$6:$L$47,10,FALSE))</f>
        <v/>
      </c>
      <c r="AJ66" s="269">
        <f>IF(AJ65="","",VLOOKUP(AJ65,'標準様式１【記載例】シフト記号表（勤務時間帯）'!$C$6:$L$47,10,FALSE))</f>
        <v>8</v>
      </c>
      <c r="AK66" s="268">
        <f>IF(AK65="","",VLOOKUP(AK65,'標準様式１【記載例】シフト記号表（勤務時間帯）'!$C$6:$L$47,10,FALSE))</f>
        <v>8</v>
      </c>
      <c r="AL66" s="267">
        <f>IF(AL65="","",VLOOKUP(AL65,'標準様式１【記載例】シフト記号表（勤務時間帯）'!$C$6:$L$47,10,FALSE))</f>
        <v>8</v>
      </c>
      <c r="AM66" s="267">
        <f>IF(AM65="","",VLOOKUP(AM65,'標準様式１【記載例】シフト記号表（勤務時間帯）'!$C$6:$L$47,10,FALSE))</f>
        <v>8</v>
      </c>
      <c r="AN66" s="267">
        <f>IF(AN65="","",VLOOKUP(AN65,'標準様式１【記載例】シフト記号表（勤務時間帯）'!$C$6:$L$47,10,FALSE))</f>
        <v>8</v>
      </c>
      <c r="AO66" s="267" t="str">
        <f>IF(AO65="","",VLOOKUP(AO65,'標準様式１【記載例】シフト記号表（勤務時間帯）'!$C$6:$L$47,10,FALSE))</f>
        <v/>
      </c>
      <c r="AP66" s="267" t="str">
        <f>IF(AP65="","",VLOOKUP(AP65,'標準様式１【記載例】シフト記号表（勤務時間帯）'!$C$6:$L$47,10,FALSE))</f>
        <v/>
      </c>
      <c r="AQ66" s="269">
        <f>IF(AQ65="","",VLOOKUP(AQ65,'標準様式１【記載例】シフト記号表（勤務時間帯）'!$C$6:$L$47,10,FALSE))</f>
        <v>8</v>
      </c>
      <c r="AR66" s="268">
        <f>IF(AR65="","",VLOOKUP(AR65,'標準様式１【記載例】シフト記号表（勤務時間帯）'!$C$6:$L$47,10,FALSE))</f>
        <v>8</v>
      </c>
      <c r="AS66" s="267">
        <f>IF(AS65="","",VLOOKUP(AS65,'標準様式１【記載例】シフト記号表（勤務時間帯）'!$C$6:$L$47,10,FALSE))</f>
        <v>8</v>
      </c>
      <c r="AT66" s="267">
        <f>IF(AT65="","",VLOOKUP(AT65,'標準様式１【記載例】シフト記号表（勤務時間帯）'!$C$6:$L$47,10,FALSE))</f>
        <v>8</v>
      </c>
      <c r="AU66" s="267">
        <f>IF(AU65="","",VLOOKUP(AU65,'標準様式１【記載例】シフト記号表（勤務時間帯）'!$C$6:$L$47,10,FALSE))</f>
        <v>8</v>
      </c>
      <c r="AV66" s="267" t="str">
        <f>IF(AV65="","",VLOOKUP(AV65,'標準様式１【記載例】シフト記号表（勤務時間帯）'!$C$6:$L$47,10,FALSE))</f>
        <v/>
      </c>
      <c r="AW66" s="267" t="str">
        <f>IF(AW65="","",VLOOKUP(AW65,'標準様式１【記載例】シフト記号表（勤務時間帯）'!$C$6:$L$47,10,FALSE))</f>
        <v/>
      </c>
      <c r="AX66" s="269">
        <f>IF(AX65="","",VLOOKUP(AX65,'標準様式１【記載例】シフト記号表（勤務時間帯）'!$C$6:$L$47,10,FALSE))</f>
        <v>8</v>
      </c>
      <c r="AY66" s="268" t="str">
        <f>IF(AY65="","",VLOOKUP(AY65,'標準様式１【記載例】シフト記号表（勤務時間帯）'!$C$6:$L$47,10,FALSE))</f>
        <v/>
      </c>
      <c r="AZ66" s="267" t="str">
        <f>IF(AZ65="","",VLOOKUP(AZ65,'標準様式１【記載例】シフト記号表（勤務時間帯）'!$C$6:$L$47,10,FALSE))</f>
        <v/>
      </c>
      <c r="BA66" s="267" t="str">
        <f>IF(BA65="","",VLOOKUP(BA65,'標準様式１【記載例】シフト記号表（勤務時間帯）'!$C$6:$L$47,10,FALSE))</f>
        <v/>
      </c>
      <c r="BB66" s="1265">
        <f>IF($BE$3="４週",SUM(W66:AX66),IF($BE$3="暦月",SUM(W66:BA66),""))</f>
        <v>160</v>
      </c>
      <c r="BC66" s="1266"/>
      <c r="BD66" s="1267">
        <f>IF($BE$3="４週",BB66/4,IF($BE$3="暦月",(BB66/($BE$8/7)),""))</f>
        <v>40</v>
      </c>
      <c r="BE66" s="1266"/>
      <c r="BF66" s="1262"/>
      <c r="BG66" s="1263"/>
      <c r="BH66" s="1263"/>
      <c r="BI66" s="1263"/>
      <c r="BJ66" s="1264"/>
    </row>
    <row r="67" spans="2:62" ht="20.25" customHeight="1" x14ac:dyDescent="0.15">
      <c r="B67" s="1268">
        <f>B65+1</f>
        <v>27</v>
      </c>
      <c r="C67" s="1287" t="s">
        <v>582</v>
      </c>
      <c r="D67" s="1288"/>
      <c r="E67" s="278"/>
      <c r="F67" s="277"/>
      <c r="G67" s="278"/>
      <c r="H67" s="277"/>
      <c r="I67" s="1289" t="s">
        <v>578</v>
      </c>
      <c r="J67" s="1290"/>
      <c r="K67" s="1291" t="s">
        <v>582</v>
      </c>
      <c r="L67" s="1292"/>
      <c r="M67" s="1292"/>
      <c r="N67" s="1288"/>
      <c r="O67" s="1308" t="s">
        <v>581</v>
      </c>
      <c r="P67" s="1309"/>
      <c r="Q67" s="1309"/>
      <c r="R67" s="1309"/>
      <c r="S67" s="1310"/>
      <c r="T67" s="276" t="s">
        <v>486</v>
      </c>
      <c r="V67" s="275"/>
      <c r="W67" s="260" t="s">
        <v>566</v>
      </c>
      <c r="X67" s="259"/>
      <c r="Y67" s="259"/>
      <c r="Z67" s="259" t="s">
        <v>566</v>
      </c>
      <c r="AA67" s="259" t="s">
        <v>566</v>
      </c>
      <c r="AB67" s="259" t="s">
        <v>566</v>
      </c>
      <c r="AC67" s="261" t="s">
        <v>566</v>
      </c>
      <c r="AD67" s="260" t="s">
        <v>566</v>
      </c>
      <c r="AE67" s="259"/>
      <c r="AF67" s="259"/>
      <c r="AG67" s="259" t="s">
        <v>566</v>
      </c>
      <c r="AH67" s="259" t="s">
        <v>566</v>
      </c>
      <c r="AI67" s="259" t="s">
        <v>566</v>
      </c>
      <c r="AJ67" s="261" t="s">
        <v>566</v>
      </c>
      <c r="AK67" s="260" t="s">
        <v>566</v>
      </c>
      <c r="AL67" s="259"/>
      <c r="AM67" s="259"/>
      <c r="AN67" s="259" t="s">
        <v>566</v>
      </c>
      <c r="AO67" s="259" t="s">
        <v>566</v>
      </c>
      <c r="AP67" s="259" t="s">
        <v>566</v>
      </c>
      <c r="AQ67" s="261" t="s">
        <v>566</v>
      </c>
      <c r="AR67" s="260" t="s">
        <v>566</v>
      </c>
      <c r="AS67" s="259"/>
      <c r="AT67" s="259"/>
      <c r="AU67" s="259" t="s">
        <v>566</v>
      </c>
      <c r="AV67" s="259" t="s">
        <v>566</v>
      </c>
      <c r="AW67" s="259" t="s">
        <v>566</v>
      </c>
      <c r="AX67" s="261" t="s">
        <v>566</v>
      </c>
      <c r="AY67" s="260"/>
      <c r="AZ67" s="259"/>
      <c r="BA67" s="258"/>
      <c r="BB67" s="1311"/>
      <c r="BC67" s="1312"/>
      <c r="BD67" s="1282"/>
      <c r="BE67" s="1283"/>
      <c r="BF67" s="1284"/>
      <c r="BG67" s="1285"/>
      <c r="BH67" s="1285"/>
      <c r="BI67" s="1285"/>
      <c r="BJ67" s="1286"/>
    </row>
    <row r="68" spans="2:62" ht="20.25" customHeight="1" x14ac:dyDescent="0.15">
      <c r="B68" s="1269"/>
      <c r="C68" s="1272"/>
      <c r="D68" s="1273"/>
      <c r="E68" s="278"/>
      <c r="F68" s="277" t="str">
        <f>C67</f>
        <v>理学療法士</v>
      </c>
      <c r="G68" s="278"/>
      <c r="H68" s="277" t="str">
        <f>I67</f>
        <v>A</v>
      </c>
      <c r="I68" s="1276"/>
      <c r="J68" s="1277"/>
      <c r="K68" s="1280"/>
      <c r="L68" s="1281"/>
      <c r="M68" s="1281"/>
      <c r="N68" s="1273"/>
      <c r="O68" s="1308"/>
      <c r="P68" s="1309"/>
      <c r="Q68" s="1309"/>
      <c r="R68" s="1309"/>
      <c r="S68" s="1310"/>
      <c r="T68" s="272" t="s">
        <v>485</v>
      </c>
      <c r="U68" s="271"/>
      <c r="V68" s="270"/>
      <c r="W68" s="268">
        <f>IF(W67="","",VLOOKUP(W67,'標準様式１【記載例】シフト記号表（勤務時間帯）'!$C$6:$L$47,10,FALSE))</f>
        <v>8</v>
      </c>
      <c r="X68" s="267" t="str">
        <f>IF(X67="","",VLOOKUP(X67,'標準様式１【記載例】シフト記号表（勤務時間帯）'!$C$6:$L$47,10,FALSE))</f>
        <v/>
      </c>
      <c r="Y68" s="267" t="str">
        <f>IF(Y67="","",VLOOKUP(Y67,'標準様式１【記載例】シフト記号表（勤務時間帯）'!$C$6:$L$47,10,FALSE))</f>
        <v/>
      </c>
      <c r="Z68" s="267">
        <f>IF(Z67="","",VLOOKUP(Z67,'標準様式１【記載例】シフト記号表（勤務時間帯）'!$C$6:$L$47,10,FALSE))</f>
        <v>8</v>
      </c>
      <c r="AA68" s="267">
        <f>IF(AA67="","",VLOOKUP(AA67,'標準様式１【記載例】シフト記号表（勤務時間帯）'!$C$6:$L$47,10,FALSE))</f>
        <v>8</v>
      </c>
      <c r="AB68" s="267">
        <f>IF(AB67="","",VLOOKUP(AB67,'標準様式１【記載例】シフト記号表（勤務時間帯）'!$C$6:$L$47,10,FALSE))</f>
        <v>8</v>
      </c>
      <c r="AC68" s="269">
        <f>IF(AC67="","",VLOOKUP(AC67,'標準様式１【記載例】シフト記号表（勤務時間帯）'!$C$6:$L$47,10,FALSE))</f>
        <v>8</v>
      </c>
      <c r="AD68" s="268">
        <f>IF(AD67="","",VLOOKUP(AD67,'標準様式１【記載例】シフト記号表（勤務時間帯）'!$C$6:$L$47,10,FALSE))</f>
        <v>8</v>
      </c>
      <c r="AE68" s="267" t="str">
        <f>IF(AE67="","",VLOOKUP(AE67,'標準様式１【記載例】シフト記号表（勤務時間帯）'!$C$6:$L$47,10,FALSE))</f>
        <v/>
      </c>
      <c r="AF68" s="267" t="str">
        <f>IF(AF67="","",VLOOKUP(AF67,'標準様式１【記載例】シフト記号表（勤務時間帯）'!$C$6:$L$47,10,FALSE))</f>
        <v/>
      </c>
      <c r="AG68" s="267">
        <f>IF(AG67="","",VLOOKUP(AG67,'標準様式１【記載例】シフト記号表（勤務時間帯）'!$C$6:$L$47,10,FALSE))</f>
        <v>8</v>
      </c>
      <c r="AH68" s="267">
        <f>IF(AH67="","",VLOOKUP(AH67,'標準様式１【記載例】シフト記号表（勤務時間帯）'!$C$6:$L$47,10,FALSE))</f>
        <v>8</v>
      </c>
      <c r="AI68" s="267">
        <f>IF(AI67="","",VLOOKUP(AI67,'標準様式１【記載例】シフト記号表（勤務時間帯）'!$C$6:$L$47,10,FALSE))</f>
        <v>8</v>
      </c>
      <c r="AJ68" s="269">
        <f>IF(AJ67="","",VLOOKUP(AJ67,'標準様式１【記載例】シフト記号表（勤務時間帯）'!$C$6:$L$47,10,FALSE))</f>
        <v>8</v>
      </c>
      <c r="AK68" s="268">
        <f>IF(AK67="","",VLOOKUP(AK67,'標準様式１【記載例】シフト記号表（勤務時間帯）'!$C$6:$L$47,10,FALSE))</f>
        <v>8</v>
      </c>
      <c r="AL68" s="267" t="str">
        <f>IF(AL67="","",VLOOKUP(AL67,'標準様式１【記載例】シフト記号表（勤務時間帯）'!$C$6:$L$47,10,FALSE))</f>
        <v/>
      </c>
      <c r="AM68" s="267" t="str">
        <f>IF(AM67="","",VLOOKUP(AM67,'標準様式１【記載例】シフト記号表（勤務時間帯）'!$C$6:$L$47,10,FALSE))</f>
        <v/>
      </c>
      <c r="AN68" s="267">
        <f>IF(AN67="","",VLOOKUP(AN67,'標準様式１【記載例】シフト記号表（勤務時間帯）'!$C$6:$L$47,10,FALSE))</f>
        <v>8</v>
      </c>
      <c r="AO68" s="267">
        <f>IF(AO67="","",VLOOKUP(AO67,'標準様式１【記載例】シフト記号表（勤務時間帯）'!$C$6:$L$47,10,FALSE))</f>
        <v>8</v>
      </c>
      <c r="AP68" s="267">
        <f>IF(AP67="","",VLOOKUP(AP67,'標準様式１【記載例】シフト記号表（勤務時間帯）'!$C$6:$L$47,10,FALSE))</f>
        <v>8</v>
      </c>
      <c r="AQ68" s="269">
        <f>IF(AQ67="","",VLOOKUP(AQ67,'標準様式１【記載例】シフト記号表（勤務時間帯）'!$C$6:$L$47,10,FALSE))</f>
        <v>8</v>
      </c>
      <c r="AR68" s="268">
        <f>IF(AR67="","",VLOOKUP(AR67,'標準様式１【記載例】シフト記号表（勤務時間帯）'!$C$6:$L$47,10,FALSE))</f>
        <v>8</v>
      </c>
      <c r="AS68" s="267" t="str">
        <f>IF(AS67="","",VLOOKUP(AS67,'標準様式１【記載例】シフト記号表（勤務時間帯）'!$C$6:$L$47,10,FALSE))</f>
        <v/>
      </c>
      <c r="AT68" s="267" t="str">
        <f>IF(AT67="","",VLOOKUP(AT67,'標準様式１【記載例】シフト記号表（勤務時間帯）'!$C$6:$L$47,10,FALSE))</f>
        <v/>
      </c>
      <c r="AU68" s="267">
        <f>IF(AU67="","",VLOOKUP(AU67,'標準様式１【記載例】シフト記号表（勤務時間帯）'!$C$6:$L$47,10,FALSE))</f>
        <v>8</v>
      </c>
      <c r="AV68" s="267">
        <f>IF(AV67="","",VLOOKUP(AV67,'標準様式１【記載例】シフト記号表（勤務時間帯）'!$C$6:$L$47,10,FALSE))</f>
        <v>8</v>
      </c>
      <c r="AW68" s="267">
        <f>IF(AW67="","",VLOOKUP(AW67,'標準様式１【記載例】シフト記号表（勤務時間帯）'!$C$6:$L$47,10,FALSE))</f>
        <v>8</v>
      </c>
      <c r="AX68" s="269">
        <f>IF(AX67="","",VLOOKUP(AX67,'標準様式１【記載例】シフト記号表（勤務時間帯）'!$C$6:$L$47,10,FALSE))</f>
        <v>8</v>
      </c>
      <c r="AY68" s="268" t="str">
        <f>IF(AY67="","",VLOOKUP(AY67,'標準様式１【記載例】シフト記号表（勤務時間帯）'!$C$6:$L$47,10,FALSE))</f>
        <v/>
      </c>
      <c r="AZ68" s="267" t="str">
        <f>IF(AZ67="","",VLOOKUP(AZ67,'標準様式１【記載例】シフト記号表（勤務時間帯）'!$C$6:$L$47,10,FALSE))</f>
        <v/>
      </c>
      <c r="BA68" s="267" t="str">
        <f>IF(BA67="","",VLOOKUP(BA67,'標準様式１【記載例】シフト記号表（勤務時間帯）'!$C$6:$L$47,10,FALSE))</f>
        <v/>
      </c>
      <c r="BB68" s="1265">
        <f>IF($BE$3="４週",SUM(W68:AX68),IF($BE$3="暦月",SUM(W68:BA68),""))</f>
        <v>160</v>
      </c>
      <c r="BC68" s="1266"/>
      <c r="BD68" s="1267">
        <f>IF($BE$3="４週",BB68/4,IF($BE$3="暦月",(BB68/($BE$8/7)),""))</f>
        <v>40</v>
      </c>
      <c r="BE68" s="1266"/>
      <c r="BF68" s="1262"/>
      <c r="BG68" s="1263"/>
      <c r="BH68" s="1263"/>
      <c r="BI68" s="1263"/>
      <c r="BJ68" s="1264"/>
    </row>
    <row r="69" spans="2:62" ht="20.25" customHeight="1" x14ac:dyDescent="0.15">
      <c r="B69" s="1268">
        <f>B67+1</f>
        <v>28</v>
      </c>
      <c r="C69" s="1287" t="s">
        <v>580</v>
      </c>
      <c r="D69" s="1288"/>
      <c r="E69" s="278"/>
      <c r="F69" s="277"/>
      <c r="G69" s="278"/>
      <c r="H69" s="277"/>
      <c r="I69" s="1289" t="s">
        <v>578</v>
      </c>
      <c r="J69" s="1290"/>
      <c r="K69" s="1291" t="s">
        <v>580</v>
      </c>
      <c r="L69" s="1292"/>
      <c r="M69" s="1292"/>
      <c r="N69" s="1288"/>
      <c r="O69" s="1308" t="s">
        <v>579</v>
      </c>
      <c r="P69" s="1309"/>
      <c r="Q69" s="1309"/>
      <c r="R69" s="1309"/>
      <c r="S69" s="1310"/>
      <c r="T69" s="276" t="s">
        <v>486</v>
      </c>
      <c r="V69" s="275"/>
      <c r="W69" s="260" t="s">
        <v>566</v>
      </c>
      <c r="X69" s="259" t="s">
        <v>566</v>
      </c>
      <c r="Y69" s="259" t="s">
        <v>566</v>
      </c>
      <c r="Z69" s="259" t="s">
        <v>566</v>
      </c>
      <c r="AA69" s="259"/>
      <c r="AB69" s="259"/>
      <c r="AC69" s="261" t="s">
        <v>566</v>
      </c>
      <c r="AD69" s="260" t="s">
        <v>566</v>
      </c>
      <c r="AE69" s="259" t="s">
        <v>566</v>
      </c>
      <c r="AF69" s="259" t="s">
        <v>566</v>
      </c>
      <c r="AG69" s="259" t="s">
        <v>566</v>
      </c>
      <c r="AH69" s="259"/>
      <c r="AI69" s="259"/>
      <c r="AJ69" s="261" t="s">
        <v>566</v>
      </c>
      <c r="AK69" s="260" t="s">
        <v>566</v>
      </c>
      <c r="AL69" s="259" t="s">
        <v>566</v>
      </c>
      <c r="AM69" s="259" t="s">
        <v>566</v>
      </c>
      <c r="AN69" s="259" t="s">
        <v>566</v>
      </c>
      <c r="AO69" s="259"/>
      <c r="AP69" s="259"/>
      <c r="AQ69" s="261" t="s">
        <v>566</v>
      </c>
      <c r="AR69" s="260" t="s">
        <v>566</v>
      </c>
      <c r="AS69" s="259" t="s">
        <v>566</v>
      </c>
      <c r="AT69" s="259" t="s">
        <v>566</v>
      </c>
      <c r="AU69" s="259" t="s">
        <v>566</v>
      </c>
      <c r="AV69" s="259"/>
      <c r="AW69" s="259"/>
      <c r="AX69" s="261" t="s">
        <v>566</v>
      </c>
      <c r="AY69" s="260"/>
      <c r="AZ69" s="259"/>
      <c r="BA69" s="258"/>
      <c r="BB69" s="1311"/>
      <c r="BC69" s="1312"/>
      <c r="BD69" s="1282"/>
      <c r="BE69" s="1283"/>
      <c r="BF69" s="1284"/>
      <c r="BG69" s="1285"/>
      <c r="BH69" s="1285"/>
      <c r="BI69" s="1285"/>
      <c r="BJ69" s="1286"/>
    </row>
    <row r="70" spans="2:62" ht="20.25" customHeight="1" x14ac:dyDescent="0.15">
      <c r="B70" s="1269"/>
      <c r="C70" s="1272"/>
      <c r="D70" s="1273"/>
      <c r="E70" s="278"/>
      <c r="F70" s="277" t="str">
        <f>C69</f>
        <v>作業療法士</v>
      </c>
      <c r="G70" s="278"/>
      <c r="H70" s="277" t="str">
        <f>I69</f>
        <v>A</v>
      </c>
      <c r="I70" s="1276"/>
      <c r="J70" s="1277"/>
      <c r="K70" s="1280"/>
      <c r="L70" s="1281"/>
      <c r="M70" s="1281"/>
      <c r="N70" s="1273"/>
      <c r="O70" s="1308"/>
      <c r="P70" s="1309"/>
      <c r="Q70" s="1309"/>
      <c r="R70" s="1309"/>
      <c r="S70" s="1310"/>
      <c r="T70" s="272" t="s">
        <v>485</v>
      </c>
      <c r="U70" s="271"/>
      <c r="V70" s="270"/>
      <c r="W70" s="268">
        <f>IF(W69="","",VLOOKUP(W69,'標準様式１【記載例】シフト記号表（勤務時間帯）'!$C$6:$L$47,10,FALSE))</f>
        <v>8</v>
      </c>
      <c r="X70" s="267">
        <f>IF(X69="","",VLOOKUP(X69,'標準様式１【記載例】シフト記号表（勤務時間帯）'!$C$6:$L$47,10,FALSE))</f>
        <v>8</v>
      </c>
      <c r="Y70" s="267">
        <f>IF(Y69="","",VLOOKUP(Y69,'標準様式１【記載例】シフト記号表（勤務時間帯）'!$C$6:$L$47,10,FALSE))</f>
        <v>8</v>
      </c>
      <c r="Z70" s="267">
        <f>IF(Z69="","",VLOOKUP(Z69,'標準様式１【記載例】シフト記号表（勤務時間帯）'!$C$6:$L$47,10,FALSE))</f>
        <v>8</v>
      </c>
      <c r="AA70" s="267" t="str">
        <f>IF(AA69="","",VLOOKUP(AA69,'標準様式１【記載例】シフト記号表（勤務時間帯）'!$C$6:$L$47,10,FALSE))</f>
        <v/>
      </c>
      <c r="AB70" s="267" t="str">
        <f>IF(AB69="","",VLOOKUP(AB69,'標準様式１【記載例】シフト記号表（勤務時間帯）'!$C$6:$L$47,10,FALSE))</f>
        <v/>
      </c>
      <c r="AC70" s="269">
        <f>IF(AC69="","",VLOOKUP(AC69,'標準様式１【記載例】シフト記号表（勤務時間帯）'!$C$6:$L$47,10,FALSE))</f>
        <v>8</v>
      </c>
      <c r="AD70" s="268">
        <f>IF(AD69="","",VLOOKUP(AD69,'標準様式１【記載例】シフト記号表（勤務時間帯）'!$C$6:$L$47,10,FALSE))</f>
        <v>8</v>
      </c>
      <c r="AE70" s="267">
        <f>IF(AE69="","",VLOOKUP(AE69,'標準様式１【記載例】シフト記号表（勤務時間帯）'!$C$6:$L$47,10,FALSE))</f>
        <v>8</v>
      </c>
      <c r="AF70" s="267">
        <f>IF(AF69="","",VLOOKUP(AF69,'標準様式１【記載例】シフト記号表（勤務時間帯）'!$C$6:$L$47,10,FALSE))</f>
        <v>8</v>
      </c>
      <c r="AG70" s="267">
        <f>IF(AG69="","",VLOOKUP(AG69,'標準様式１【記載例】シフト記号表（勤務時間帯）'!$C$6:$L$47,10,FALSE))</f>
        <v>8</v>
      </c>
      <c r="AH70" s="267" t="str">
        <f>IF(AH69="","",VLOOKUP(AH69,'標準様式１【記載例】シフト記号表（勤務時間帯）'!$C$6:$L$47,10,FALSE))</f>
        <v/>
      </c>
      <c r="AI70" s="267" t="str">
        <f>IF(AI69="","",VLOOKUP(AI69,'標準様式１【記載例】シフト記号表（勤務時間帯）'!$C$6:$L$47,10,FALSE))</f>
        <v/>
      </c>
      <c r="AJ70" s="269">
        <f>IF(AJ69="","",VLOOKUP(AJ69,'標準様式１【記載例】シフト記号表（勤務時間帯）'!$C$6:$L$47,10,FALSE))</f>
        <v>8</v>
      </c>
      <c r="AK70" s="268">
        <f>IF(AK69="","",VLOOKUP(AK69,'標準様式１【記載例】シフト記号表（勤務時間帯）'!$C$6:$L$47,10,FALSE))</f>
        <v>8</v>
      </c>
      <c r="AL70" s="267">
        <f>IF(AL69="","",VLOOKUP(AL69,'標準様式１【記載例】シフト記号表（勤務時間帯）'!$C$6:$L$47,10,FALSE))</f>
        <v>8</v>
      </c>
      <c r="AM70" s="267">
        <f>IF(AM69="","",VLOOKUP(AM69,'標準様式１【記載例】シフト記号表（勤務時間帯）'!$C$6:$L$47,10,FALSE))</f>
        <v>8</v>
      </c>
      <c r="AN70" s="267">
        <f>IF(AN69="","",VLOOKUP(AN69,'標準様式１【記載例】シフト記号表（勤務時間帯）'!$C$6:$L$47,10,FALSE))</f>
        <v>8</v>
      </c>
      <c r="AO70" s="267" t="str">
        <f>IF(AO69="","",VLOOKUP(AO69,'標準様式１【記載例】シフト記号表（勤務時間帯）'!$C$6:$L$47,10,FALSE))</f>
        <v/>
      </c>
      <c r="AP70" s="267" t="str">
        <f>IF(AP69="","",VLOOKUP(AP69,'標準様式１【記載例】シフト記号表（勤務時間帯）'!$C$6:$L$47,10,FALSE))</f>
        <v/>
      </c>
      <c r="AQ70" s="269">
        <f>IF(AQ69="","",VLOOKUP(AQ69,'標準様式１【記載例】シフト記号表（勤務時間帯）'!$C$6:$L$47,10,FALSE))</f>
        <v>8</v>
      </c>
      <c r="AR70" s="268">
        <f>IF(AR69="","",VLOOKUP(AR69,'標準様式１【記載例】シフト記号表（勤務時間帯）'!$C$6:$L$47,10,FALSE))</f>
        <v>8</v>
      </c>
      <c r="AS70" s="267">
        <f>IF(AS69="","",VLOOKUP(AS69,'標準様式１【記載例】シフト記号表（勤務時間帯）'!$C$6:$L$47,10,FALSE))</f>
        <v>8</v>
      </c>
      <c r="AT70" s="267">
        <f>IF(AT69="","",VLOOKUP(AT69,'標準様式１【記載例】シフト記号表（勤務時間帯）'!$C$6:$L$47,10,FALSE))</f>
        <v>8</v>
      </c>
      <c r="AU70" s="267">
        <f>IF(AU69="","",VLOOKUP(AU69,'標準様式１【記載例】シフト記号表（勤務時間帯）'!$C$6:$L$47,10,FALSE))</f>
        <v>8</v>
      </c>
      <c r="AV70" s="267" t="str">
        <f>IF(AV69="","",VLOOKUP(AV69,'標準様式１【記載例】シフト記号表（勤務時間帯）'!$C$6:$L$47,10,FALSE))</f>
        <v/>
      </c>
      <c r="AW70" s="267" t="str">
        <f>IF(AW69="","",VLOOKUP(AW69,'標準様式１【記載例】シフト記号表（勤務時間帯）'!$C$6:$L$47,10,FALSE))</f>
        <v/>
      </c>
      <c r="AX70" s="269">
        <f>IF(AX69="","",VLOOKUP(AX69,'標準様式１【記載例】シフト記号表（勤務時間帯）'!$C$6:$L$47,10,FALSE))</f>
        <v>8</v>
      </c>
      <c r="AY70" s="268" t="str">
        <f>IF(AY69="","",VLOOKUP(AY69,'標準様式１【記載例】シフト記号表（勤務時間帯）'!$C$6:$L$47,10,FALSE))</f>
        <v/>
      </c>
      <c r="AZ70" s="267" t="str">
        <f>IF(AZ69="","",VLOOKUP(AZ69,'標準様式１【記載例】シフト記号表（勤務時間帯）'!$C$6:$L$47,10,FALSE))</f>
        <v/>
      </c>
      <c r="BA70" s="267" t="str">
        <f>IF(BA69="","",VLOOKUP(BA69,'標準様式１【記載例】シフト記号表（勤務時間帯）'!$C$6:$L$47,10,FALSE))</f>
        <v/>
      </c>
      <c r="BB70" s="1265">
        <f>IF($BE$3="４週",SUM(W70:AX70),IF($BE$3="暦月",SUM(W70:BA70),""))</f>
        <v>160</v>
      </c>
      <c r="BC70" s="1266"/>
      <c r="BD70" s="1267">
        <f>IF($BE$3="４週",BB70/4,IF($BE$3="暦月",(BB70/($BE$8/7)),""))</f>
        <v>40</v>
      </c>
      <c r="BE70" s="1266"/>
      <c r="BF70" s="1262"/>
      <c r="BG70" s="1263"/>
      <c r="BH70" s="1263"/>
      <c r="BI70" s="1263"/>
      <c r="BJ70" s="1264"/>
    </row>
    <row r="71" spans="2:62" ht="20.25" customHeight="1" x14ac:dyDescent="0.15">
      <c r="B71" s="1268">
        <f>B69+1</f>
        <v>29</v>
      </c>
      <c r="C71" s="1287" t="s">
        <v>577</v>
      </c>
      <c r="D71" s="1288"/>
      <c r="E71" s="278"/>
      <c r="F71" s="277"/>
      <c r="G71" s="278"/>
      <c r="H71" s="277"/>
      <c r="I71" s="1289" t="s">
        <v>578</v>
      </c>
      <c r="J71" s="1290"/>
      <c r="K71" s="1291" t="s">
        <v>577</v>
      </c>
      <c r="L71" s="1292"/>
      <c r="M71" s="1292"/>
      <c r="N71" s="1288"/>
      <c r="O71" s="1308" t="s">
        <v>576</v>
      </c>
      <c r="P71" s="1309"/>
      <c r="Q71" s="1309"/>
      <c r="R71" s="1309"/>
      <c r="S71" s="1310"/>
      <c r="T71" s="276" t="s">
        <v>486</v>
      </c>
      <c r="V71" s="275"/>
      <c r="W71" s="260"/>
      <c r="X71" s="259" t="s">
        <v>566</v>
      </c>
      <c r="Y71" s="259" t="s">
        <v>566</v>
      </c>
      <c r="Z71" s="259"/>
      <c r="AA71" s="259" t="s">
        <v>566</v>
      </c>
      <c r="AB71" s="259" t="s">
        <v>566</v>
      </c>
      <c r="AC71" s="261" t="s">
        <v>566</v>
      </c>
      <c r="AD71" s="260"/>
      <c r="AE71" s="259" t="s">
        <v>566</v>
      </c>
      <c r="AF71" s="259" t="s">
        <v>566</v>
      </c>
      <c r="AG71" s="259"/>
      <c r="AH71" s="259" t="s">
        <v>566</v>
      </c>
      <c r="AI71" s="259" t="s">
        <v>566</v>
      </c>
      <c r="AJ71" s="261" t="s">
        <v>566</v>
      </c>
      <c r="AK71" s="260"/>
      <c r="AL71" s="259" t="s">
        <v>566</v>
      </c>
      <c r="AM71" s="259" t="s">
        <v>566</v>
      </c>
      <c r="AN71" s="259"/>
      <c r="AO71" s="259" t="s">
        <v>566</v>
      </c>
      <c r="AP71" s="259" t="s">
        <v>566</v>
      </c>
      <c r="AQ71" s="261" t="s">
        <v>566</v>
      </c>
      <c r="AR71" s="260"/>
      <c r="AS71" s="259" t="s">
        <v>566</v>
      </c>
      <c r="AT71" s="259" t="s">
        <v>566</v>
      </c>
      <c r="AU71" s="259"/>
      <c r="AV71" s="259" t="s">
        <v>566</v>
      </c>
      <c r="AW71" s="259" t="s">
        <v>566</v>
      </c>
      <c r="AX71" s="261" t="s">
        <v>566</v>
      </c>
      <c r="AY71" s="260"/>
      <c r="AZ71" s="259"/>
      <c r="BA71" s="258"/>
      <c r="BB71" s="1311"/>
      <c r="BC71" s="1312"/>
      <c r="BD71" s="1282"/>
      <c r="BE71" s="1283"/>
      <c r="BF71" s="1284"/>
      <c r="BG71" s="1285"/>
      <c r="BH71" s="1285"/>
      <c r="BI71" s="1285"/>
      <c r="BJ71" s="1286"/>
    </row>
    <row r="72" spans="2:62" ht="20.25" customHeight="1" x14ac:dyDescent="0.15">
      <c r="B72" s="1269"/>
      <c r="C72" s="1326"/>
      <c r="D72" s="1327"/>
      <c r="E72" s="274"/>
      <c r="F72" s="273" t="str">
        <f>C71</f>
        <v>言語聴覚士</v>
      </c>
      <c r="G72" s="274"/>
      <c r="H72" s="273" t="str">
        <f>I71</f>
        <v>A</v>
      </c>
      <c r="I72" s="1328"/>
      <c r="J72" s="1329"/>
      <c r="K72" s="1330"/>
      <c r="L72" s="1331"/>
      <c r="M72" s="1331"/>
      <c r="N72" s="1327"/>
      <c r="O72" s="1308"/>
      <c r="P72" s="1309"/>
      <c r="Q72" s="1309"/>
      <c r="R72" s="1309"/>
      <c r="S72" s="1310"/>
      <c r="T72" s="272" t="s">
        <v>485</v>
      </c>
      <c r="U72" s="271"/>
      <c r="V72" s="270"/>
      <c r="W72" s="268" t="str">
        <f>IF(W71="","",VLOOKUP(W71,'標準様式１【記載例】シフト記号表（勤務時間帯）'!$C$6:$L$47,10,FALSE))</f>
        <v/>
      </c>
      <c r="X72" s="267">
        <f>IF(X71="","",VLOOKUP(X71,'標準様式１【記載例】シフト記号表（勤務時間帯）'!$C$6:$L$47,10,FALSE))</f>
        <v>8</v>
      </c>
      <c r="Y72" s="267">
        <f>IF(Y71="","",VLOOKUP(Y71,'標準様式１【記載例】シフト記号表（勤務時間帯）'!$C$6:$L$47,10,FALSE))</f>
        <v>8</v>
      </c>
      <c r="Z72" s="267" t="str">
        <f>IF(Z71="","",VLOOKUP(Z71,'標準様式１【記載例】シフト記号表（勤務時間帯）'!$C$6:$L$47,10,FALSE))</f>
        <v/>
      </c>
      <c r="AA72" s="267">
        <f>IF(AA71="","",VLOOKUP(AA71,'標準様式１【記載例】シフト記号表（勤務時間帯）'!$C$6:$L$47,10,FALSE))</f>
        <v>8</v>
      </c>
      <c r="AB72" s="267">
        <f>IF(AB71="","",VLOOKUP(AB71,'標準様式１【記載例】シフト記号表（勤務時間帯）'!$C$6:$L$47,10,FALSE))</f>
        <v>8</v>
      </c>
      <c r="AC72" s="269">
        <f>IF(AC71="","",VLOOKUP(AC71,'標準様式１【記載例】シフト記号表（勤務時間帯）'!$C$6:$L$47,10,FALSE))</f>
        <v>8</v>
      </c>
      <c r="AD72" s="268" t="str">
        <f>IF(AD71="","",VLOOKUP(AD71,'標準様式１【記載例】シフト記号表（勤務時間帯）'!$C$6:$L$47,10,FALSE))</f>
        <v/>
      </c>
      <c r="AE72" s="267">
        <f>IF(AE71="","",VLOOKUP(AE71,'標準様式１【記載例】シフト記号表（勤務時間帯）'!$C$6:$L$47,10,FALSE))</f>
        <v>8</v>
      </c>
      <c r="AF72" s="267">
        <f>IF(AF71="","",VLOOKUP(AF71,'標準様式１【記載例】シフト記号表（勤務時間帯）'!$C$6:$L$47,10,FALSE))</f>
        <v>8</v>
      </c>
      <c r="AG72" s="267" t="str">
        <f>IF(AG71="","",VLOOKUP(AG71,'標準様式１【記載例】シフト記号表（勤務時間帯）'!$C$6:$L$47,10,FALSE))</f>
        <v/>
      </c>
      <c r="AH72" s="267">
        <f>IF(AH71="","",VLOOKUP(AH71,'標準様式１【記載例】シフト記号表（勤務時間帯）'!$C$6:$L$47,10,FALSE))</f>
        <v>8</v>
      </c>
      <c r="AI72" s="267">
        <f>IF(AI71="","",VLOOKUP(AI71,'標準様式１【記載例】シフト記号表（勤務時間帯）'!$C$6:$L$47,10,FALSE))</f>
        <v>8</v>
      </c>
      <c r="AJ72" s="269">
        <f>IF(AJ71="","",VLOOKUP(AJ71,'標準様式１【記載例】シフト記号表（勤務時間帯）'!$C$6:$L$47,10,FALSE))</f>
        <v>8</v>
      </c>
      <c r="AK72" s="268" t="str">
        <f>IF(AK71="","",VLOOKUP(AK71,'標準様式１【記載例】シフト記号表（勤務時間帯）'!$C$6:$L$47,10,FALSE))</f>
        <v/>
      </c>
      <c r="AL72" s="267">
        <f>IF(AL71="","",VLOOKUP(AL71,'標準様式１【記載例】シフト記号表（勤務時間帯）'!$C$6:$L$47,10,FALSE))</f>
        <v>8</v>
      </c>
      <c r="AM72" s="267">
        <f>IF(AM71="","",VLOOKUP(AM71,'標準様式１【記載例】シフト記号表（勤務時間帯）'!$C$6:$L$47,10,FALSE))</f>
        <v>8</v>
      </c>
      <c r="AN72" s="267" t="str">
        <f>IF(AN71="","",VLOOKUP(AN71,'標準様式１【記載例】シフト記号表（勤務時間帯）'!$C$6:$L$47,10,FALSE))</f>
        <v/>
      </c>
      <c r="AO72" s="267">
        <f>IF(AO71="","",VLOOKUP(AO71,'標準様式１【記載例】シフト記号表（勤務時間帯）'!$C$6:$L$47,10,FALSE))</f>
        <v>8</v>
      </c>
      <c r="AP72" s="267">
        <f>IF(AP71="","",VLOOKUP(AP71,'標準様式１【記載例】シフト記号表（勤務時間帯）'!$C$6:$L$47,10,FALSE))</f>
        <v>8</v>
      </c>
      <c r="AQ72" s="269">
        <f>IF(AQ71="","",VLOOKUP(AQ71,'標準様式１【記載例】シフト記号表（勤務時間帯）'!$C$6:$L$47,10,FALSE))</f>
        <v>8</v>
      </c>
      <c r="AR72" s="268" t="str">
        <f>IF(AR71="","",VLOOKUP(AR71,'標準様式１【記載例】シフト記号表（勤務時間帯）'!$C$6:$L$47,10,FALSE))</f>
        <v/>
      </c>
      <c r="AS72" s="267">
        <f>IF(AS71="","",VLOOKUP(AS71,'標準様式１【記載例】シフト記号表（勤務時間帯）'!$C$6:$L$47,10,FALSE))</f>
        <v>8</v>
      </c>
      <c r="AT72" s="267">
        <f>IF(AT71="","",VLOOKUP(AT71,'標準様式１【記載例】シフト記号表（勤務時間帯）'!$C$6:$L$47,10,FALSE))</f>
        <v>8</v>
      </c>
      <c r="AU72" s="267" t="str">
        <f>IF(AU71="","",VLOOKUP(AU71,'標準様式１【記載例】シフト記号表（勤務時間帯）'!$C$6:$L$47,10,FALSE))</f>
        <v/>
      </c>
      <c r="AV72" s="267">
        <f>IF(AV71="","",VLOOKUP(AV71,'標準様式１【記載例】シフト記号表（勤務時間帯）'!$C$6:$L$47,10,FALSE))</f>
        <v>8</v>
      </c>
      <c r="AW72" s="267">
        <f>IF(AW71="","",VLOOKUP(AW71,'標準様式１【記載例】シフト記号表（勤務時間帯）'!$C$6:$L$47,10,FALSE))</f>
        <v>8</v>
      </c>
      <c r="AX72" s="269">
        <f>IF(AX71="","",VLOOKUP(AX71,'標準様式１【記載例】シフト記号表（勤務時間帯）'!$C$6:$L$47,10,FALSE))</f>
        <v>8</v>
      </c>
      <c r="AY72" s="268" t="str">
        <f>IF(AY71="","",VLOOKUP(AY71,'標準様式１【記載例】シフト記号表（勤務時間帯）'!$C$6:$L$47,10,FALSE))</f>
        <v/>
      </c>
      <c r="AZ72" s="267" t="str">
        <f>IF(AZ71="","",VLOOKUP(AZ71,'標準様式１【記載例】シフト記号表（勤務時間帯）'!$C$6:$L$47,10,FALSE))</f>
        <v/>
      </c>
      <c r="BA72" s="267" t="str">
        <f>IF(BA71="","",VLOOKUP(BA71,'標準様式１【記載例】シフト記号表（勤務時間帯）'!$C$6:$L$47,10,FALSE))</f>
        <v/>
      </c>
      <c r="BB72" s="1323">
        <f>IF($BE$3="４週",SUM(W72:AX72),IF($BE$3="暦月",SUM(W72:BA72),""))</f>
        <v>160</v>
      </c>
      <c r="BC72" s="1324"/>
      <c r="BD72" s="1325">
        <f>IF($BE$3="４週",BB72/4,IF($BE$3="暦月",(BB72/($BE$8/7)),""))</f>
        <v>40</v>
      </c>
      <c r="BE72" s="1324"/>
      <c r="BF72" s="1320"/>
      <c r="BG72" s="1321"/>
      <c r="BH72" s="1321"/>
      <c r="BI72" s="1321"/>
      <c r="BJ72" s="1322"/>
    </row>
    <row r="73" spans="2:62" ht="20.25" customHeight="1" x14ac:dyDescent="0.15">
      <c r="B73" s="1268">
        <f>B71+1</f>
        <v>30</v>
      </c>
      <c r="C73" s="1287"/>
      <c r="D73" s="1288"/>
      <c r="E73" s="266"/>
      <c r="F73" s="265"/>
      <c r="G73" s="266"/>
      <c r="H73" s="265"/>
      <c r="I73" s="1289"/>
      <c r="J73" s="1290"/>
      <c r="K73" s="1291"/>
      <c r="L73" s="1292"/>
      <c r="M73" s="1292"/>
      <c r="N73" s="1288"/>
      <c r="O73" s="1308"/>
      <c r="P73" s="1309"/>
      <c r="Q73" s="1309"/>
      <c r="R73" s="1309"/>
      <c r="S73" s="1310"/>
      <c r="T73" s="348" t="s">
        <v>486</v>
      </c>
      <c r="U73" s="347"/>
      <c r="V73" s="346"/>
      <c r="W73" s="260"/>
      <c r="X73" s="259"/>
      <c r="Y73" s="259"/>
      <c r="Z73" s="259"/>
      <c r="AA73" s="259"/>
      <c r="AB73" s="259"/>
      <c r="AC73" s="261"/>
      <c r="AD73" s="260"/>
      <c r="AE73" s="259"/>
      <c r="AF73" s="259"/>
      <c r="AG73" s="259"/>
      <c r="AH73" s="259"/>
      <c r="AI73" s="259"/>
      <c r="AJ73" s="261"/>
      <c r="AK73" s="260"/>
      <c r="AL73" s="259"/>
      <c r="AM73" s="259"/>
      <c r="AN73" s="259"/>
      <c r="AO73" s="259"/>
      <c r="AP73" s="259"/>
      <c r="AQ73" s="261"/>
      <c r="AR73" s="260"/>
      <c r="AS73" s="259"/>
      <c r="AT73" s="259"/>
      <c r="AU73" s="259"/>
      <c r="AV73" s="259"/>
      <c r="AW73" s="259"/>
      <c r="AX73" s="261"/>
      <c r="AY73" s="260"/>
      <c r="AZ73" s="259"/>
      <c r="BA73" s="258"/>
      <c r="BB73" s="1311"/>
      <c r="BC73" s="1312"/>
      <c r="BD73" s="1282"/>
      <c r="BE73" s="1283"/>
      <c r="BF73" s="1284"/>
      <c r="BG73" s="1285"/>
      <c r="BH73" s="1285"/>
      <c r="BI73" s="1285"/>
      <c r="BJ73" s="1286"/>
    </row>
    <row r="74" spans="2:62" ht="20.25" customHeight="1" thickBot="1" x14ac:dyDescent="0.2">
      <c r="B74" s="1345"/>
      <c r="C74" s="1346"/>
      <c r="D74" s="1347"/>
      <c r="E74" s="257"/>
      <c r="F74" s="256">
        <f>C74</f>
        <v>0</v>
      </c>
      <c r="G74" s="257"/>
      <c r="H74" s="256">
        <f>I74</f>
        <v>0</v>
      </c>
      <c r="I74" s="1348"/>
      <c r="J74" s="1349"/>
      <c r="K74" s="1350"/>
      <c r="L74" s="1351"/>
      <c r="M74" s="1351"/>
      <c r="N74" s="1347"/>
      <c r="O74" s="1352"/>
      <c r="P74" s="1353"/>
      <c r="Q74" s="1353"/>
      <c r="R74" s="1353"/>
      <c r="S74" s="1354"/>
      <c r="T74" s="255" t="s">
        <v>485</v>
      </c>
      <c r="U74" s="254"/>
      <c r="V74" s="253"/>
      <c r="W74" s="251" t="str">
        <f>IF(W73="","",VLOOKUP(W73,'標準様式１【記載例】シフト記号表（勤務時間帯）'!$C$6:$L$47,10,FALSE))</f>
        <v/>
      </c>
      <c r="X74" s="250" t="str">
        <f>IF(X73="","",VLOOKUP(X73,'標準様式１【記載例】シフト記号表（勤務時間帯）'!$C$6:$L$47,10,FALSE))</f>
        <v/>
      </c>
      <c r="Y74" s="250" t="str">
        <f>IF(Y73="","",VLOOKUP(Y73,'標準様式１【記載例】シフト記号表（勤務時間帯）'!$C$6:$L$47,10,FALSE))</f>
        <v/>
      </c>
      <c r="Z74" s="250" t="str">
        <f>IF(Z73="","",VLOOKUP(Z73,'標準様式１【記載例】シフト記号表（勤務時間帯）'!$C$6:$L$47,10,FALSE))</f>
        <v/>
      </c>
      <c r="AA74" s="250" t="str">
        <f>IF(AA73="","",VLOOKUP(AA73,'標準様式１【記載例】シフト記号表（勤務時間帯）'!$C$6:$L$47,10,FALSE))</f>
        <v/>
      </c>
      <c r="AB74" s="250" t="str">
        <f>IF(AB73="","",VLOOKUP(AB73,'標準様式１【記載例】シフト記号表（勤務時間帯）'!$C$6:$L$47,10,FALSE))</f>
        <v/>
      </c>
      <c r="AC74" s="252" t="str">
        <f>IF(AC73="","",VLOOKUP(AC73,'標準様式１【記載例】シフト記号表（勤務時間帯）'!$C$6:$L$47,10,FALSE))</f>
        <v/>
      </c>
      <c r="AD74" s="251" t="str">
        <f>IF(AD73="","",VLOOKUP(AD73,'標準様式１【記載例】シフト記号表（勤務時間帯）'!$C$6:$L$47,10,FALSE))</f>
        <v/>
      </c>
      <c r="AE74" s="250" t="str">
        <f>IF(AE73="","",VLOOKUP(AE73,'標準様式１【記載例】シフト記号表（勤務時間帯）'!$C$6:$L$47,10,FALSE))</f>
        <v/>
      </c>
      <c r="AF74" s="250" t="str">
        <f>IF(AF73="","",VLOOKUP(AF73,'標準様式１【記載例】シフト記号表（勤務時間帯）'!$C$6:$L$47,10,FALSE))</f>
        <v/>
      </c>
      <c r="AG74" s="250" t="str">
        <f>IF(AG73="","",VLOOKUP(AG73,'標準様式１【記載例】シフト記号表（勤務時間帯）'!$C$6:$L$47,10,FALSE))</f>
        <v/>
      </c>
      <c r="AH74" s="250" t="str">
        <f>IF(AH73="","",VLOOKUP(AH73,'標準様式１【記載例】シフト記号表（勤務時間帯）'!$C$6:$L$47,10,FALSE))</f>
        <v/>
      </c>
      <c r="AI74" s="250" t="str">
        <f>IF(AI73="","",VLOOKUP(AI73,'標準様式１【記載例】シフト記号表（勤務時間帯）'!$C$6:$L$47,10,FALSE))</f>
        <v/>
      </c>
      <c r="AJ74" s="252" t="str">
        <f>IF(AJ73="","",VLOOKUP(AJ73,'標準様式１【記載例】シフト記号表（勤務時間帯）'!$C$6:$L$47,10,FALSE))</f>
        <v/>
      </c>
      <c r="AK74" s="251" t="str">
        <f>IF(AK73="","",VLOOKUP(AK73,'標準様式１【記載例】シフト記号表（勤務時間帯）'!$C$6:$L$47,10,FALSE))</f>
        <v/>
      </c>
      <c r="AL74" s="250" t="str">
        <f>IF(AL73="","",VLOOKUP(AL73,'標準様式１【記載例】シフト記号表（勤務時間帯）'!$C$6:$L$47,10,FALSE))</f>
        <v/>
      </c>
      <c r="AM74" s="250" t="str">
        <f>IF(AM73="","",VLOOKUP(AM73,'標準様式１【記載例】シフト記号表（勤務時間帯）'!$C$6:$L$47,10,FALSE))</f>
        <v/>
      </c>
      <c r="AN74" s="250" t="str">
        <f>IF(AN73="","",VLOOKUP(AN73,'標準様式１【記載例】シフト記号表（勤務時間帯）'!$C$6:$L$47,10,FALSE))</f>
        <v/>
      </c>
      <c r="AO74" s="250" t="str">
        <f>IF(AO73="","",VLOOKUP(AO73,'標準様式１【記載例】シフト記号表（勤務時間帯）'!$C$6:$L$47,10,FALSE))</f>
        <v/>
      </c>
      <c r="AP74" s="250" t="str">
        <f>IF(AP73="","",VLOOKUP(AP73,'標準様式１【記載例】シフト記号表（勤務時間帯）'!$C$6:$L$47,10,FALSE))</f>
        <v/>
      </c>
      <c r="AQ74" s="252" t="str">
        <f>IF(AQ73="","",VLOOKUP(AQ73,'標準様式１【記載例】シフト記号表（勤務時間帯）'!$C$6:$L$47,10,FALSE))</f>
        <v/>
      </c>
      <c r="AR74" s="251" t="str">
        <f>IF(AR73="","",VLOOKUP(AR73,'標準様式１【記載例】シフト記号表（勤務時間帯）'!$C$6:$L$47,10,FALSE))</f>
        <v/>
      </c>
      <c r="AS74" s="250" t="str">
        <f>IF(AS73="","",VLOOKUP(AS73,'標準様式１【記載例】シフト記号表（勤務時間帯）'!$C$6:$L$47,10,FALSE))</f>
        <v/>
      </c>
      <c r="AT74" s="250" t="str">
        <f>IF(AT73="","",VLOOKUP(AT73,'標準様式１【記載例】シフト記号表（勤務時間帯）'!$C$6:$L$47,10,FALSE))</f>
        <v/>
      </c>
      <c r="AU74" s="250" t="str">
        <f>IF(AU73="","",VLOOKUP(AU73,'標準様式１【記載例】シフト記号表（勤務時間帯）'!$C$6:$L$47,10,FALSE))</f>
        <v/>
      </c>
      <c r="AV74" s="250" t="str">
        <f>IF(AV73="","",VLOOKUP(AV73,'標準様式１【記載例】シフト記号表（勤務時間帯）'!$C$6:$L$47,10,FALSE))</f>
        <v/>
      </c>
      <c r="AW74" s="250" t="str">
        <f>IF(AW73="","",VLOOKUP(AW73,'標準様式１【記載例】シフト記号表（勤務時間帯）'!$C$6:$L$47,10,FALSE))</f>
        <v/>
      </c>
      <c r="AX74" s="252" t="str">
        <f>IF(AX73="","",VLOOKUP(AX73,'標準様式１【記載例】シフト記号表（勤務時間帯）'!$C$6:$L$47,10,FALSE))</f>
        <v/>
      </c>
      <c r="AY74" s="251" t="str">
        <f>IF(AY73="","",VLOOKUP(AY73,'標準様式１【記載例】シフト記号表（勤務時間帯）'!$C$6:$L$47,10,FALSE))</f>
        <v/>
      </c>
      <c r="AZ74" s="250" t="str">
        <f>IF(AZ73="","",VLOOKUP(AZ73,'標準様式１【記載例】シフト記号表（勤務時間帯）'!$C$6:$L$47,10,FALSE))</f>
        <v/>
      </c>
      <c r="BA74" s="345" t="str">
        <f>IF(BA73="","",VLOOKUP(BA73,'標準様式１【記載例】シフト記号表（勤務時間帯）'!$C$6:$L$47,10,FALSE))</f>
        <v/>
      </c>
      <c r="BB74" s="1358">
        <f>IF($BE$3="４週",SUM(W74:AX74),IF($BE$3="暦月",SUM(W74:BA74),""))</f>
        <v>0</v>
      </c>
      <c r="BC74" s="1359"/>
      <c r="BD74" s="1360">
        <f>IF($BE$3="４週",BB74/4,IF($BE$3="暦月",(BB74/($BE$8/7)),""))</f>
        <v>0</v>
      </c>
      <c r="BE74" s="1359"/>
      <c r="BF74" s="1355"/>
      <c r="BG74" s="1356"/>
      <c r="BH74" s="1356"/>
      <c r="BI74" s="1356"/>
      <c r="BJ74" s="1357"/>
    </row>
    <row r="75" spans="2:62" ht="20.25" customHeight="1" x14ac:dyDescent="0.15">
      <c r="B75" s="235"/>
      <c r="C75" s="234"/>
      <c r="D75" s="234"/>
      <c r="E75" s="234"/>
      <c r="F75" s="234"/>
      <c r="G75" s="234"/>
      <c r="H75" s="234"/>
      <c r="I75" s="245"/>
      <c r="J75" s="245"/>
      <c r="K75" s="234"/>
      <c r="L75" s="234"/>
      <c r="M75" s="234"/>
      <c r="N75" s="234"/>
      <c r="O75" s="231"/>
      <c r="P75" s="231"/>
      <c r="Q75" s="231"/>
      <c r="R75" s="249"/>
      <c r="S75" s="249"/>
      <c r="T75" s="249"/>
      <c r="U75" s="248"/>
      <c r="V75" s="247"/>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1"/>
      <c r="BE75" s="241"/>
      <c r="BF75" s="231"/>
      <c r="BG75" s="231"/>
      <c r="BH75" s="231"/>
      <c r="BI75" s="231"/>
      <c r="BJ75" s="231"/>
    </row>
    <row r="76" spans="2:62" ht="20.25" customHeight="1" x14ac:dyDescent="0.15">
      <c r="B76" s="235"/>
      <c r="C76" s="234"/>
      <c r="D76" s="234"/>
      <c r="E76" s="234"/>
      <c r="F76" s="234"/>
      <c r="G76" s="234"/>
      <c r="H76" s="234"/>
      <c r="I76" s="233"/>
      <c r="J76" s="229" t="s">
        <v>484</v>
      </c>
      <c r="K76" s="229"/>
      <c r="L76" s="229"/>
      <c r="M76" s="229"/>
      <c r="N76" s="229"/>
      <c r="O76" s="229"/>
      <c r="P76" s="229"/>
      <c r="Q76" s="229"/>
      <c r="R76" s="229"/>
      <c r="S76" s="229"/>
      <c r="T76" s="230"/>
      <c r="U76" s="229"/>
      <c r="V76" s="229"/>
      <c r="W76" s="229"/>
      <c r="X76" s="229"/>
      <c r="Y76" s="229"/>
      <c r="Z76" s="232"/>
      <c r="AA76" s="229" t="s">
        <v>483</v>
      </c>
      <c r="AB76" s="229"/>
      <c r="AC76" s="229"/>
      <c r="AD76" s="229"/>
      <c r="AE76" s="229"/>
      <c r="AF76" s="229"/>
      <c r="AG76" s="232"/>
      <c r="AH76" s="232"/>
      <c r="AI76" s="232"/>
      <c r="AJ76" s="232"/>
      <c r="AK76" s="232"/>
      <c r="AL76" s="232"/>
      <c r="AM76" s="232"/>
      <c r="AN76" s="242"/>
      <c r="AO76" s="241"/>
      <c r="AP76" s="231"/>
      <c r="AQ76" s="231"/>
      <c r="AR76" s="231"/>
      <c r="AS76" s="231"/>
      <c r="AT76" s="231"/>
    </row>
    <row r="77" spans="2:62" ht="20.25" customHeight="1" x14ac:dyDescent="0.15">
      <c r="B77" s="235"/>
      <c r="C77" s="234"/>
      <c r="D77" s="234"/>
      <c r="E77" s="234"/>
      <c r="F77" s="234"/>
      <c r="G77" s="234"/>
      <c r="H77" s="234"/>
      <c r="I77" s="233"/>
      <c r="J77" s="229"/>
      <c r="K77" s="229"/>
      <c r="L77" s="229"/>
      <c r="M77" s="229"/>
      <c r="N77" s="229"/>
      <c r="O77" s="229"/>
      <c r="P77" s="229"/>
      <c r="Q77" s="229"/>
      <c r="R77" s="229"/>
      <c r="S77" s="229"/>
      <c r="T77" s="230"/>
      <c r="U77" s="229"/>
      <c r="V77" s="229"/>
      <c r="W77" s="229"/>
      <c r="X77" s="229"/>
      <c r="Y77" s="229"/>
      <c r="Z77" s="232"/>
      <c r="AA77" s="1338" t="s">
        <v>479</v>
      </c>
      <c r="AB77" s="1338"/>
      <c r="AC77" s="1338" t="s">
        <v>478</v>
      </c>
      <c r="AD77" s="1338"/>
      <c r="AE77" s="1338"/>
      <c r="AF77" s="1338"/>
      <c r="AG77" s="232"/>
      <c r="AH77" s="232"/>
      <c r="AI77" s="232"/>
      <c r="AJ77" s="232"/>
      <c r="AK77" s="232"/>
      <c r="AL77" s="232"/>
      <c r="AM77" s="232"/>
      <c r="AN77" s="242"/>
      <c r="AO77" s="241"/>
      <c r="AP77" s="1333"/>
      <c r="AQ77" s="1333"/>
      <c r="AR77" s="1333"/>
      <c r="AS77" s="1333"/>
      <c r="AT77" s="231"/>
    </row>
    <row r="78" spans="2:62" ht="20.25" customHeight="1" x14ac:dyDescent="0.15">
      <c r="B78" s="235"/>
      <c r="C78" s="234"/>
      <c r="D78" s="234"/>
      <c r="E78" s="234"/>
      <c r="F78" s="234"/>
      <c r="G78" s="234"/>
      <c r="H78" s="234"/>
      <c r="I78" s="233"/>
      <c r="J78" s="229"/>
      <c r="K78" s="1332" t="s">
        <v>482</v>
      </c>
      <c r="L78" s="1332"/>
      <c r="M78" s="1332" t="s">
        <v>481</v>
      </c>
      <c r="N78" s="1332"/>
      <c r="O78" s="1332"/>
      <c r="P78" s="1332"/>
      <c r="Q78" s="229"/>
      <c r="R78" s="1335" t="s">
        <v>480</v>
      </c>
      <c r="S78" s="1335"/>
      <c r="T78" s="1335"/>
      <c r="U78" s="1335"/>
      <c r="V78" s="229"/>
      <c r="W78" s="244" t="s">
        <v>456</v>
      </c>
      <c r="X78" s="244"/>
      <c r="Y78" s="229"/>
      <c r="Z78" s="232"/>
      <c r="AA78" s="1338" t="s">
        <v>473</v>
      </c>
      <c r="AB78" s="1338"/>
      <c r="AC78" s="1338" t="s">
        <v>474</v>
      </c>
      <c r="AD78" s="1338"/>
      <c r="AE78" s="1338"/>
      <c r="AF78" s="1338"/>
      <c r="AG78" s="232"/>
      <c r="AH78" s="232"/>
      <c r="AI78" s="232"/>
      <c r="AJ78" s="232"/>
      <c r="AK78" s="232"/>
      <c r="AL78" s="232"/>
      <c r="AM78" s="232"/>
      <c r="AN78" s="242"/>
      <c r="AO78" s="241"/>
      <c r="AP78" s="1336"/>
      <c r="AQ78" s="1336"/>
      <c r="AR78" s="1336"/>
      <c r="AS78" s="1336"/>
      <c r="AT78" s="231"/>
    </row>
    <row r="79" spans="2:62" ht="20.25" customHeight="1" x14ac:dyDescent="0.15">
      <c r="B79" s="235"/>
      <c r="C79" s="234"/>
      <c r="D79" s="234"/>
      <c r="E79" s="234"/>
      <c r="F79" s="234"/>
      <c r="G79" s="234"/>
      <c r="H79" s="234"/>
      <c r="I79" s="233"/>
      <c r="J79" s="229"/>
      <c r="K79" s="1334"/>
      <c r="L79" s="1334"/>
      <c r="M79" s="1334" t="s">
        <v>477</v>
      </c>
      <c r="N79" s="1334"/>
      <c r="O79" s="1334" t="s">
        <v>476</v>
      </c>
      <c r="P79" s="1334"/>
      <c r="Q79" s="229"/>
      <c r="R79" s="1334" t="s">
        <v>477</v>
      </c>
      <c r="S79" s="1334"/>
      <c r="T79" s="1334" t="s">
        <v>476</v>
      </c>
      <c r="U79" s="1334"/>
      <c r="V79" s="229"/>
      <c r="W79" s="244" t="s">
        <v>475</v>
      </c>
      <c r="X79" s="244"/>
      <c r="Y79" s="229"/>
      <c r="Z79" s="232"/>
      <c r="AA79" s="1338" t="s">
        <v>471</v>
      </c>
      <c r="AB79" s="1338"/>
      <c r="AC79" s="1338" t="s">
        <v>472</v>
      </c>
      <c r="AD79" s="1338"/>
      <c r="AE79" s="1338"/>
      <c r="AF79" s="1338"/>
      <c r="AG79" s="232"/>
      <c r="AH79" s="232"/>
      <c r="AI79" s="232"/>
      <c r="AJ79" s="232"/>
      <c r="AK79" s="232"/>
      <c r="AL79" s="232"/>
      <c r="AM79" s="232"/>
      <c r="AN79" s="242"/>
      <c r="AO79" s="241"/>
      <c r="AP79" s="1337"/>
      <c r="AQ79" s="1337"/>
      <c r="AR79" s="1337"/>
      <c r="AS79" s="1337"/>
      <c r="AT79" s="231"/>
    </row>
    <row r="80" spans="2:62" ht="20.25" customHeight="1" x14ac:dyDescent="0.15">
      <c r="B80" s="235"/>
      <c r="C80" s="234"/>
      <c r="D80" s="234"/>
      <c r="E80" s="234"/>
      <c r="F80" s="234"/>
      <c r="G80" s="234"/>
      <c r="H80" s="234"/>
      <c r="I80" s="233"/>
      <c r="J80" s="229"/>
      <c r="K80" s="1338" t="s">
        <v>473</v>
      </c>
      <c r="L80" s="1338"/>
      <c r="M80" s="1339">
        <f>SUMIFS($BB$15:$BB$74,$F$15:$F$74,"看護職員",$H$15:$H$74,"A")</f>
        <v>960</v>
      </c>
      <c r="N80" s="1339"/>
      <c r="O80" s="1340">
        <f>SUMIFS($BD$15:$BD$74,$F$15:$F$74,"看護職員",$H$15:$H$74,"A")</f>
        <v>240</v>
      </c>
      <c r="P80" s="1340"/>
      <c r="Q80" s="240"/>
      <c r="R80" s="1341">
        <v>0</v>
      </c>
      <c r="S80" s="1341"/>
      <c r="T80" s="1341">
        <v>0</v>
      </c>
      <c r="U80" s="1341"/>
      <c r="V80" s="240"/>
      <c r="W80" s="1365">
        <v>6</v>
      </c>
      <c r="X80" s="1366"/>
      <c r="Y80" s="229"/>
      <c r="Z80" s="232"/>
      <c r="AA80" s="1338" t="s">
        <v>469</v>
      </c>
      <c r="AB80" s="1338"/>
      <c r="AC80" s="1338" t="s">
        <v>470</v>
      </c>
      <c r="AD80" s="1338"/>
      <c r="AE80" s="1338"/>
      <c r="AF80" s="1338"/>
      <c r="AG80" s="232"/>
      <c r="AH80" s="232"/>
      <c r="AI80" s="232"/>
      <c r="AJ80" s="232"/>
      <c r="AK80" s="232"/>
      <c r="AL80" s="232"/>
      <c r="AM80" s="232"/>
      <c r="AN80" s="242"/>
      <c r="AO80" s="241"/>
      <c r="AP80" s="243"/>
      <c r="AQ80" s="243"/>
      <c r="AR80" s="243"/>
      <c r="AS80" s="243"/>
      <c r="AT80" s="231"/>
    </row>
    <row r="81" spans="2:46" ht="20.25" customHeight="1" x14ac:dyDescent="0.15">
      <c r="B81" s="235"/>
      <c r="C81" s="234"/>
      <c r="D81" s="234"/>
      <c r="E81" s="234"/>
      <c r="F81" s="234"/>
      <c r="G81" s="234"/>
      <c r="H81" s="234"/>
      <c r="I81" s="233"/>
      <c r="J81" s="229"/>
      <c r="K81" s="1338" t="s">
        <v>471</v>
      </c>
      <c r="L81" s="1338"/>
      <c r="M81" s="1339">
        <f>SUMIFS($BB$15:$BB$74,$F$15:$F$74,"看護職員",$H$15:$H$74,"B")</f>
        <v>0</v>
      </c>
      <c r="N81" s="1339"/>
      <c r="O81" s="1340">
        <f>SUMIFS($BD$15:$BD$74,$F$15:$F$74,"看護職員",$H$15:$H$74,"B")</f>
        <v>0</v>
      </c>
      <c r="P81" s="1340"/>
      <c r="Q81" s="240"/>
      <c r="R81" s="1341">
        <v>0</v>
      </c>
      <c r="S81" s="1341"/>
      <c r="T81" s="1341">
        <v>0</v>
      </c>
      <c r="U81" s="1341"/>
      <c r="V81" s="240"/>
      <c r="W81" s="1365">
        <v>0</v>
      </c>
      <c r="X81" s="1366"/>
      <c r="Y81" s="229"/>
      <c r="Z81" s="232"/>
      <c r="AA81" s="1338" t="s">
        <v>467</v>
      </c>
      <c r="AB81" s="1338"/>
      <c r="AC81" s="1338" t="s">
        <v>468</v>
      </c>
      <c r="AD81" s="1338"/>
      <c r="AE81" s="1338"/>
      <c r="AF81" s="1338"/>
      <c r="AG81" s="232"/>
      <c r="AH81" s="232"/>
      <c r="AI81" s="232"/>
      <c r="AJ81" s="232"/>
      <c r="AK81" s="232"/>
      <c r="AL81" s="232"/>
      <c r="AM81" s="232"/>
      <c r="AN81" s="242"/>
      <c r="AO81" s="241"/>
      <c r="AP81" s="231"/>
      <c r="AQ81" s="231"/>
      <c r="AR81" s="231"/>
      <c r="AS81" s="231"/>
      <c r="AT81" s="231"/>
    </row>
    <row r="82" spans="2:46" ht="20.25" customHeight="1" x14ac:dyDescent="0.15">
      <c r="B82" s="235"/>
      <c r="C82" s="234"/>
      <c r="D82" s="234"/>
      <c r="E82" s="234"/>
      <c r="F82" s="234"/>
      <c r="G82" s="234"/>
      <c r="H82" s="234"/>
      <c r="I82" s="233"/>
      <c r="J82" s="229"/>
      <c r="K82" s="1338" t="s">
        <v>469</v>
      </c>
      <c r="L82" s="1338"/>
      <c r="M82" s="1339">
        <f>SUMIFS($BB$15:$BB$74,$F$15:$F$74,"看護職員",$H$15:$H$74,"C")</f>
        <v>0</v>
      </c>
      <c r="N82" s="1339"/>
      <c r="O82" s="1340">
        <f>SUMIFS($BD$15:$BD$74,$F$15:$F$74,"看護職員",$H$15:$H$74,"C")</f>
        <v>0</v>
      </c>
      <c r="P82" s="1340"/>
      <c r="Q82" s="240"/>
      <c r="R82" s="1341">
        <v>0</v>
      </c>
      <c r="S82" s="1341"/>
      <c r="T82" s="1342">
        <v>0</v>
      </c>
      <c r="U82" s="1342"/>
      <c r="V82" s="240"/>
      <c r="W82" s="1363" t="s">
        <v>466</v>
      </c>
      <c r="X82" s="1364"/>
      <c r="Y82" s="229"/>
      <c r="Z82" s="232"/>
      <c r="AA82" s="229"/>
      <c r="AB82" s="229"/>
      <c r="AC82" s="229"/>
      <c r="AD82" s="229"/>
      <c r="AE82" s="229"/>
      <c r="AF82" s="229"/>
      <c r="AG82" s="232"/>
      <c r="AH82" s="232"/>
      <c r="AI82" s="232"/>
      <c r="AJ82" s="232"/>
      <c r="AK82" s="232"/>
      <c r="AL82" s="232"/>
      <c r="AM82" s="232"/>
      <c r="AN82" s="242"/>
      <c r="AO82" s="241"/>
      <c r="AP82" s="231"/>
      <c r="AQ82" s="231"/>
      <c r="AR82" s="231"/>
      <c r="AS82" s="231"/>
      <c r="AT82" s="231"/>
    </row>
    <row r="83" spans="2:46" ht="20.25" customHeight="1" x14ac:dyDescent="0.15">
      <c r="B83" s="235"/>
      <c r="C83" s="234"/>
      <c r="D83" s="234"/>
      <c r="E83" s="234"/>
      <c r="F83" s="234"/>
      <c r="G83" s="234"/>
      <c r="H83" s="234"/>
      <c r="I83" s="233"/>
      <c r="J83" s="229"/>
      <c r="K83" s="1338" t="s">
        <v>467</v>
      </c>
      <c r="L83" s="1338"/>
      <c r="M83" s="1339">
        <f>SUMIFS($BB$15:$BB$74,$F$15:$F$74,"看護職員",$H$15:$H$74,"D")</f>
        <v>0</v>
      </c>
      <c r="N83" s="1339"/>
      <c r="O83" s="1340">
        <f>SUMIFS($BD$15:$BD$74,$F$15:$F$74,"看護職員",$H$15:$H$74,"D")</f>
        <v>0</v>
      </c>
      <c r="P83" s="1340"/>
      <c r="Q83" s="240"/>
      <c r="R83" s="1341">
        <v>0</v>
      </c>
      <c r="S83" s="1341"/>
      <c r="T83" s="1342">
        <v>0</v>
      </c>
      <c r="U83" s="1342"/>
      <c r="V83" s="240"/>
      <c r="W83" s="1363" t="s">
        <v>466</v>
      </c>
      <c r="X83" s="1364"/>
      <c r="Y83" s="229"/>
      <c r="Z83" s="232"/>
      <c r="AA83" s="229"/>
      <c r="AB83" s="229"/>
      <c r="AC83" s="229"/>
      <c r="AD83" s="229"/>
      <c r="AE83" s="229"/>
      <c r="AF83" s="229"/>
      <c r="AG83" s="232"/>
      <c r="AH83" s="232"/>
      <c r="AI83" s="232"/>
      <c r="AJ83" s="232"/>
      <c r="AK83" s="232"/>
      <c r="AL83" s="232"/>
      <c r="AM83" s="232"/>
      <c r="AN83" s="242"/>
      <c r="AO83" s="241"/>
      <c r="AP83" s="231"/>
      <c r="AQ83" s="231"/>
      <c r="AR83" s="231"/>
      <c r="AS83" s="231"/>
      <c r="AT83" s="231"/>
    </row>
    <row r="84" spans="2:46" ht="20.25" customHeight="1" x14ac:dyDescent="0.15">
      <c r="B84" s="235"/>
      <c r="C84" s="234"/>
      <c r="D84" s="234"/>
      <c r="E84" s="234"/>
      <c r="F84" s="234"/>
      <c r="G84" s="234"/>
      <c r="H84" s="234"/>
      <c r="I84" s="233"/>
      <c r="J84" s="229"/>
      <c r="K84" s="1338" t="s">
        <v>453</v>
      </c>
      <c r="L84" s="1338"/>
      <c r="M84" s="1339">
        <f>SUM(M80:N83)</f>
        <v>960</v>
      </c>
      <c r="N84" s="1339"/>
      <c r="O84" s="1340">
        <f>SUM(O80:P83)</f>
        <v>240</v>
      </c>
      <c r="P84" s="1340"/>
      <c r="Q84" s="240"/>
      <c r="R84" s="1339">
        <f>SUM(R80:S83)</f>
        <v>0</v>
      </c>
      <c r="S84" s="1339"/>
      <c r="T84" s="1340">
        <f>SUM(T80:U83)</f>
        <v>0</v>
      </c>
      <c r="U84" s="1340"/>
      <c r="V84" s="240"/>
      <c r="W84" s="1361">
        <f>SUM(W80:X81)</f>
        <v>6</v>
      </c>
      <c r="X84" s="1362"/>
      <c r="Y84" s="229"/>
      <c r="Z84" s="232"/>
      <c r="AA84" s="229"/>
      <c r="AB84" s="229"/>
      <c r="AC84" s="229"/>
      <c r="AD84" s="229"/>
      <c r="AE84" s="229"/>
      <c r="AF84" s="229"/>
      <c r="AG84" s="232"/>
      <c r="AH84" s="232"/>
      <c r="AI84" s="232"/>
      <c r="AJ84" s="232"/>
      <c r="AK84" s="232"/>
      <c r="AL84" s="232"/>
      <c r="AM84" s="232"/>
      <c r="AN84" s="242"/>
      <c r="AO84" s="241"/>
      <c r="AP84" s="231"/>
      <c r="AQ84" s="231"/>
      <c r="AR84" s="231"/>
      <c r="AS84" s="231"/>
      <c r="AT84" s="231"/>
    </row>
    <row r="85" spans="2:46" ht="20.25" customHeight="1" x14ac:dyDescent="0.15">
      <c r="B85" s="235"/>
      <c r="C85" s="234"/>
      <c r="D85" s="234"/>
      <c r="E85" s="234"/>
      <c r="F85" s="234"/>
      <c r="G85" s="234"/>
      <c r="H85" s="234"/>
      <c r="I85" s="233"/>
      <c r="J85" s="233"/>
      <c r="K85" s="239"/>
      <c r="L85" s="239"/>
      <c r="M85" s="239"/>
      <c r="N85" s="239"/>
      <c r="O85" s="238"/>
      <c r="P85" s="238"/>
      <c r="Q85" s="238"/>
      <c r="R85" s="226"/>
      <c r="S85" s="226"/>
      <c r="T85" s="226"/>
      <c r="U85" s="226"/>
      <c r="V85" s="237"/>
      <c r="W85" s="232"/>
      <c r="X85" s="232"/>
      <c r="Y85" s="232"/>
      <c r="Z85" s="232"/>
      <c r="AA85" s="229"/>
      <c r="AB85" s="229"/>
      <c r="AC85" s="229"/>
      <c r="AD85" s="229"/>
      <c r="AE85" s="229"/>
      <c r="AF85" s="229"/>
      <c r="AG85" s="229"/>
      <c r="AH85" s="229"/>
      <c r="AI85" s="229"/>
      <c r="AJ85" s="229"/>
      <c r="AK85" s="229"/>
      <c r="AL85" s="229"/>
      <c r="AM85" s="229"/>
      <c r="AN85" s="229"/>
      <c r="AP85" s="231"/>
      <c r="AQ85" s="231"/>
      <c r="AR85" s="231"/>
      <c r="AS85" s="231"/>
      <c r="AT85" s="231"/>
    </row>
    <row r="86" spans="2:46" ht="20.25" customHeight="1" x14ac:dyDescent="0.15">
      <c r="B86" s="235"/>
      <c r="C86" s="234"/>
      <c r="D86" s="234"/>
      <c r="E86" s="234"/>
      <c r="F86" s="234"/>
      <c r="G86" s="234"/>
      <c r="H86" s="234"/>
      <c r="I86" s="233"/>
      <c r="J86" s="233"/>
      <c r="K86" s="230" t="s">
        <v>465</v>
      </c>
      <c r="L86" s="229"/>
      <c r="M86" s="229"/>
      <c r="N86" s="229"/>
      <c r="O86" s="229"/>
      <c r="P86" s="229"/>
      <c r="Q86" s="236" t="s">
        <v>464</v>
      </c>
      <c r="R86" s="1368" t="s">
        <v>463</v>
      </c>
      <c r="S86" s="1369"/>
      <c r="T86" s="236"/>
      <c r="U86" s="236"/>
      <c r="V86" s="229"/>
      <c r="W86" s="229"/>
      <c r="X86" s="229"/>
      <c r="Y86" s="232"/>
      <c r="Z86" s="232"/>
      <c r="AA86" s="229"/>
      <c r="AB86" s="229"/>
      <c r="AC86" s="229"/>
      <c r="AD86" s="229"/>
      <c r="AE86" s="229"/>
      <c r="AF86" s="229"/>
      <c r="AG86" s="229"/>
      <c r="AH86" s="229"/>
      <c r="AI86" s="229"/>
      <c r="AJ86" s="229"/>
      <c r="AK86" s="229"/>
      <c r="AL86" s="229"/>
      <c r="AM86" s="229"/>
      <c r="AN86" s="229"/>
      <c r="AP86" s="231"/>
      <c r="AQ86" s="231"/>
      <c r="AR86" s="231"/>
      <c r="AS86" s="231"/>
      <c r="AT86" s="231"/>
    </row>
    <row r="87" spans="2:46" ht="20.25" customHeight="1" x14ac:dyDescent="0.15">
      <c r="B87" s="235"/>
      <c r="C87" s="234"/>
      <c r="D87" s="234"/>
      <c r="E87" s="234"/>
      <c r="F87" s="234"/>
      <c r="G87" s="234"/>
      <c r="H87" s="234"/>
      <c r="I87" s="233"/>
      <c r="J87" s="233"/>
      <c r="K87" s="229" t="s">
        <v>462</v>
      </c>
      <c r="L87" s="229"/>
      <c r="M87" s="229"/>
      <c r="N87" s="229"/>
      <c r="O87" s="229"/>
      <c r="P87" s="229" t="s">
        <v>461</v>
      </c>
      <c r="Q87" s="229"/>
      <c r="R87" s="229"/>
      <c r="S87" s="229"/>
      <c r="T87" s="230"/>
      <c r="U87" s="229"/>
      <c r="V87" s="229"/>
      <c r="W87" s="229"/>
      <c r="X87" s="229"/>
      <c r="Y87" s="232"/>
      <c r="Z87" s="232"/>
      <c r="AA87" s="229"/>
      <c r="AB87" s="229"/>
      <c r="AC87" s="229"/>
      <c r="AD87" s="229"/>
      <c r="AE87" s="229"/>
      <c r="AF87" s="229"/>
      <c r="AG87" s="229"/>
      <c r="AH87" s="229"/>
      <c r="AI87" s="229"/>
      <c r="AJ87" s="229"/>
      <c r="AK87" s="229"/>
      <c r="AL87" s="229"/>
      <c r="AM87" s="229"/>
      <c r="AN87" s="229"/>
      <c r="AP87" s="231"/>
      <c r="AQ87" s="231"/>
      <c r="AR87" s="231"/>
      <c r="AS87" s="231"/>
      <c r="AT87" s="231"/>
    </row>
    <row r="88" spans="2:46" ht="20.25" customHeight="1" x14ac:dyDescent="0.15">
      <c r="B88" s="235"/>
      <c r="C88" s="234"/>
      <c r="D88" s="234"/>
      <c r="E88" s="234"/>
      <c r="F88" s="234"/>
      <c r="G88" s="234"/>
      <c r="H88" s="234"/>
      <c r="I88" s="233"/>
      <c r="J88" s="233"/>
      <c r="K88" s="229" t="str">
        <f>IF($R$86="週","対象時間数（週平均）","対象時間数（当月合計）")</f>
        <v>対象時間数（週平均）</v>
      </c>
      <c r="L88" s="229"/>
      <c r="M88" s="229"/>
      <c r="N88" s="229"/>
      <c r="O88" s="229"/>
      <c r="P88" s="229" t="str">
        <f>IF($R$86="週","週に勤務すべき時間数","当月に勤務すべき時間数")</f>
        <v>週に勤務すべき時間数</v>
      </c>
      <c r="Q88" s="229"/>
      <c r="R88" s="229"/>
      <c r="S88" s="229"/>
      <c r="T88" s="230"/>
      <c r="U88" s="229" t="s">
        <v>460</v>
      </c>
      <c r="V88" s="229"/>
      <c r="W88" s="229"/>
      <c r="X88" s="229"/>
      <c r="Y88" s="232"/>
      <c r="Z88" s="232"/>
      <c r="AG88" s="229"/>
      <c r="AH88" s="229"/>
      <c r="AI88" s="229"/>
      <c r="AJ88" s="229"/>
      <c r="AK88" s="229"/>
      <c r="AL88" s="229"/>
      <c r="AM88" s="229"/>
      <c r="AN88" s="229"/>
      <c r="AP88" s="231"/>
      <c r="AQ88" s="231"/>
      <c r="AR88" s="231"/>
      <c r="AS88" s="231"/>
      <c r="AT88" s="231"/>
    </row>
    <row r="89" spans="2:46" ht="20.25" customHeight="1" x14ac:dyDescent="0.15">
      <c r="I89" s="229"/>
      <c r="J89" s="229"/>
      <c r="K89" s="1343">
        <f>IF($R$86="週",T84,R84)</f>
        <v>0</v>
      </c>
      <c r="L89" s="1343"/>
      <c r="M89" s="1343"/>
      <c r="N89" s="1343"/>
      <c r="O89" s="227" t="s">
        <v>459</v>
      </c>
      <c r="P89" s="1338">
        <f>IF($R$86="週",$BA$6,$BE$6)</f>
        <v>40</v>
      </c>
      <c r="Q89" s="1338"/>
      <c r="R89" s="1338"/>
      <c r="S89" s="1338"/>
      <c r="T89" s="227" t="s">
        <v>451</v>
      </c>
      <c r="U89" s="1344">
        <f>ROUNDDOWN(K89/P89,1)</f>
        <v>0</v>
      </c>
      <c r="V89" s="1344"/>
      <c r="W89" s="1344"/>
      <c r="X89" s="1344"/>
      <c r="Y89" s="229"/>
      <c r="Z89" s="229"/>
      <c r="AG89" s="229"/>
      <c r="AH89" s="229"/>
      <c r="AI89" s="229"/>
      <c r="AJ89" s="229"/>
      <c r="AK89" s="229"/>
      <c r="AL89" s="229"/>
      <c r="AM89" s="229"/>
      <c r="AN89" s="229"/>
    </row>
    <row r="90" spans="2:46" ht="20.25" customHeight="1" x14ac:dyDescent="0.15">
      <c r="I90" s="229"/>
      <c r="J90" s="229"/>
      <c r="K90" s="229"/>
      <c r="L90" s="229"/>
      <c r="M90" s="229"/>
      <c r="N90" s="229"/>
      <c r="O90" s="229"/>
      <c r="P90" s="229"/>
      <c r="Q90" s="229"/>
      <c r="R90" s="229"/>
      <c r="S90" s="229"/>
      <c r="T90" s="230"/>
      <c r="U90" s="229" t="s">
        <v>458</v>
      </c>
      <c r="V90" s="229"/>
      <c r="W90" s="229"/>
      <c r="X90" s="229"/>
      <c r="Y90" s="229"/>
      <c r="Z90" s="229"/>
      <c r="AG90" s="229"/>
      <c r="AH90" s="229"/>
      <c r="AI90" s="229"/>
      <c r="AJ90" s="229"/>
      <c r="AK90" s="229"/>
      <c r="AL90" s="229"/>
      <c r="AM90" s="229"/>
      <c r="AN90" s="229"/>
    </row>
    <row r="91" spans="2:46" ht="20.25" customHeight="1" x14ac:dyDescent="0.15">
      <c r="I91" s="229"/>
      <c r="J91" s="229"/>
      <c r="K91" s="229" t="s">
        <v>457</v>
      </c>
      <c r="L91" s="229"/>
      <c r="M91" s="229"/>
      <c r="N91" s="229"/>
      <c r="O91" s="229"/>
      <c r="P91" s="229"/>
      <c r="Q91" s="229"/>
      <c r="R91" s="229"/>
      <c r="S91" s="229"/>
      <c r="T91" s="230"/>
      <c r="U91" s="229"/>
      <c r="V91" s="229"/>
      <c r="W91" s="229"/>
      <c r="X91" s="229"/>
      <c r="Y91" s="229"/>
      <c r="Z91" s="229"/>
    </row>
    <row r="92" spans="2:46" ht="20.25" customHeight="1" x14ac:dyDescent="0.15">
      <c r="I92" s="229"/>
      <c r="J92" s="229"/>
      <c r="K92" s="229" t="s">
        <v>456</v>
      </c>
      <c r="L92" s="229"/>
      <c r="M92" s="229"/>
      <c r="N92" s="229"/>
      <c r="O92" s="229"/>
      <c r="P92" s="229"/>
      <c r="Q92" s="229"/>
      <c r="R92" s="229"/>
      <c r="S92" s="229"/>
      <c r="T92" s="230"/>
      <c r="U92" s="1332"/>
      <c r="V92" s="1332"/>
      <c r="W92" s="1332"/>
      <c r="X92" s="1332"/>
      <c r="Y92" s="229"/>
      <c r="Z92" s="229"/>
    </row>
    <row r="93" spans="2:46" ht="20.25" customHeight="1" x14ac:dyDescent="0.15">
      <c r="I93" s="229"/>
      <c r="J93" s="229"/>
      <c r="K93" s="229" t="s">
        <v>455</v>
      </c>
      <c r="L93" s="229"/>
      <c r="M93" s="229"/>
      <c r="N93" s="229"/>
      <c r="O93" s="229"/>
      <c r="P93" s="229" t="s">
        <v>454</v>
      </c>
      <c r="Q93" s="229"/>
      <c r="R93" s="229"/>
      <c r="S93" s="229"/>
      <c r="T93" s="229"/>
      <c r="U93" s="1334" t="s">
        <v>453</v>
      </c>
      <c r="V93" s="1334"/>
      <c r="W93" s="1334"/>
      <c r="X93" s="1334"/>
      <c r="Y93" s="229"/>
      <c r="Z93" s="229"/>
    </row>
    <row r="94" spans="2:46" ht="20.25" customHeight="1" x14ac:dyDescent="0.15">
      <c r="I94" s="229"/>
      <c r="J94" s="229"/>
      <c r="K94" s="1338">
        <f>W84</f>
        <v>6</v>
      </c>
      <c r="L94" s="1338"/>
      <c r="M94" s="1338"/>
      <c r="N94" s="1338"/>
      <c r="O94" s="227" t="s">
        <v>452</v>
      </c>
      <c r="P94" s="1344">
        <f>U89</f>
        <v>0</v>
      </c>
      <c r="Q94" s="1344"/>
      <c r="R94" s="1344"/>
      <c r="S94" s="1344"/>
      <c r="T94" s="227" t="s">
        <v>451</v>
      </c>
      <c r="U94" s="1367">
        <f>ROUNDDOWN(K94+P94,1)</f>
        <v>6</v>
      </c>
      <c r="V94" s="1367"/>
      <c r="W94" s="1367"/>
      <c r="X94" s="1367"/>
      <c r="Y94" s="226"/>
      <c r="Z94" s="226"/>
    </row>
    <row r="95" spans="2:46" ht="20.25" customHeight="1" x14ac:dyDescent="0.15"/>
    <row r="96" spans="2:46"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03" ht="20.25" customHeight="1" x14ac:dyDescent="0.15"/>
    <row r="104" ht="20.25" customHeight="1" x14ac:dyDescent="0.15"/>
    <row r="105" ht="20.25" customHeight="1" x14ac:dyDescent="0.15"/>
    <row r="106" ht="20.25" customHeight="1" x14ac:dyDescent="0.15"/>
    <row r="107" ht="20.25" customHeight="1" x14ac:dyDescent="0.15"/>
    <row r="108" ht="20.25" customHeight="1" x14ac:dyDescent="0.15"/>
    <row r="109" ht="20.25" customHeight="1" x14ac:dyDescent="0.15"/>
    <row r="110" ht="20.25" customHeight="1" x14ac:dyDescent="0.15"/>
    <row r="111" ht="20.25" customHeight="1" x14ac:dyDescent="0.15"/>
    <row r="112" ht="20.25" customHeight="1" x14ac:dyDescent="0.15"/>
    <row r="113" ht="20.25" customHeight="1" x14ac:dyDescent="0.15"/>
    <row r="114" ht="20.25" customHeight="1" x14ac:dyDescent="0.15"/>
    <row r="134" spans="3:59" x14ac:dyDescent="0.15">
      <c r="AQ134" s="225"/>
      <c r="AR134" s="225"/>
      <c r="AS134" s="225"/>
      <c r="AT134" s="225"/>
      <c r="AU134" s="225"/>
      <c r="AV134" s="225"/>
    </row>
    <row r="135" spans="3:59" x14ac:dyDescent="0.15">
      <c r="AQ135" s="225"/>
      <c r="AR135" s="225"/>
      <c r="AS135" s="225"/>
      <c r="AT135" s="225"/>
      <c r="AU135" s="225"/>
      <c r="AV135" s="225"/>
    </row>
    <row r="137" spans="3:59" x14ac:dyDescent="0.15">
      <c r="AW137" s="225"/>
      <c r="AX137" s="225"/>
      <c r="AY137" s="225"/>
      <c r="AZ137" s="225"/>
      <c r="BA137" s="225"/>
      <c r="BB137" s="225"/>
      <c r="BC137" s="225"/>
      <c r="BD137" s="225"/>
      <c r="BE137" s="225"/>
    </row>
    <row r="138" spans="3:59" x14ac:dyDescent="0.15">
      <c r="AW138" s="225"/>
      <c r="AX138" s="225"/>
      <c r="AY138" s="225"/>
      <c r="AZ138" s="225"/>
      <c r="BA138" s="225"/>
      <c r="BB138" s="225"/>
      <c r="BC138" s="225"/>
      <c r="BD138" s="225"/>
      <c r="BE138" s="225"/>
    </row>
    <row r="141" spans="3:59" x14ac:dyDescent="0.15">
      <c r="C141" s="223"/>
      <c r="D141" s="223"/>
      <c r="E141" s="223"/>
      <c r="F141" s="223"/>
      <c r="G141" s="223"/>
      <c r="H141" s="223"/>
      <c r="I141" s="223"/>
      <c r="J141" s="223"/>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BF141" s="225"/>
      <c r="BG141" s="225"/>
    </row>
    <row r="142" spans="3:59" x14ac:dyDescent="0.15">
      <c r="C142" s="223"/>
      <c r="D142" s="223"/>
      <c r="E142" s="223"/>
      <c r="F142" s="223"/>
      <c r="G142" s="223"/>
      <c r="H142" s="223"/>
      <c r="I142" s="223"/>
      <c r="J142" s="223"/>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BF142" s="225"/>
      <c r="BG142" s="225"/>
    </row>
    <row r="143" spans="3:59" x14ac:dyDescent="0.15">
      <c r="C143" s="224"/>
      <c r="D143" s="224"/>
      <c r="E143" s="224"/>
      <c r="F143" s="224"/>
      <c r="G143" s="224"/>
      <c r="H143" s="224"/>
      <c r="I143" s="224"/>
      <c r="J143" s="224"/>
      <c r="K143" s="223"/>
      <c r="L143" s="223"/>
    </row>
    <row r="144" spans="3:59" x14ac:dyDescent="0.15">
      <c r="C144" s="224"/>
      <c r="D144" s="224"/>
      <c r="E144" s="224"/>
      <c r="F144" s="224"/>
      <c r="G144" s="224"/>
      <c r="H144" s="224"/>
      <c r="I144" s="224"/>
      <c r="J144" s="224"/>
      <c r="K144" s="223"/>
      <c r="L144" s="223"/>
    </row>
    <row r="145" spans="3:10" x14ac:dyDescent="0.15">
      <c r="C145" s="223"/>
      <c r="D145" s="223"/>
      <c r="E145" s="223"/>
      <c r="F145" s="223"/>
      <c r="G145" s="223"/>
      <c r="H145" s="223"/>
      <c r="I145" s="223"/>
      <c r="J145" s="223"/>
    </row>
    <row r="146" spans="3:10" x14ac:dyDescent="0.15">
      <c r="C146" s="223"/>
      <c r="D146" s="223"/>
      <c r="E146" s="223"/>
      <c r="F146" s="223"/>
      <c r="G146" s="223"/>
      <c r="H146" s="223"/>
      <c r="I146" s="223"/>
      <c r="J146" s="223"/>
    </row>
    <row r="147" spans="3:10" x14ac:dyDescent="0.15">
      <c r="C147" s="223"/>
      <c r="D147" s="223"/>
      <c r="E147" s="223"/>
      <c r="F147" s="223"/>
      <c r="G147" s="223"/>
      <c r="H147" s="223"/>
      <c r="I147" s="223"/>
      <c r="J147" s="223"/>
    </row>
    <row r="148" spans="3:10" x14ac:dyDescent="0.15">
      <c r="C148" s="223"/>
      <c r="D148" s="223"/>
      <c r="E148" s="223"/>
      <c r="F148" s="223"/>
      <c r="G148" s="223"/>
      <c r="H148" s="223"/>
      <c r="I148" s="223"/>
      <c r="J148" s="223"/>
    </row>
  </sheetData>
  <sheetProtection algorithmName="SHA-512" hashValue="Xva6ps/xSTRPoMeMYMJXFB+sI08Ps7a7vkUfWBxnR8j2j9RvK1vLcy9DsTxEBJPqmoPfu9n67myz7wrWz078aA==" saltValue="WBShWpXtGCWk/6nXgcpKnw==" spinCount="100000" sheet="1" selectLockedCells="1" selectUnlockedCells="1"/>
  <mergeCells count="383">
    <mergeCell ref="B67:B68"/>
    <mergeCell ref="B69:B70"/>
    <mergeCell ref="B71:B72"/>
    <mergeCell ref="B73:B74"/>
    <mergeCell ref="O10:S14"/>
    <mergeCell ref="O15:S16"/>
    <mergeCell ref="O17:S18"/>
    <mergeCell ref="O19:S20"/>
    <mergeCell ref="O21:S22"/>
    <mergeCell ref="O23:S24"/>
    <mergeCell ref="B59:B60"/>
    <mergeCell ref="B61:B62"/>
    <mergeCell ref="B63:B64"/>
    <mergeCell ref="B65:B66"/>
    <mergeCell ref="B33:B34"/>
    <mergeCell ref="B35:B36"/>
    <mergeCell ref="B37:B38"/>
    <mergeCell ref="B39:B40"/>
    <mergeCell ref="B41:B42"/>
    <mergeCell ref="B43:B44"/>
    <mergeCell ref="B51:B52"/>
    <mergeCell ref="B53:B54"/>
    <mergeCell ref="B55:B56"/>
    <mergeCell ref="B57:B58"/>
    <mergeCell ref="B45:B46"/>
    <mergeCell ref="B47:B48"/>
    <mergeCell ref="B49:B50"/>
    <mergeCell ref="B15:B16"/>
    <mergeCell ref="B17:B18"/>
    <mergeCell ref="B19:B20"/>
    <mergeCell ref="B21:B22"/>
    <mergeCell ref="B23:B24"/>
    <mergeCell ref="B25:B26"/>
    <mergeCell ref="B27:B28"/>
    <mergeCell ref="B29:B30"/>
    <mergeCell ref="B31:B32"/>
    <mergeCell ref="BF37:BJ38"/>
    <mergeCell ref="BB38:BC38"/>
    <mergeCell ref="BD38:BE38"/>
    <mergeCell ref="BF39:BJ40"/>
    <mergeCell ref="BB40:BC40"/>
    <mergeCell ref="BD40:BE40"/>
    <mergeCell ref="BB37:BC37"/>
    <mergeCell ref="BD37:BE37"/>
    <mergeCell ref="O37:S38"/>
    <mergeCell ref="O39:S40"/>
    <mergeCell ref="BB39:BC39"/>
    <mergeCell ref="BD39:BE39"/>
    <mergeCell ref="BB43:BC43"/>
    <mergeCell ref="BD43:BE43"/>
    <mergeCell ref="BF53:BJ54"/>
    <mergeCell ref="BB54:BC54"/>
    <mergeCell ref="BD54:BE54"/>
    <mergeCell ref="BB41:BC41"/>
    <mergeCell ref="BD41:BE41"/>
    <mergeCell ref="BB42:BC42"/>
    <mergeCell ref="BF41:BJ42"/>
    <mergeCell ref="BB45:BC45"/>
    <mergeCell ref="BD45:BE45"/>
    <mergeCell ref="BF43:BJ44"/>
    <mergeCell ref="BF45:BJ46"/>
    <mergeCell ref="BB46:BC46"/>
    <mergeCell ref="BD42:BE42"/>
    <mergeCell ref="BB44:BC44"/>
    <mergeCell ref="BD44:BE44"/>
    <mergeCell ref="BB50:BC50"/>
    <mergeCell ref="BD50:BE50"/>
    <mergeCell ref="BF47:BJ48"/>
    <mergeCell ref="BB48:BC48"/>
    <mergeCell ref="BD48:BE48"/>
    <mergeCell ref="BB49:BC49"/>
    <mergeCell ref="BD49:BE49"/>
    <mergeCell ref="K37:N38"/>
    <mergeCell ref="K39:N40"/>
    <mergeCell ref="AP79:AS79"/>
    <mergeCell ref="AP78:AS78"/>
    <mergeCell ref="AP77:AS77"/>
    <mergeCell ref="K43:N44"/>
    <mergeCell ref="I41:J42"/>
    <mergeCell ref="K41:N42"/>
    <mergeCell ref="O49:S50"/>
    <mergeCell ref="O51:S52"/>
    <mergeCell ref="I55:J56"/>
    <mergeCell ref="K55:N56"/>
    <mergeCell ref="I57:J58"/>
    <mergeCell ref="K57:N58"/>
    <mergeCell ref="O41:S42"/>
    <mergeCell ref="O43:S44"/>
    <mergeCell ref="O45:S46"/>
    <mergeCell ref="O47:S48"/>
    <mergeCell ref="I49:J50"/>
    <mergeCell ref="I45:J46"/>
    <mergeCell ref="I47:J48"/>
    <mergeCell ref="AA77:AB77"/>
    <mergeCell ref="AC77:AF77"/>
    <mergeCell ref="K47:N48"/>
    <mergeCell ref="BF49:BJ50"/>
    <mergeCell ref="BD46:BE46"/>
    <mergeCell ref="K45:N46"/>
    <mergeCell ref="BB47:BC47"/>
    <mergeCell ref="BD47:BE47"/>
    <mergeCell ref="K49:N50"/>
    <mergeCell ref="BB53:BC53"/>
    <mergeCell ref="BD53:BE53"/>
    <mergeCell ref="I53:J54"/>
    <mergeCell ref="K53:N54"/>
    <mergeCell ref="O53:S54"/>
    <mergeCell ref="BB55:BC55"/>
    <mergeCell ref="BD55:BE55"/>
    <mergeCell ref="BB57:BC57"/>
    <mergeCell ref="BF51:BJ52"/>
    <mergeCell ref="BB52:BC52"/>
    <mergeCell ref="BD52:BE52"/>
    <mergeCell ref="I51:J52"/>
    <mergeCell ref="K51:N52"/>
    <mergeCell ref="BB51:BC51"/>
    <mergeCell ref="BD51:BE51"/>
    <mergeCell ref="BF55:BJ56"/>
    <mergeCell ref="BB56:BC56"/>
    <mergeCell ref="BD56:BE56"/>
    <mergeCell ref="BD57:BE57"/>
    <mergeCell ref="BF57:BJ58"/>
    <mergeCell ref="O55:S56"/>
    <mergeCell ref="BF61:BJ62"/>
    <mergeCell ref="C59:D60"/>
    <mergeCell ref="I59:J60"/>
    <mergeCell ref="K59:N60"/>
    <mergeCell ref="O59:S60"/>
    <mergeCell ref="O61:S62"/>
    <mergeCell ref="C57:D58"/>
    <mergeCell ref="BF59:BJ60"/>
    <mergeCell ref="BB60:BC60"/>
    <mergeCell ref="BD60:BE60"/>
    <mergeCell ref="BB61:BC61"/>
    <mergeCell ref="BD61:BE61"/>
    <mergeCell ref="BB59:BC59"/>
    <mergeCell ref="BD59:BE59"/>
    <mergeCell ref="O57:S58"/>
    <mergeCell ref="BB58:BC58"/>
    <mergeCell ref="BD58:BE58"/>
    <mergeCell ref="BB62:BC62"/>
    <mergeCell ref="BD62:BE62"/>
    <mergeCell ref="C61:D62"/>
    <mergeCell ref="I61:J62"/>
    <mergeCell ref="K61:N62"/>
    <mergeCell ref="O65:S66"/>
    <mergeCell ref="O67:S68"/>
    <mergeCell ref="BF63:BJ64"/>
    <mergeCell ref="BB64:BC64"/>
    <mergeCell ref="BD64:BE64"/>
    <mergeCell ref="C63:D64"/>
    <mergeCell ref="I63:J64"/>
    <mergeCell ref="K63:N64"/>
    <mergeCell ref="O63:S64"/>
    <mergeCell ref="BF65:BJ66"/>
    <mergeCell ref="BB63:BC63"/>
    <mergeCell ref="BD63:BE63"/>
    <mergeCell ref="BB65:BC65"/>
    <mergeCell ref="BD65:BE65"/>
    <mergeCell ref="C65:D66"/>
    <mergeCell ref="I65:J66"/>
    <mergeCell ref="K65:N66"/>
    <mergeCell ref="BB66:BC66"/>
    <mergeCell ref="BD66:BE66"/>
    <mergeCell ref="BD71:BE71"/>
    <mergeCell ref="C71:D72"/>
    <mergeCell ref="BB67:BC67"/>
    <mergeCell ref="BD67:BE67"/>
    <mergeCell ref="I71:J72"/>
    <mergeCell ref="K71:N72"/>
    <mergeCell ref="BF71:BJ72"/>
    <mergeCell ref="BB72:BC72"/>
    <mergeCell ref="BD72:BE72"/>
    <mergeCell ref="BB69:BC69"/>
    <mergeCell ref="BD69:BE69"/>
    <mergeCell ref="C67:D68"/>
    <mergeCell ref="I67:J68"/>
    <mergeCell ref="K67:N68"/>
    <mergeCell ref="BF69:BJ70"/>
    <mergeCell ref="BB70:BC70"/>
    <mergeCell ref="C69:D70"/>
    <mergeCell ref="I69:J70"/>
    <mergeCell ref="K69:N70"/>
    <mergeCell ref="BF67:BJ68"/>
    <mergeCell ref="BB68:BC68"/>
    <mergeCell ref="BD68:BE68"/>
    <mergeCell ref="O69:S70"/>
    <mergeCell ref="BD70:BE70"/>
    <mergeCell ref="O71:S72"/>
    <mergeCell ref="BB71:BC71"/>
    <mergeCell ref="U93:X93"/>
    <mergeCell ref="K94:N94"/>
    <mergeCell ref="P94:S94"/>
    <mergeCell ref="U94:X94"/>
    <mergeCell ref="M83:N83"/>
    <mergeCell ref="O83:P83"/>
    <mergeCell ref="K84:L84"/>
    <mergeCell ref="T82:U82"/>
    <mergeCell ref="W82:X82"/>
    <mergeCell ref="R83:S83"/>
    <mergeCell ref="U92:X92"/>
    <mergeCell ref="K89:N89"/>
    <mergeCell ref="P89:S89"/>
    <mergeCell ref="U89:X89"/>
    <mergeCell ref="M84:N84"/>
    <mergeCell ref="O84:P84"/>
    <mergeCell ref="R84:S84"/>
    <mergeCell ref="T84:U84"/>
    <mergeCell ref="W84:X84"/>
    <mergeCell ref="K83:L83"/>
    <mergeCell ref="BB73:BC73"/>
    <mergeCell ref="W80:X80"/>
    <mergeCell ref="BD73:BE73"/>
    <mergeCell ref="BF73:BJ74"/>
    <mergeCell ref="BB74:BC74"/>
    <mergeCell ref="BD74:BE74"/>
    <mergeCell ref="T83:U83"/>
    <mergeCell ref="W83:X83"/>
    <mergeCell ref="K82:L82"/>
    <mergeCell ref="M82:N82"/>
    <mergeCell ref="O82:P82"/>
    <mergeCell ref="R82:S82"/>
    <mergeCell ref="AA81:AB81"/>
    <mergeCell ref="K80:L80"/>
    <mergeCell ref="M80:N80"/>
    <mergeCell ref="O80:P80"/>
    <mergeCell ref="R80:S80"/>
    <mergeCell ref="K81:L81"/>
    <mergeCell ref="M81:N81"/>
    <mergeCell ref="O81:P81"/>
    <mergeCell ref="R81:S81"/>
    <mergeCell ref="T81:U81"/>
    <mergeCell ref="W81:X81"/>
    <mergeCell ref="AC80:AF80"/>
    <mergeCell ref="AC81:AF81"/>
    <mergeCell ref="T80:U80"/>
    <mergeCell ref="R79:S79"/>
    <mergeCell ref="T79:U79"/>
    <mergeCell ref="K78:L79"/>
    <mergeCell ref="M78:P78"/>
    <mergeCell ref="R78:U78"/>
    <mergeCell ref="M79:N79"/>
    <mergeCell ref="O79:P79"/>
    <mergeCell ref="AA78:AB78"/>
    <mergeCell ref="AC78:AF78"/>
    <mergeCell ref="AA79:AB79"/>
    <mergeCell ref="AC79:AF79"/>
    <mergeCell ref="AA80:AB80"/>
    <mergeCell ref="BB31:BC31"/>
    <mergeCell ref="BD31:BE31"/>
    <mergeCell ref="I31:J32"/>
    <mergeCell ref="K31:N32"/>
    <mergeCell ref="BF31:BJ32"/>
    <mergeCell ref="BB32:BC32"/>
    <mergeCell ref="BD32:BE32"/>
    <mergeCell ref="I33:J34"/>
    <mergeCell ref="I35:J36"/>
    <mergeCell ref="K33:N34"/>
    <mergeCell ref="K35:N36"/>
    <mergeCell ref="BF35:BJ36"/>
    <mergeCell ref="BB36:BC36"/>
    <mergeCell ref="BD36:BE36"/>
    <mergeCell ref="BF33:BJ34"/>
    <mergeCell ref="BB34:BC34"/>
    <mergeCell ref="BD34:BE34"/>
    <mergeCell ref="BB35:BC35"/>
    <mergeCell ref="BD35:BE35"/>
    <mergeCell ref="BB33:BC33"/>
    <mergeCell ref="BD33:BE33"/>
    <mergeCell ref="O31:S32"/>
    <mergeCell ref="O33:S34"/>
    <mergeCell ref="O35:S36"/>
    <mergeCell ref="BB25:BC25"/>
    <mergeCell ref="BD25:BE25"/>
    <mergeCell ref="I25:J26"/>
    <mergeCell ref="K25:N26"/>
    <mergeCell ref="BF25:BJ26"/>
    <mergeCell ref="BB26:BC26"/>
    <mergeCell ref="BD26:BE26"/>
    <mergeCell ref="I27:J28"/>
    <mergeCell ref="I29:J30"/>
    <mergeCell ref="K27:N28"/>
    <mergeCell ref="K29:N30"/>
    <mergeCell ref="BF29:BJ30"/>
    <mergeCell ref="BB30:BC30"/>
    <mergeCell ref="BD30:BE30"/>
    <mergeCell ref="BF27:BJ28"/>
    <mergeCell ref="BB28:BC28"/>
    <mergeCell ref="BD28:BE28"/>
    <mergeCell ref="BB29:BC29"/>
    <mergeCell ref="BD29:BE29"/>
    <mergeCell ref="BB27:BC27"/>
    <mergeCell ref="BD27:BE27"/>
    <mergeCell ref="O25:S26"/>
    <mergeCell ref="O27:S28"/>
    <mergeCell ref="O29:S30"/>
    <mergeCell ref="BB19:BC19"/>
    <mergeCell ref="BD19:BE19"/>
    <mergeCell ref="I19:J20"/>
    <mergeCell ref="K19:N20"/>
    <mergeCell ref="BF19:BJ20"/>
    <mergeCell ref="BB20:BC20"/>
    <mergeCell ref="BD20:BE20"/>
    <mergeCell ref="I21:J22"/>
    <mergeCell ref="I23:J24"/>
    <mergeCell ref="K21:N22"/>
    <mergeCell ref="K23:N24"/>
    <mergeCell ref="BF23:BJ24"/>
    <mergeCell ref="BB24:BC24"/>
    <mergeCell ref="BD24:BE24"/>
    <mergeCell ref="BF21:BJ22"/>
    <mergeCell ref="BB22:BC22"/>
    <mergeCell ref="BD22:BE22"/>
    <mergeCell ref="BB23:BC23"/>
    <mergeCell ref="BD23:BE23"/>
    <mergeCell ref="BB21:BC21"/>
    <mergeCell ref="BD21:BE21"/>
    <mergeCell ref="BB18:BC18"/>
    <mergeCell ref="BD18:BE18"/>
    <mergeCell ref="BF15:BJ16"/>
    <mergeCell ref="BB16:BC16"/>
    <mergeCell ref="BD16:BE16"/>
    <mergeCell ref="BF17:BJ18"/>
    <mergeCell ref="BB17:BC17"/>
    <mergeCell ref="BD17:BE17"/>
    <mergeCell ref="BB15:BC15"/>
    <mergeCell ref="BD15:BE15"/>
    <mergeCell ref="B10:B14"/>
    <mergeCell ref="C10:D14"/>
    <mergeCell ref="I10:J14"/>
    <mergeCell ref="K10:N14"/>
    <mergeCell ref="W10:BA10"/>
    <mergeCell ref="BA6:BB6"/>
    <mergeCell ref="BB10:BC14"/>
    <mergeCell ref="BD10:BE14"/>
    <mergeCell ref="BF10:BJ14"/>
    <mergeCell ref="W11:AC11"/>
    <mergeCell ref="AD11:AJ11"/>
    <mergeCell ref="AK11:AQ11"/>
    <mergeCell ref="AR11:AX11"/>
    <mergeCell ref="AY11:BA11"/>
    <mergeCell ref="BE6:BF6"/>
    <mergeCell ref="BE8:BF8"/>
    <mergeCell ref="AT1:BI1"/>
    <mergeCell ref="AC2:AD2"/>
    <mergeCell ref="AF2:AG2"/>
    <mergeCell ref="AJ2:AK2"/>
    <mergeCell ref="AT2:BI2"/>
    <mergeCell ref="BE3:BH3"/>
    <mergeCell ref="BE4:BH4"/>
    <mergeCell ref="R86:S86"/>
    <mergeCell ref="C15:D16"/>
    <mergeCell ref="C17:D18"/>
    <mergeCell ref="C19:D20"/>
    <mergeCell ref="C21:D22"/>
    <mergeCell ref="C23:D24"/>
    <mergeCell ref="C25:D26"/>
    <mergeCell ref="C27:D28"/>
    <mergeCell ref="C29:D30"/>
    <mergeCell ref="C31:D32"/>
    <mergeCell ref="I15:J16"/>
    <mergeCell ref="I17:J18"/>
    <mergeCell ref="K15:N16"/>
    <mergeCell ref="K17:N18"/>
    <mergeCell ref="I73:J74"/>
    <mergeCell ref="K73:N74"/>
    <mergeCell ref="O73:S74"/>
    <mergeCell ref="C33:D34"/>
    <mergeCell ref="C35:D36"/>
    <mergeCell ref="C37:D38"/>
    <mergeCell ref="C39:D40"/>
    <mergeCell ref="C41:D42"/>
    <mergeCell ref="C43:D44"/>
    <mergeCell ref="I43:J44"/>
    <mergeCell ref="I37:J38"/>
    <mergeCell ref="C73:D74"/>
    <mergeCell ref="C45:D46"/>
    <mergeCell ref="C47:D48"/>
    <mergeCell ref="C49:D50"/>
    <mergeCell ref="C51:D52"/>
    <mergeCell ref="C53:D54"/>
    <mergeCell ref="C55:D56"/>
    <mergeCell ref="I39:J40"/>
  </mergeCells>
  <phoneticPr fontId="2"/>
  <conditionalFormatting sqref="K89:N89">
    <cfRule type="expression" dxfId="37" priority="30">
      <formula>INDIRECT(ADDRESS(ROW(),COLUMN()))=TRUNC(INDIRECT(ADDRESS(ROW(),COLUMN())))</formula>
    </cfRule>
  </conditionalFormatting>
  <conditionalFormatting sqref="M80:X84">
    <cfRule type="expression" dxfId="36" priority="31">
      <formula>INDIRECT(ADDRESS(ROW(),COLUMN()))=TRUNC(INDIRECT(ADDRESS(ROW(),COLUMN())))</formula>
    </cfRule>
  </conditionalFormatting>
  <conditionalFormatting sqref="W78:X78 Z78 W87:Z87">
    <cfRule type="expression" dxfId="35" priority="34">
      <formula>OR(#REF!=$B76,#REF!=$B76)</formula>
    </cfRule>
  </conditionalFormatting>
  <conditionalFormatting sqref="W88:Z88">
    <cfRule type="expression" dxfId="34" priority="33">
      <formula>OR(#REF!=$B75,#REF!=$B75)</formula>
    </cfRule>
  </conditionalFormatting>
  <conditionalFormatting sqref="W16:BE16">
    <cfRule type="expression" dxfId="33" priority="32">
      <formula>INDIRECT(ADDRESS(ROW(),COLUMN()))=TRUNC(INDIRECT(ADDRESS(ROW(),COLUMN())))</formula>
    </cfRule>
  </conditionalFormatting>
  <conditionalFormatting sqref="W18:BE18">
    <cfRule type="expression" dxfId="32" priority="29">
      <formula>INDIRECT(ADDRESS(ROW(),COLUMN()))=TRUNC(INDIRECT(ADDRESS(ROW(),COLUMN())))</formula>
    </cfRule>
  </conditionalFormatting>
  <conditionalFormatting sqref="W20:BE20">
    <cfRule type="expression" dxfId="31" priority="28">
      <formula>INDIRECT(ADDRESS(ROW(),COLUMN()))=TRUNC(INDIRECT(ADDRESS(ROW(),COLUMN())))</formula>
    </cfRule>
  </conditionalFormatting>
  <conditionalFormatting sqref="W22:BE22">
    <cfRule type="expression" dxfId="30" priority="27">
      <formula>INDIRECT(ADDRESS(ROW(),COLUMN()))=TRUNC(INDIRECT(ADDRESS(ROW(),COLUMN())))</formula>
    </cfRule>
  </conditionalFormatting>
  <conditionalFormatting sqref="W24:BE24">
    <cfRule type="expression" dxfId="29" priority="26">
      <formula>INDIRECT(ADDRESS(ROW(),COLUMN()))=TRUNC(INDIRECT(ADDRESS(ROW(),COLUMN())))</formula>
    </cfRule>
  </conditionalFormatting>
  <conditionalFormatting sqref="W26:BE26">
    <cfRule type="expression" dxfId="28" priority="25">
      <formula>INDIRECT(ADDRESS(ROW(),COLUMN()))=TRUNC(INDIRECT(ADDRESS(ROW(),COLUMN())))</formula>
    </cfRule>
  </conditionalFormatting>
  <conditionalFormatting sqref="W28:BE28">
    <cfRule type="expression" dxfId="27" priority="24">
      <formula>INDIRECT(ADDRESS(ROW(),COLUMN()))=TRUNC(INDIRECT(ADDRESS(ROW(),COLUMN())))</formula>
    </cfRule>
  </conditionalFormatting>
  <conditionalFormatting sqref="W30:BE30">
    <cfRule type="expression" dxfId="26" priority="23">
      <formula>INDIRECT(ADDRESS(ROW(),COLUMN()))=TRUNC(INDIRECT(ADDRESS(ROW(),COLUMN())))</formula>
    </cfRule>
  </conditionalFormatting>
  <conditionalFormatting sqref="W32:BE32">
    <cfRule type="expression" dxfId="25" priority="22">
      <formula>INDIRECT(ADDRESS(ROW(),COLUMN()))=TRUNC(INDIRECT(ADDRESS(ROW(),COLUMN())))</formula>
    </cfRule>
  </conditionalFormatting>
  <conditionalFormatting sqref="W34:BE34">
    <cfRule type="expression" dxfId="24" priority="21">
      <formula>INDIRECT(ADDRESS(ROW(),COLUMN()))=TRUNC(INDIRECT(ADDRESS(ROW(),COLUMN())))</formula>
    </cfRule>
  </conditionalFormatting>
  <conditionalFormatting sqref="W36:BE36">
    <cfRule type="expression" dxfId="23" priority="20">
      <formula>INDIRECT(ADDRESS(ROW(),COLUMN()))=TRUNC(INDIRECT(ADDRESS(ROW(),COLUMN())))</formula>
    </cfRule>
  </conditionalFormatting>
  <conditionalFormatting sqref="W38:BE38">
    <cfRule type="expression" dxfId="22" priority="19">
      <formula>INDIRECT(ADDRESS(ROW(),COLUMN()))=TRUNC(INDIRECT(ADDRESS(ROW(),COLUMN())))</formula>
    </cfRule>
  </conditionalFormatting>
  <conditionalFormatting sqref="W40:BE40">
    <cfRule type="expression" dxfId="21" priority="18">
      <formula>INDIRECT(ADDRESS(ROW(),COLUMN()))=TRUNC(INDIRECT(ADDRESS(ROW(),COLUMN())))</formula>
    </cfRule>
  </conditionalFormatting>
  <conditionalFormatting sqref="W42:BE42">
    <cfRule type="expression" dxfId="20" priority="17">
      <formula>INDIRECT(ADDRESS(ROW(),COLUMN()))=TRUNC(INDIRECT(ADDRESS(ROW(),COLUMN())))</formula>
    </cfRule>
  </conditionalFormatting>
  <conditionalFormatting sqref="W44:BE44">
    <cfRule type="expression" dxfId="19" priority="16">
      <formula>INDIRECT(ADDRESS(ROW(),COLUMN()))=TRUNC(INDIRECT(ADDRESS(ROW(),COLUMN())))</formula>
    </cfRule>
  </conditionalFormatting>
  <conditionalFormatting sqref="W46:BE46">
    <cfRule type="expression" dxfId="18" priority="15">
      <formula>INDIRECT(ADDRESS(ROW(),COLUMN()))=TRUNC(INDIRECT(ADDRESS(ROW(),COLUMN())))</formula>
    </cfRule>
  </conditionalFormatting>
  <conditionalFormatting sqref="W48:BE48">
    <cfRule type="expression" dxfId="17" priority="14">
      <formula>INDIRECT(ADDRESS(ROW(),COLUMN()))=TRUNC(INDIRECT(ADDRESS(ROW(),COLUMN())))</formula>
    </cfRule>
  </conditionalFormatting>
  <conditionalFormatting sqref="W50:BE50">
    <cfRule type="expression" dxfId="16" priority="13">
      <formula>INDIRECT(ADDRESS(ROW(),COLUMN()))=TRUNC(INDIRECT(ADDRESS(ROW(),COLUMN())))</formula>
    </cfRule>
  </conditionalFormatting>
  <conditionalFormatting sqref="W52:BE52">
    <cfRule type="expression" dxfId="15" priority="12">
      <formula>INDIRECT(ADDRESS(ROW(),COLUMN()))=TRUNC(INDIRECT(ADDRESS(ROW(),COLUMN())))</formula>
    </cfRule>
  </conditionalFormatting>
  <conditionalFormatting sqref="W54:BE54">
    <cfRule type="expression" dxfId="14" priority="11">
      <formula>INDIRECT(ADDRESS(ROW(),COLUMN()))=TRUNC(INDIRECT(ADDRESS(ROW(),COLUMN())))</formula>
    </cfRule>
  </conditionalFormatting>
  <conditionalFormatting sqref="W56:BE56">
    <cfRule type="expression" dxfId="13" priority="10">
      <formula>INDIRECT(ADDRESS(ROW(),COLUMN()))=TRUNC(INDIRECT(ADDRESS(ROW(),COLUMN())))</formula>
    </cfRule>
  </conditionalFormatting>
  <conditionalFormatting sqref="W58:BE58">
    <cfRule type="expression" dxfId="12" priority="9">
      <formula>INDIRECT(ADDRESS(ROW(),COLUMN()))=TRUNC(INDIRECT(ADDRESS(ROW(),COLUMN())))</formula>
    </cfRule>
  </conditionalFormatting>
  <conditionalFormatting sqref="W60:BE60">
    <cfRule type="expression" dxfId="11" priority="8">
      <formula>INDIRECT(ADDRESS(ROW(),COLUMN()))=TRUNC(INDIRECT(ADDRESS(ROW(),COLUMN())))</formula>
    </cfRule>
  </conditionalFormatting>
  <conditionalFormatting sqref="W62:BE62">
    <cfRule type="expression" dxfId="10" priority="7">
      <formula>INDIRECT(ADDRESS(ROW(),COLUMN()))=TRUNC(INDIRECT(ADDRESS(ROW(),COLUMN())))</formula>
    </cfRule>
  </conditionalFormatting>
  <conditionalFormatting sqref="W64:BE64">
    <cfRule type="expression" dxfId="9" priority="6">
      <formula>INDIRECT(ADDRESS(ROW(),COLUMN()))=TRUNC(INDIRECT(ADDRESS(ROW(),COLUMN())))</formula>
    </cfRule>
  </conditionalFormatting>
  <conditionalFormatting sqref="W66:BE66">
    <cfRule type="expression" dxfId="8" priority="5">
      <formula>INDIRECT(ADDRESS(ROW(),COLUMN()))=TRUNC(INDIRECT(ADDRESS(ROW(),COLUMN())))</formula>
    </cfRule>
  </conditionalFormatting>
  <conditionalFormatting sqref="W68:BE68">
    <cfRule type="expression" dxfId="7" priority="4">
      <formula>INDIRECT(ADDRESS(ROW(),COLUMN()))=TRUNC(INDIRECT(ADDRESS(ROW(),COLUMN())))</formula>
    </cfRule>
  </conditionalFormatting>
  <conditionalFormatting sqref="W70:BE70">
    <cfRule type="expression" dxfId="6" priority="3">
      <formula>INDIRECT(ADDRESS(ROW(),COLUMN()))=TRUNC(INDIRECT(ADDRESS(ROW(),COLUMN())))</formula>
    </cfRule>
  </conditionalFormatting>
  <conditionalFormatting sqref="W72:BE72">
    <cfRule type="expression" dxfId="5" priority="2">
      <formula>INDIRECT(ADDRESS(ROW(),COLUMN()))=TRUNC(INDIRECT(ADDRESS(ROW(),COLUMN())))</formula>
    </cfRule>
  </conditionalFormatting>
  <conditionalFormatting sqref="W74:BE74">
    <cfRule type="expression" dxfId="4" priority="1">
      <formula>INDIRECT(ADDRESS(ROW(),COLUMN()))=TRUNC(INDIRECT(ADDRESS(ROW(),COLUMN())))</formula>
    </cfRule>
  </conditionalFormatting>
  <conditionalFormatting sqref="AA80:AF80">
    <cfRule type="expression" dxfId="3" priority="38">
      <formula>OR(#REF!=$B85,#REF!=$B85)</formula>
    </cfRule>
  </conditionalFormatting>
  <conditionalFormatting sqref="AA81:AF81">
    <cfRule type="expression" dxfId="2" priority="37">
      <formula>OR(#REF!=$B75,#REF!=$B75)</formula>
    </cfRule>
  </conditionalFormatting>
  <conditionalFormatting sqref="AG83:AK83">
    <cfRule type="expression" dxfId="1" priority="36">
      <formula>OR(#REF!=$B85,#REF!=$B85)</formula>
    </cfRule>
  </conditionalFormatting>
  <conditionalFormatting sqref="AG84:AK84">
    <cfRule type="expression" dxfId="0" priority="35">
      <formula>OR(#REF!=$B75,#REF!=$B75)</formula>
    </cfRule>
  </conditionalFormatting>
  <dataValidations count="9">
    <dataValidation type="list" errorStyle="warning" allowBlank="1" showInputMessage="1" error="リストにない場合のみ、入力してください。" sqref="K15:N74" xr:uid="{00000000-0002-0000-1500-000000000000}">
      <formula1>INDIRECT(C15)</formula1>
    </dataValidation>
    <dataValidation type="list" allowBlank="1" showInputMessage="1" sqref="I15:J74" xr:uid="{00000000-0002-0000-1500-000001000000}">
      <formula1>"A, B, C, D"</formula1>
    </dataValidation>
    <dataValidation type="list" allowBlank="1" showInputMessage="1" sqref="C15:D74" xr:uid="{00000000-0002-0000-1500-000002000000}">
      <formula1>職種</formula1>
    </dataValidation>
    <dataValidation type="list" allowBlank="1" showInputMessage="1" showErrorMessage="1" sqref="R86:S86" xr:uid="{00000000-0002-0000-1500-000003000000}">
      <formula1>"週,暦月"</formula1>
    </dataValidation>
    <dataValidation type="list" allowBlank="1" showInputMessage="1" showErrorMessage="1" sqref="W15:BA15 W17:BA17 W19:BA19 W21:BA21 W23:BA23 W25:BA25 W27:BA27 W73:BA73 W29:BA29 W31:BA31 W33:BA33 W35:BA35 W37:BA37 W39:BA39 W41:BA41 W43:BA43 W45:BA45 W47:BA47 W49:BA49 W53:BA53 W51:BA51 W55:BA55 W57:BA57 W59:BA59 W61:BA61 W63:BA63 W67:BA67 W69:BA69 W71:BA71 W65:BA65" xr:uid="{00000000-0002-0000-1500-000004000000}">
      <formula1>【記載例】シフト記号表</formula1>
    </dataValidation>
    <dataValidation type="list" allowBlank="1" showInputMessage="1" showErrorMessage="1" sqref="BE3:BH3" xr:uid="{00000000-0002-0000-1500-000005000000}">
      <formula1>"４週,暦月"</formula1>
    </dataValidation>
    <dataValidation type="list" allowBlank="1" showInputMessage="1" showErrorMessage="1" sqref="AF3:AF4" xr:uid="{00000000-0002-0000-1500-000006000000}">
      <formula1>#REF!</formula1>
    </dataValidation>
    <dataValidation type="decimal" allowBlank="1" showInputMessage="1" showErrorMessage="1" error="入力可能範囲　32～40" sqref="BA6:BB6" xr:uid="{00000000-0002-0000-1500-000007000000}">
      <formula1>32</formula1>
      <formula2>40</formula2>
    </dataValidation>
    <dataValidation type="list" allowBlank="1" showInputMessage="1" showErrorMessage="1" sqref="BE4:BH4" xr:uid="{00000000-0002-0000-1500-000008000000}">
      <formula1>"予定,実績,予定・実績"</formula1>
    </dataValidation>
  </dataValidations>
  <printOptions horizontalCentered="1"/>
  <pageMargins left="0.15748031496062992" right="0.15748031496062992" top="0.59055118110236227" bottom="0.47244094488188981" header="0.15748031496062992" footer="0.15748031496062992"/>
  <pageSetup paperSize="9" scale="27" fitToWidth="0" orientation="landscape" r:id="rId1"/>
  <headerFooter>
    <oddFooter>&amp;R&amp;16&amp;P/&amp;N</oddFooter>
  </headerFooter>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1500-000009000000}">
          <x14:formula1>
            <xm:f>標準様式１プルダウン・リスト!$C$4:$C$13</xm:f>
          </x14:formula1>
          <xm:sqref>AT1:BI1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pageSetUpPr fitToPage="1"/>
  </sheetPr>
  <dimension ref="B1:N52"/>
  <sheetViews>
    <sheetView view="pageBreakPreview" zoomScale="80" zoomScaleNormal="100" zoomScaleSheetLayoutView="80" workbookViewId="0">
      <selection sqref="A1:H1"/>
    </sheetView>
  </sheetViews>
  <sheetFormatPr defaultColWidth="10" defaultRowHeight="18.75" x14ac:dyDescent="0.15"/>
  <cols>
    <col min="1" max="1" width="1.75" style="327" customWidth="1"/>
    <col min="2" max="2" width="6.25" style="328" customWidth="1"/>
    <col min="3" max="3" width="11.75" style="328" customWidth="1"/>
    <col min="4" max="4" width="11.75" style="328" hidden="1" customWidth="1"/>
    <col min="5" max="5" width="3.75" style="328" bestFit="1" customWidth="1"/>
    <col min="6" max="6" width="17.375" style="327" customWidth="1"/>
    <col min="7" max="7" width="3.75" style="327" bestFit="1" customWidth="1"/>
    <col min="8" max="8" width="17.375" style="327" customWidth="1"/>
    <col min="9" max="9" width="3.75" style="327" bestFit="1" customWidth="1"/>
    <col min="10" max="10" width="17.375" style="328" customWidth="1"/>
    <col min="11" max="11" width="3.75" style="327" bestFit="1" customWidth="1"/>
    <col min="12" max="12" width="17.375" style="327" customWidth="1"/>
    <col min="13" max="13" width="3.75" style="327" customWidth="1"/>
    <col min="14" max="14" width="56.25" style="327" customWidth="1"/>
    <col min="15" max="16384" width="10" style="327"/>
  </cols>
  <sheetData>
    <row r="1" spans="2:14" x14ac:dyDescent="0.15">
      <c r="B1" s="344" t="s">
        <v>575</v>
      </c>
    </row>
    <row r="2" spans="2:14" x14ac:dyDescent="0.15">
      <c r="B2" s="329" t="s">
        <v>574</v>
      </c>
      <c r="F2" s="343"/>
      <c r="J2" s="342"/>
    </row>
    <row r="3" spans="2:14" x14ac:dyDescent="0.15">
      <c r="B3" s="343" t="s">
        <v>573</v>
      </c>
      <c r="F3" s="342" t="s">
        <v>572</v>
      </c>
      <c r="J3" s="342"/>
    </row>
    <row r="4" spans="2:14" x14ac:dyDescent="0.15">
      <c r="B4" s="329"/>
      <c r="F4" s="1370" t="s">
        <v>567</v>
      </c>
      <c r="G4" s="1370"/>
      <c r="H4" s="1370"/>
      <c r="I4" s="1370"/>
      <c r="J4" s="1370"/>
      <c r="K4" s="1370"/>
      <c r="L4" s="1370"/>
      <c r="N4" s="1370" t="s">
        <v>571</v>
      </c>
    </row>
    <row r="5" spans="2:14" x14ac:dyDescent="0.15">
      <c r="B5" s="328" t="s">
        <v>499</v>
      </c>
      <c r="C5" s="328" t="s">
        <v>479</v>
      </c>
      <c r="F5" s="328" t="s">
        <v>570</v>
      </c>
      <c r="G5" s="328"/>
      <c r="H5" s="328" t="s">
        <v>569</v>
      </c>
      <c r="J5" s="328" t="s">
        <v>568</v>
      </c>
      <c r="L5" s="328" t="s">
        <v>567</v>
      </c>
      <c r="N5" s="1370"/>
    </row>
    <row r="6" spans="2:14" x14ac:dyDescent="0.15">
      <c r="B6" s="335">
        <v>1</v>
      </c>
      <c r="C6" s="340" t="s">
        <v>566</v>
      </c>
      <c r="D6" s="336" t="str">
        <f t="shared" ref="D6:D38" si="0">C6</f>
        <v>a</v>
      </c>
      <c r="E6" s="335" t="s">
        <v>530</v>
      </c>
      <c r="F6" s="333">
        <v>0.375</v>
      </c>
      <c r="G6" s="335" t="s">
        <v>529</v>
      </c>
      <c r="H6" s="333">
        <v>0.75</v>
      </c>
      <c r="I6" s="334" t="s">
        <v>528</v>
      </c>
      <c r="J6" s="333">
        <v>4.1666666666666664E-2</v>
      </c>
      <c r="K6" s="332" t="s">
        <v>509</v>
      </c>
      <c r="L6" s="331">
        <f t="shared" ref="L6:L22" si="1">IF(OR(F6="",H6=""),"",(H6+IF(F6&gt;H6,1,0)-F6-J6)*24)</f>
        <v>8</v>
      </c>
      <c r="N6" s="330"/>
    </row>
    <row r="7" spans="2:14" x14ac:dyDescent="0.15">
      <c r="B7" s="335">
        <v>2</v>
      </c>
      <c r="C7" s="340" t="s">
        <v>565</v>
      </c>
      <c r="D7" s="336" t="str">
        <f t="shared" si="0"/>
        <v>b</v>
      </c>
      <c r="E7" s="335" t="s">
        <v>530</v>
      </c>
      <c r="F7" s="333">
        <v>0.58333333333333337</v>
      </c>
      <c r="G7" s="335" t="s">
        <v>529</v>
      </c>
      <c r="H7" s="333">
        <v>0.95833333333333337</v>
      </c>
      <c r="I7" s="334" t="s">
        <v>528</v>
      </c>
      <c r="J7" s="333">
        <v>4.1666666666666664E-2</v>
      </c>
      <c r="K7" s="332" t="s">
        <v>509</v>
      </c>
      <c r="L7" s="331">
        <f t="shared" si="1"/>
        <v>8</v>
      </c>
      <c r="N7" s="330"/>
    </row>
    <row r="8" spans="2:14" x14ac:dyDescent="0.15">
      <c r="B8" s="335">
        <v>3</v>
      </c>
      <c r="C8" s="340" t="s">
        <v>564</v>
      </c>
      <c r="D8" s="336" t="str">
        <f t="shared" si="0"/>
        <v>c</v>
      </c>
      <c r="E8" s="335" t="s">
        <v>530</v>
      </c>
      <c r="F8" s="333">
        <v>0.91666666666666663</v>
      </c>
      <c r="G8" s="335" t="s">
        <v>529</v>
      </c>
      <c r="H8" s="333">
        <v>0.29166666666666669</v>
      </c>
      <c r="I8" s="334" t="s">
        <v>528</v>
      </c>
      <c r="J8" s="333">
        <v>4.1666666666666664E-2</v>
      </c>
      <c r="K8" s="332" t="s">
        <v>509</v>
      </c>
      <c r="L8" s="331">
        <f t="shared" si="1"/>
        <v>8.0000000000000018</v>
      </c>
      <c r="N8" s="330"/>
    </row>
    <row r="9" spans="2:14" x14ac:dyDescent="0.15">
      <c r="B9" s="335">
        <v>4</v>
      </c>
      <c r="C9" s="340" t="s">
        <v>563</v>
      </c>
      <c r="D9" s="336" t="str">
        <f t="shared" si="0"/>
        <v>d</v>
      </c>
      <c r="E9" s="335" t="s">
        <v>530</v>
      </c>
      <c r="F9" s="333">
        <v>0.25</v>
      </c>
      <c r="G9" s="335" t="s">
        <v>529</v>
      </c>
      <c r="H9" s="333">
        <v>0.625</v>
      </c>
      <c r="I9" s="334" t="s">
        <v>528</v>
      </c>
      <c r="J9" s="333">
        <v>4.1666666666666664E-2</v>
      </c>
      <c r="K9" s="332" t="s">
        <v>509</v>
      </c>
      <c r="L9" s="331">
        <f t="shared" si="1"/>
        <v>8</v>
      </c>
      <c r="N9" s="330"/>
    </row>
    <row r="10" spans="2:14" x14ac:dyDescent="0.15">
      <c r="B10" s="335">
        <v>5</v>
      </c>
      <c r="C10" s="340" t="s">
        <v>562</v>
      </c>
      <c r="D10" s="336" t="str">
        <f t="shared" si="0"/>
        <v>e</v>
      </c>
      <c r="E10" s="335" t="s">
        <v>530</v>
      </c>
      <c r="F10" s="333"/>
      <c r="G10" s="335" t="s">
        <v>529</v>
      </c>
      <c r="H10" s="333"/>
      <c r="I10" s="334" t="s">
        <v>528</v>
      </c>
      <c r="J10" s="333">
        <v>0</v>
      </c>
      <c r="K10" s="332" t="s">
        <v>509</v>
      </c>
      <c r="L10" s="331" t="str">
        <f t="shared" si="1"/>
        <v/>
      </c>
      <c r="N10" s="330"/>
    </row>
    <row r="11" spans="2:14" x14ac:dyDescent="0.15">
      <c r="B11" s="335">
        <v>6</v>
      </c>
      <c r="C11" s="340" t="s">
        <v>561</v>
      </c>
      <c r="D11" s="336" t="str">
        <f t="shared" si="0"/>
        <v>f</v>
      </c>
      <c r="E11" s="335" t="s">
        <v>530</v>
      </c>
      <c r="F11" s="333"/>
      <c r="G11" s="335" t="s">
        <v>529</v>
      </c>
      <c r="H11" s="333"/>
      <c r="I11" s="334" t="s">
        <v>528</v>
      </c>
      <c r="J11" s="333">
        <v>0</v>
      </c>
      <c r="K11" s="332" t="s">
        <v>509</v>
      </c>
      <c r="L11" s="331" t="str">
        <f t="shared" si="1"/>
        <v/>
      </c>
      <c r="N11" s="330"/>
    </row>
    <row r="12" spans="2:14" x14ac:dyDescent="0.15">
      <c r="B12" s="335">
        <v>7</v>
      </c>
      <c r="C12" s="340" t="s">
        <v>560</v>
      </c>
      <c r="D12" s="336" t="str">
        <f t="shared" si="0"/>
        <v>g</v>
      </c>
      <c r="E12" s="335" t="s">
        <v>530</v>
      </c>
      <c r="F12" s="333"/>
      <c r="G12" s="335" t="s">
        <v>529</v>
      </c>
      <c r="H12" s="333"/>
      <c r="I12" s="334" t="s">
        <v>528</v>
      </c>
      <c r="J12" s="333">
        <v>0</v>
      </c>
      <c r="K12" s="332" t="s">
        <v>509</v>
      </c>
      <c r="L12" s="331" t="str">
        <f t="shared" si="1"/>
        <v/>
      </c>
      <c r="N12" s="330"/>
    </row>
    <row r="13" spans="2:14" x14ac:dyDescent="0.15">
      <c r="B13" s="335">
        <v>8</v>
      </c>
      <c r="C13" s="340" t="s">
        <v>559</v>
      </c>
      <c r="D13" s="336" t="str">
        <f t="shared" si="0"/>
        <v>h</v>
      </c>
      <c r="E13" s="335" t="s">
        <v>530</v>
      </c>
      <c r="F13" s="333"/>
      <c r="G13" s="335" t="s">
        <v>529</v>
      </c>
      <c r="H13" s="333"/>
      <c r="I13" s="334" t="s">
        <v>528</v>
      </c>
      <c r="J13" s="333">
        <v>0</v>
      </c>
      <c r="K13" s="332" t="s">
        <v>509</v>
      </c>
      <c r="L13" s="331" t="str">
        <f t="shared" si="1"/>
        <v/>
      </c>
      <c r="N13" s="330"/>
    </row>
    <row r="14" spans="2:14" x14ac:dyDescent="0.15">
      <c r="B14" s="335">
        <v>9</v>
      </c>
      <c r="C14" s="340" t="s">
        <v>558</v>
      </c>
      <c r="D14" s="336" t="str">
        <f t="shared" si="0"/>
        <v>i</v>
      </c>
      <c r="E14" s="335" t="s">
        <v>530</v>
      </c>
      <c r="F14" s="333"/>
      <c r="G14" s="335" t="s">
        <v>529</v>
      </c>
      <c r="H14" s="333"/>
      <c r="I14" s="334" t="s">
        <v>528</v>
      </c>
      <c r="J14" s="333">
        <v>0</v>
      </c>
      <c r="K14" s="332" t="s">
        <v>509</v>
      </c>
      <c r="L14" s="331" t="str">
        <f t="shared" si="1"/>
        <v/>
      </c>
      <c r="N14" s="330"/>
    </row>
    <row r="15" spans="2:14" x14ac:dyDescent="0.15">
      <c r="B15" s="335">
        <v>10</v>
      </c>
      <c r="C15" s="340" t="s">
        <v>557</v>
      </c>
      <c r="D15" s="336" t="str">
        <f t="shared" si="0"/>
        <v>j</v>
      </c>
      <c r="E15" s="335" t="s">
        <v>530</v>
      </c>
      <c r="F15" s="333"/>
      <c r="G15" s="335" t="s">
        <v>529</v>
      </c>
      <c r="H15" s="333"/>
      <c r="I15" s="334" t="s">
        <v>528</v>
      </c>
      <c r="J15" s="333">
        <v>0</v>
      </c>
      <c r="K15" s="332" t="s">
        <v>509</v>
      </c>
      <c r="L15" s="331" t="str">
        <f t="shared" si="1"/>
        <v/>
      </c>
      <c r="N15" s="330"/>
    </row>
    <row r="16" spans="2:14" x14ac:dyDescent="0.15">
      <c r="B16" s="335">
        <v>11</v>
      </c>
      <c r="C16" s="340" t="s">
        <v>556</v>
      </c>
      <c r="D16" s="336" t="str">
        <f t="shared" si="0"/>
        <v>k</v>
      </c>
      <c r="E16" s="335" t="s">
        <v>530</v>
      </c>
      <c r="F16" s="333"/>
      <c r="G16" s="335" t="s">
        <v>529</v>
      </c>
      <c r="H16" s="333"/>
      <c r="I16" s="334" t="s">
        <v>528</v>
      </c>
      <c r="J16" s="333">
        <v>0</v>
      </c>
      <c r="K16" s="332" t="s">
        <v>509</v>
      </c>
      <c r="L16" s="331" t="str">
        <f t="shared" si="1"/>
        <v/>
      </c>
      <c r="N16" s="330"/>
    </row>
    <row r="17" spans="2:14" x14ac:dyDescent="0.15">
      <c r="B17" s="335">
        <v>12</v>
      </c>
      <c r="C17" s="340" t="s">
        <v>555</v>
      </c>
      <c r="D17" s="336" t="str">
        <f t="shared" si="0"/>
        <v>l</v>
      </c>
      <c r="E17" s="335" t="s">
        <v>530</v>
      </c>
      <c r="F17" s="333"/>
      <c r="G17" s="335" t="s">
        <v>529</v>
      </c>
      <c r="H17" s="333"/>
      <c r="I17" s="334" t="s">
        <v>528</v>
      </c>
      <c r="J17" s="333">
        <v>0</v>
      </c>
      <c r="K17" s="332" t="s">
        <v>509</v>
      </c>
      <c r="L17" s="331" t="str">
        <f t="shared" si="1"/>
        <v/>
      </c>
      <c r="N17" s="330"/>
    </row>
    <row r="18" spans="2:14" x14ac:dyDescent="0.15">
      <c r="B18" s="335">
        <v>13</v>
      </c>
      <c r="C18" s="340" t="s">
        <v>554</v>
      </c>
      <c r="D18" s="336" t="str">
        <f t="shared" si="0"/>
        <v>m</v>
      </c>
      <c r="E18" s="335" t="s">
        <v>530</v>
      </c>
      <c r="F18" s="333"/>
      <c r="G18" s="335" t="s">
        <v>529</v>
      </c>
      <c r="H18" s="333"/>
      <c r="I18" s="334" t="s">
        <v>528</v>
      </c>
      <c r="J18" s="333">
        <v>0</v>
      </c>
      <c r="K18" s="332" t="s">
        <v>509</v>
      </c>
      <c r="L18" s="331" t="str">
        <f t="shared" si="1"/>
        <v/>
      </c>
      <c r="N18" s="330"/>
    </row>
    <row r="19" spans="2:14" x14ac:dyDescent="0.15">
      <c r="B19" s="335">
        <v>14</v>
      </c>
      <c r="C19" s="340" t="s">
        <v>553</v>
      </c>
      <c r="D19" s="336" t="str">
        <f t="shared" si="0"/>
        <v>n</v>
      </c>
      <c r="E19" s="335" t="s">
        <v>530</v>
      </c>
      <c r="F19" s="333"/>
      <c r="G19" s="335" t="s">
        <v>529</v>
      </c>
      <c r="H19" s="333"/>
      <c r="I19" s="334" t="s">
        <v>528</v>
      </c>
      <c r="J19" s="333">
        <v>0</v>
      </c>
      <c r="K19" s="332" t="s">
        <v>509</v>
      </c>
      <c r="L19" s="331" t="str">
        <f t="shared" si="1"/>
        <v/>
      </c>
      <c r="N19" s="330"/>
    </row>
    <row r="20" spans="2:14" x14ac:dyDescent="0.15">
      <c r="B20" s="335">
        <v>15</v>
      </c>
      <c r="C20" s="340" t="s">
        <v>552</v>
      </c>
      <c r="D20" s="336" t="str">
        <f t="shared" si="0"/>
        <v>o</v>
      </c>
      <c r="E20" s="335" t="s">
        <v>530</v>
      </c>
      <c r="F20" s="333"/>
      <c r="G20" s="335" t="s">
        <v>529</v>
      </c>
      <c r="H20" s="333"/>
      <c r="I20" s="334" t="s">
        <v>528</v>
      </c>
      <c r="J20" s="333">
        <v>0</v>
      </c>
      <c r="K20" s="332" t="s">
        <v>509</v>
      </c>
      <c r="L20" s="331" t="str">
        <f t="shared" si="1"/>
        <v/>
      </c>
      <c r="N20" s="330"/>
    </row>
    <row r="21" spans="2:14" x14ac:dyDescent="0.15">
      <c r="B21" s="335">
        <v>16</v>
      </c>
      <c r="C21" s="340" t="s">
        <v>551</v>
      </c>
      <c r="D21" s="336" t="str">
        <f t="shared" si="0"/>
        <v>p</v>
      </c>
      <c r="E21" s="335" t="s">
        <v>530</v>
      </c>
      <c r="F21" s="333"/>
      <c r="G21" s="335" t="s">
        <v>529</v>
      </c>
      <c r="H21" s="333"/>
      <c r="I21" s="334" t="s">
        <v>528</v>
      </c>
      <c r="J21" s="333">
        <v>0</v>
      </c>
      <c r="K21" s="332" t="s">
        <v>509</v>
      </c>
      <c r="L21" s="331" t="str">
        <f t="shared" si="1"/>
        <v/>
      </c>
      <c r="N21" s="330"/>
    </row>
    <row r="22" spans="2:14" x14ac:dyDescent="0.15">
      <c r="B22" s="335">
        <v>17</v>
      </c>
      <c r="C22" s="340" t="s">
        <v>550</v>
      </c>
      <c r="D22" s="336" t="str">
        <f t="shared" si="0"/>
        <v>q</v>
      </c>
      <c r="E22" s="335" t="s">
        <v>530</v>
      </c>
      <c r="F22" s="333"/>
      <c r="G22" s="335" t="s">
        <v>529</v>
      </c>
      <c r="H22" s="333"/>
      <c r="I22" s="334" t="s">
        <v>528</v>
      </c>
      <c r="J22" s="333">
        <v>0</v>
      </c>
      <c r="K22" s="332" t="s">
        <v>509</v>
      </c>
      <c r="L22" s="331" t="str">
        <f t="shared" si="1"/>
        <v/>
      </c>
      <c r="N22" s="330"/>
    </row>
    <row r="23" spans="2:14" x14ac:dyDescent="0.15">
      <c r="B23" s="335">
        <v>18</v>
      </c>
      <c r="C23" s="340" t="s">
        <v>549</v>
      </c>
      <c r="D23" s="336" t="str">
        <f t="shared" si="0"/>
        <v>r</v>
      </c>
      <c r="E23" s="335" t="s">
        <v>530</v>
      </c>
      <c r="F23" s="341"/>
      <c r="G23" s="335" t="s">
        <v>529</v>
      </c>
      <c r="H23" s="341"/>
      <c r="I23" s="334" t="s">
        <v>528</v>
      </c>
      <c r="J23" s="341"/>
      <c r="K23" s="332" t="s">
        <v>509</v>
      </c>
      <c r="L23" s="340">
        <v>1</v>
      </c>
      <c r="N23" s="330"/>
    </row>
    <row r="24" spans="2:14" x14ac:dyDescent="0.15">
      <c r="B24" s="335">
        <v>19</v>
      </c>
      <c r="C24" s="340" t="s">
        <v>548</v>
      </c>
      <c r="D24" s="336" t="str">
        <f t="shared" si="0"/>
        <v>s</v>
      </c>
      <c r="E24" s="335" t="s">
        <v>530</v>
      </c>
      <c r="F24" s="341"/>
      <c r="G24" s="335" t="s">
        <v>529</v>
      </c>
      <c r="H24" s="341"/>
      <c r="I24" s="334" t="s">
        <v>528</v>
      </c>
      <c r="J24" s="341"/>
      <c r="K24" s="332" t="s">
        <v>509</v>
      </c>
      <c r="L24" s="340">
        <v>2</v>
      </c>
      <c r="N24" s="330"/>
    </row>
    <row r="25" spans="2:14" x14ac:dyDescent="0.15">
      <c r="B25" s="335">
        <v>20</v>
      </c>
      <c r="C25" s="340" t="s">
        <v>547</v>
      </c>
      <c r="D25" s="336" t="str">
        <f t="shared" si="0"/>
        <v>t</v>
      </c>
      <c r="E25" s="335" t="s">
        <v>530</v>
      </c>
      <c r="F25" s="341"/>
      <c r="G25" s="335" t="s">
        <v>529</v>
      </c>
      <c r="H25" s="341"/>
      <c r="I25" s="334" t="s">
        <v>528</v>
      </c>
      <c r="J25" s="341"/>
      <c r="K25" s="332" t="s">
        <v>509</v>
      </c>
      <c r="L25" s="340">
        <v>3</v>
      </c>
      <c r="N25" s="330"/>
    </row>
    <row r="26" spans="2:14" x14ac:dyDescent="0.15">
      <c r="B26" s="335">
        <v>21</v>
      </c>
      <c r="C26" s="340" t="s">
        <v>546</v>
      </c>
      <c r="D26" s="336" t="str">
        <f t="shared" si="0"/>
        <v>u</v>
      </c>
      <c r="E26" s="335" t="s">
        <v>530</v>
      </c>
      <c r="F26" s="341"/>
      <c r="G26" s="335" t="s">
        <v>529</v>
      </c>
      <c r="H26" s="341"/>
      <c r="I26" s="334" t="s">
        <v>528</v>
      </c>
      <c r="J26" s="341"/>
      <c r="K26" s="332" t="s">
        <v>509</v>
      </c>
      <c r="L26" s="340">
        <v>4</v>
      </c>
      <c r="N26" s="330"/>
    </row>
    <row r="27" spans="2:14" x14ac:dyDescent="0.15">
      <c r="B27" s="335">
        <v>22</v>
      </c>
      <c r="C27" s="340" t="s">
        <v>545</v>
      </c>
      <c r="D27" s="336" t="str">
        <f t="shared" si="0"/>
        <v>v</v>
      </c>
      <c r="E27" s="335" t="s">
        <v>530</v>
      </c>
      <c r="F27" s="341"/>
      <c r="G27" s="335" t="s">
        <v>529</v>
      </c>
      <c r="H27" s="341"/>
      <c r="I27" s="334" t="s">
        <v>528</v>
      </c>
      <c r="J27" s="341"/>
      <c r="K27" s="332" t="s">
        <v>509</v>
      </c>
      <c r="L27" s="340">
        <v>5</v>
      </c>
      <c r="N27" s="330"/>
    </row>
    <row r="28" spans="2:14" x14ac:dyDescent="0.15">
      <c r="B28" s="335">
        <v>23</v>
      </c>
      <c r="C28" s="340" t="s">
        <v>544</v>
      </c>
      <c r="D28" s="336" t="str">
        <f t="shared" si="0"/>
        <v>w</v>
      </c>
      <c r="E28" s="335" t="s">
        <v>530</v>
      </c>
      <c r="F28" s="341"/>
      <c r="G28" s="335" t="s">
        <v>529</v>
      </c>
      <c r="H28" s="341"/>
      <c r="I28" s="334" t="s">
        <v>528</v>
      </c>
      <c r="J28" s="341"/>
      <c r="K28" s="332" t="s">
        <v>509</v>
      </c>
      <c r="L28" s="340">
        <v>6</v>
      </c>
      <c r="N28" s="330"/>
    </row>
    <row r="29" spans="2:14" x14ac:dyDescent="0.15">
      <c r="B29" s="335">
        <v>24</v>
      </c>
      <c r="C29" s="340" t="s">
        <v>541</v>
      </c>
      <c r="D29" s="336" t="str">
        <f t="shared" si="0"/>
        <v>x</v>
      </c>
      <c r="E29" s="335" t="s">
        <v>530</v>
      </c>
      <c r="F29" s="341"/>
      <c r="G29" s="335" t="s">
        <v>529</v>
      </c>
      <c r="H29" s="341"/>
      <c r="I29" s="334" t="s">
        <v>528</v>
      </c>
      <c r="J29" s="341"/>
      <c r="K29" s="332" t="s">
        <v>509</v>
      </c>
      <c r="L29" s="340">
        <v>7</v>
      </c>
      <c r="N29" s="330"/>
    </row>
    <row r="30" spans="2:14" x14ac:dyDescent="0.15">
      <c r="B30" s="335">
        <v>25</v>
      </c>
      <c r="C30" s="340" t="s">
        <v>543</v>
      </c>
      <c r="D30" s="336" t="str">
        <f t="shared" si="0"/>
        <v>y</v>
      </c>
      <c r="E30" s="335" t="s">
        <v>530</v>
      </c>
      <c r="F30" s="341"/>
      <c r="G30" s="335" t="s">
        <v>529</v>
      </c>
      <c r="H30" s="341"/>
      <c r="I30" s="334" t="s">
        <v>528</v>
      </c>
      <c r="J30" s="341"/>
      <c r="K30" s="332" t="s">
        <v>509</v>
      </c>
      <c r="L30" s="340">
        <v>8</v>
      </c>
      <c r="N30" s="330"/>
    </row>
    <row r="31" spans="2:14" x14ac:dyDescent="0.15">
      <c r="B31" s="335">
        <v>26</v>
      </c>
      <c r="C31" s="340" t="s">
        <v>542</v>
      </c>
      <c r="D31" s="336" t="str">
        <f t="shared" si="0"/>
        <v>z</v>
      </c>
      <c r="E31" s="335" t="s">
        <v>530</v>
      </c>
      <c r="F31" s="341"/>
      <c r="G31" s="335" t="s">
        <v>529</v>
      </c>
      <c r="H31" s="341"/>
      <c r="I31" s="334" t="s">
        <v>528</v>
      </c>
      <c r="J31" s="341"/>
      <c r="K31" s="332" t="s">
        <v>509</v>
      </c>
      <c r="L31" s="340">
        <v>1</v>
      </c>
      <c r="N31" s="330"/>
    </row>
    <row r="32" spans="2:14" x14ac:dyDescent="0.15">
      <c r="B32" s="335">
        <v>27</v>
      </c>
      <c r="C32" s="340" t="s">
        <v>541</v>
      </c>
      <c r="D32" s="336" t="str">
        <f t="shared" si="0"/>
        <v>x</v>
      </c>
      <c r="E32" s="335" t="s">
        <v>530</v>
      </c>
      <c r="F32" s="341"/>
      <c r="G32" s="335" t="s">
        <v>529</v>
      </c>
      <c r="H32" s="341"/>
      <c r="I32" s="334" t="s">
        <v>528</v>
      </c>
      <c r="J32" s="341"/>
      <c r="K32" s="332" t="s">
        <v>509</v>
      </c>
      <c r="L32" s="340">
        <v>2</v>
      </c>
      <c r="N32" s="330"/>
    </row>
    <row r="33" spans="2:14" x14ac:dyDescent="0.15">
      <c r="B33" s="335">
        <v>28</v>
      </c>
      <c r="C33" s="340" t="s">
        <v>540</v>
      </c>
      <c r="D33" s="336" t="str">
        <f t="shared" si="0"/>
        <v>aa</v>
      </c>
      <c r="E33" s="335" t="s">
        <v>530</v>
      </c>
      <c r="F33" s="341"/>
      <c r="G33" s="335" t="s">
        <v>529</v>
      </c>
      <c r="H33" s="341"/>
      <c r="I33" s="334" t="s">
        <v>528</v>
      </c>
      <c r="J33" s="341"/>
      <c r="K33" s="332" t="s">
        <v>509</v>
      </c>
      <c r="L33" s="340">
        <v>3</v>
      </c>
      <c r="N33" s="330"/>
    </row>
    <row r="34" spans="2:14" x14ac:dyDescent="0.15">
      <c r="B34" s="335">
        <v>29</v>
      </c>
      <c r="C34" s="340" t="s">
        <v>539</v>
      </c>
      <c r="D34" s="336" t="str">
        <f t="shared" si="0"/>
        <v>ab</v>
      </c>
      <c r="E34" s="335" t="s">
        <v>530</v>
      </c>
      <c r="F34" s="341"/>
      <c r="G34" s="335" t="s">
        <v>529</v>
      </c>
      <c r="H34" s="341"/>
      <c r="I34" s="334" t="s">
        <v>528</v>
      </c>
      <c r="J34" s="341"/>
      <c r="K34" s="332" t="s">
        <v>509</v>
      </c>
      <c r="L34" s="340">
        <v>4</v>
      </c>
      <c r="N34" s="330"/>
    </row>
    <row r="35" spans="2:14" x14ac:dyDescent="0.15">
      <c r="B35" s="335">
        <v>30</v>
      </c>
      <c r="C35" s="340" t="s">
        <v>538</v>
      </c>
      <c r="D35" s="336" t="str">
        <f t="shared" si="0"/>
        <v>ac</v>
      </c>
      <c r="E35" s="335" t="s">
        <v>530</v>
      </c>
      <c r="F35" s="341"/>
      <c r="G35" s="335" t="s">
        <v>529</v>
      </c>
      <c r="H35" s="341"/>
      <c r="I35" s="334" t="s">
        <v>528</v>
      </c>
      <c r="J35" s="341"/>
      <c r="K35" s="332" t="s">
        <v>509</v>
      </c>
      <c r="L35" s="340">
        <v>5</v>
      </c>
      <c r="N35" s="330"/>
    </row>
    <row r="36" spans="2:14" x14ac:dyDescent="0.15">
      <c r="B36" s="335">
        <v>31</v>
      </c>
      <c r="C36" s="340" t="s">
        <v>537</v>
      </c>
      <c r="D36" s="336" t="str">
        <f t="shared" si="0"/>
        <v>ad</v>
      </c>
      <c r="E36" s="335" t="s">
        <v>530</v>
      </c>
      <c r="F36" s="341"/>
      <c r="G36" s="335" t="s">
        <v>529</v>
      </c>
      <c r="H36" s="341"/>
      <c r="I36" s="334" t="s">
        <v>528</v>
      </c>
      <c r="J36" s="341"/>
      <c r="K36" s="332" t="s">
        <v>509</v>
      </c>
      <c r="L36" s="340">
        <v>6</v>
      </c>
      <c r="N36" s="330"/>
    </row>
    <row r="37" spans="2:14" x14ac:dyDescent="0.15">
      <c r="B37" s="335">
        <v>32</v>
      </c>
      <c r="C37" s="340" t="s">
        <v>536</v>
      </c>
      <c r="D37" s="336" t="str">
        <f t="shared" si="0"/>
        <v>ae</v>
      </c>
      <c r="E37" s="335" t="s">
        <v>530</v>
      </c>
      <c r="F37" s="341"/>
      <c r="G37" s="335" t="s">
        <v>529</v>
      </c>
      <c r="H37" s="341"/>
      <c r="I37" s="334" t="s">
        <v>528</v>
      </c>
      <c r="J37" s="341"/>
      <c r="K37" s="332" t="s">
        <v>509</v>
      </c>
      <c r="L37" s="340">
        <v>7</v>
      </c>
      <c r="N37" s="330"/>
    </row>
    <row r="38" spans="2:14" x14ac:dyDescent="0.15">
      <c r="B38" s="335">
        <v>33</v>
      </c>
      <c r="C38" s="340" t="s">
        <v>535</v>
      </c>
      <c r="D38" s="336" t="str">
        <f t="shared" si="0"/>
        <v>af</v>
      </c>
      <c r="E38" s="335" t="s">
        <v>530</v>
      </c>
      <c r="F38" s="341"/>
      <c r="G38" s="335" t="s">
        <v>529</v>
      </c>
      <c r="H38" s="341"/>
      <c r="I38" s="334" t="s">
        <v>528</v>
      </c>
      <c r="J38" s="341"/>
      <c r="K38" s="332" t="s">
        <v>509</v>
      </c>
      <c r="L38" s="340">
        <v>8</v>
      </c>
      <c r="N38" s="330"/>
    </row>
    <row r="39" spans="2:14" x14ac:dyDescent="0.15">
      <c r="B39" s="335">
        <v>34</v>
      </c>
      <c r="C39" s="339" t="s">
        <v>534</v>
      </c>
      <c r="D39" s="336"/>
      <c r="E39" s="335" t="s">
        <v>530</v>
      </c>
      <c r="F39" s="333"/>
      <c r="G39" s="335" t="s">
        <v>529</v>
      </c>
      <c r="H39" s="333"/>
      <c r="I39" s="334" t="s">
        <v>528</v>
      </c>
      <c r="J39" s="333">
        <v>0</v>
      </c>
      <c r="K39" s="332" t="s">
        <v>509</v>
      </c>
      <c r="L39" s="331" t="str">
        <f>IF(OR(F39="",H39=""),"",(H39+IF(F39&gt;H39,1,0)-F39-J39)*24)</f>
        <v/>
      </c>
      <c r="N39" s="330"/>
    </row>
    <row r="40" spans="2:14" x14ac:dyDescent="0.15">
      <c r="B40" s="335"/>
      <c r="C40" s="338" t="s">
        <v>466</v>
      </c>
      <c r="D40" s="336"/>
      <c r="E40" s="335" t="s">
        <v>530</v>
      </c>
      <c r="F40" s="333"/>
      <c r="G40" s="335" t="s">
        <v>529</v>
      </c>
      <c r="H40" s="333"/>
      <c r="I40" s="334" t="s">
        <v>528</v>
      </c>
      <c r="J40" s="333">
        <v>0</v>
      </c>
      <c r="K40" s="332" t="s">
        <v>509</v>
      </c>
      <c r="L40" s="331" t="str">
        <f>IF(OR(F40="",H40=""),"",(H40+IF(F40&gt;H40,1,0)-F40-J40)*24)</f>
        <v/>
      </c>
      <c r="N40" s="330"/>
    </row>
    <row r="41" spans="2:14" x14ac:dyDescent="0.15">
      <c r="B41" s="335"/>
      <c r="C41" s="337" t="s">
        <v>466</v>
      </c>
      <c r="D41" s="336" t="str">
        <f>C39</f>
        <v>ag</v>
      </c>
      <c r="E41" s="335" t="s">
        <v>530</v>
      </c>
      <c r="F41" s="333" t="s">
        <v>466</v>
      </c>
      <c r="G41" s="335" t="s">
        <v>529</v>
      </c>
      <c r="H41" s="333" t="s">
        <v>466</v>
      </c>
      <c r="I41" s="334" t="s">
        <v>528</v>
      </c>
      <c r="J41" s="333" t="s">
        <v>466</v>
      </c>
      <c r="K41" s="332" t="s">
        <v>509</v>
      </c>
      <c r="L41" s="331" t="str">
        <f>IF(OR(L39="",L40=""),"",L39+L40)</f>
        <v/>
      </c>
      <c r="N41" s="330" t="s">
        <v>533</v>
      </c>
    </row>
    <row r="42" spans="2:14" x14ac:dyDescent="0.15">
      <c r="B42" s="335"/>
      <c r="C42" s="339" t="s">
        <v>532</v>
      </c>
      <c r="D42" s="336"/>
      <c r="E42" s="335" t="s">
        <v>530</v>
      </c>
      <c r="F42" s="333"/>
      <c r="G42" s="335" t="s">
        <v>529</v>
      </c>
      <c r="H42" s="333"/>
      <c r="I42" s="334" t="s">
        <v>528</v>
      </c>
      <c r="J42" s="333">
        <v>0</v>
      </c>
      <c r="K42" s="332" t="s">
        <v>509</v>
      </c>
      <c r="L42" s="331" t="str">
        <f>IF(OR(F42="",H42=""),"",(H42+IF(F42&gt;H42,1,0)-F42-J42)*24)</f>
        <v/>
      </c>
      <c r="N42" s="330"/>
    </row>
    <row r="43" spans="2:14" x14ac:dyDescent="0.15">
      <c r="B43" s="335">
        <v>35</v>
      </c>
      <c r="C43" s="338" t="s">
        <v>466</v>
      </c>
      <c r="D43" s="336"/>
      <c r="E43" s="335" t="s">
        <v>530</v>
      </c>
      <c r="F43" s="333"/>
      <c r="G43" s="335" t="s">
        <v>529</v>
      </c>
      <c r="H43" s="333"/>
      <c r="I43" s="334" t="s">
        <v>528</v>
      </c>
      <c r="J43" s="333">
        <v>0</v>
      </c>
      <c r="K43" s="332" t="s">
        <v>509</v>
      </c>
      <c r="L43" s="331" t="str">
        <f>IF(OR(F43="",H43=""),"",(H43+IF(F43&gt;H43,1,0)-F43-J43)*24)</f>
        <v/>
      </c>
      <c r="N43" s="330"/>
    </row>
    <row r="44" spans="2:14" x14ac:dyDescent="0.15">
      <c r="B44" s="335"/>
      <c r="C44" s="337" t="s">
        <v>466</v>
      </c>
      <c r="D44" s="336" t="str">
        <f>C42</f>
        <v>ah</v>
      </c>
      <c r="E44" s="335" t="s">
        <v>530</v>
      </c>
      <c r="F44" s="333" t="s">
        <v>466</v>
      </c>
      <c r="G44" s="335" t="s">
        <v>529</v>
      </c>
      <c r="H44" s="333" t="s">
        <v>466</v>
      </c>
      <c r="I44" s="334" t="s">
        <v>528</v>
      </c>
      <c r="J44" s="333" t="s">
        <v>466</v>
      </c>
      <c r="K44" s="332" t="s">
        <v>509</v>
      </c>
      <c r="L44" s="331" t="str">
        <f>IF(OR(L42="",L43=""),"",L42+L43)</f>
        <v/>
      </c>
      <c r="N44" s="330" t="s">
        <v>527</v>
      </c>
    </row>
    <row r="45" spans="2:14" x14ac:dyDescent="0.15">
      <c r="B45" s="335"/>
      <c r="C45" s="339" t="s">
        <v>531</v>
      </c>
      <c r="D45" s="336"/>
      <c r="E45" s="335" t="s">
        <v>530</v>
      </c>
      <c r="F45" s="333"/>
      <c r="G45" s="335" t="s">
        <v>529</v>
      </c>
      <c r="H45" s="333"/>
      <c r="I45" s="334" t="s">
        <v>528</v>
      </c>
      <c r="J45" s="333">
        <v>0</v>
      </c>
      <c r="K45" s="332" t="s">
        <v>509</v>
      </c>
      <c r="L45" s="331" t="str">
        <f>IF(OR(F45="",H45=""),"",(H45+IF(F45&gt;H45,1,0)-F45-J45)*24)</f>
        <v/>
      </c>
      <c r="N45" s="330"/>
    </row>
    <row r="46" spans="2:14" x14ac:dyDescent="0.15">
      <c r="B46" s="335">
        <v>36</v>
      </c>
      <c r="C46" s="338" t="s">
        <v>466</v>
      </c>
      <c r="D46" s="336"/>
      <c r="E46" s="335" t="s">
        <v>530</v>
      </c>
      <c r="F46" s="333"/>
      <c r="G46" s="335" t="s">
        <v>529</v>
      </c>
      <c r="H46" s="333"/>
      <c r="I46" s="334" t="s">
        <v>528</v>
      </c>
      <c r="J46" s="333">
        <v>0</v>
      </c>
      <c r="K46" s="332" t="s">
        <v>509</v>
      </c>
      <c r="L46" s="331" t="str">
        <f>IF(OR(F46="",H46=""),"",(H46+IF(F46&gt;H46,1,0)-F46-J46)*24)</f>
        <v/>
      </c>
      <c r="N46" s="330"/>
    </row>
    <row r="47" spans="2:14" x14ac:dyDescent="0.15">
      <c r="B47" s="335"/>
      <c r="C47" s="337" t="s">
        <v>466</v>
      </c>
      <c r="D47" s="336" t="str">
        <f>C45</f>
        <v>ai</v>
      </c>
      <c r="E47" s="335" t="s">
        <v>530</v>
      </c>
      <c r="F47" s="333" t="s">
        <v>466</v>
      </c>
      <c r="G47" s="335" t="s">
        <v>529</v>
      </c>
      <c r="H47" s="333" t="s">
        <v>466</v>
      </c>
      <c r="I47" s="334" t="s">
        <v>528</v>
      </c>
      <c r="J47" s="333" t="s">
        <v>466</v>
      </c>
      <c r="K47" s="332" t="s">
        <v>509</v>
      </c>
      <c r="L47" s="331" t="str">
        <f>IF(OR(L45="",L46=""),"",L45+L46)</f>
        <v/>
      </c>
      <c r="N47" s="330" t="s">
        <v>527</v>
      </c>
    </row>
    <row r="49" spans="3:4" x14ac:dyDescent="0.15">
      <c r="C49" s="329" t="s">
        <v>624</v>
      </c>
      <c r="D49" s="329"/>
    </row>
    <row r="50" spans="3:4" x14ac:dyDescent="0.15">
      <c r="C50" s="329" t="s">
        <v>623</v>
      </c>
      <c r="D50" s="329"/>
    </row>
    <row r="51" spans="3:4" x14ac:dyDescent="0.15">
      <c r="C51" s="329" t="s">
        <v>522</v>
      </c>
      <c r="D51" s="329"/>
    </row>
    <row r="52" spans="3:4" x14ac:dyDescent="0.15">
      <c r="C52" s="329" t="s">
        <v>521</v>
      </c>
      <c r="D52" s="329"/>
    </row>
  </sheetData>
  <sheetProtection algorithmName="SHA-512" hashValue="Wi6ESRf2sk94C74+bzMTW5BoKtDWQjy1LVVlRDIG8mYWoUFG+FQR3ayREZg0ri4iCc+cdPxUePjV4vN5yN3DOw==" saltValue="W32DPu/KOWKFCFRWtcrZ+Q==" spinCount="100000" sheet="1" selectLockedCells="1" selectUnlockedCells="1"/>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4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pageSetUpPr fitToPage="1"/>
  </sheetPr>
  <dimension ref="B1:BB107"/>
  <sheetViews>
    <sheetView view="pageBreakPreview" zoomScale="60" zoomScaleNormal="70" workbookViewId="0">
      <selection sqref="A1:H1"/>
    </sheetView>
  </sheetViews>
  <sheetFormatPr defaultColWidth="10" defaultRowHeight="13.5" x14ac:dyDescent="0.15"/>
  <cols>
    <col min="1" max="1" width="1.5" style="349" customWidth="1"/>
    <col min="2" max="3" width="10" style="349"/>
    <col min="4" max="4" width="45.125" style="349" customWidth="1"/>
    <col min="5" max="16384" width="10" style="349"/>
  </cols>
  <sheetData>
    <row r="1" spans="2:11" ht="14.25" x14ac:dyDescent="0.15">
      <c r="B1" s="349" t="s">
        <v>669</v>
      </c>
      <c r="D1" s="354"/>
      <c r="E1" s="354"/>
      <c r="F1" s="354"/>
    </row>
    <row r="2" spans="2:11" s="352" customFormat="1" ht="20.25" customHeight="1" x14ac:dyDescent="0.15">
      <c r="B2" s="361" t="s">
        <v>668</v>
      </c>
      <c r="C2" s="361"/>
      <c r="D2" s="354"/>
      <c r="E2" s="354"/>
      <c r="F2" s="354"/>
    </row>
    <row r="3" spans="2:11" s="352" customFormat="1" ht="20.25" customHeight="1" x14ac:dyDescent="0.15">
      <c r="B3" s="361"/>
      <c r="C3" s="361"/>
      <c r="D3" s="354"/>
      <c r="E3" s="354"/>
      <c r="F3" s="354"/>
    </row>
    <row r="4" spans="2:11" s="352" customFormat="1" ht="20.25" customHeight="1" x14ac:dyDescent="0.15">
      <c r="B4" s="364"/>
      <c r="C4" s="354" t="s">
        <v>667</v>
      </c>
      <c r="D4" s="354"/>
      <c r="F4" s="1371" t="s">
        <v>666</v>
      </c>
      <c r="G4" s="1371"/>
      <c r="H4" s="1371"/>
      <c r="I4" s="1371"/>
      <c r="J4" s="1371"/>
      <c r="K4" s="1371"/>
    </row>
    <row r="5" spans="2:11" s="352" customFormat="1" ht="20.25" customHeight="1" x14ac:dyDescent="0.15">
      <c r="B5" s="363"/>
      <c r="C5" s="354" t="s">
        <v>665</v>
      </c>
      <c r="D5" s="354"/>
      <c r="F5" s="1371"/>
      <c r="G5" s="1371"/>
      <c r="H5" s="1371"/>
      <c r="I5" s="1371"/>
      <c r="J5" s="1371"/>
      <c r="K5" s="1371"/>
    </row>
    <row r="6" spans="2:11" s="352" customFormat="1" ht="20.25" customHeight="1" x14ac:dyDescent="0.15">
      <c r="B6" s="362" t="s">
        <v>664</v>
      </c>
      <c r="C6" s="354"/>
      <c r="D6" s="354"/>
      <c r="E6" s="235"/>
      <c r="F6" s="354"/>
    </row>
    <row r="7" spans="2:11" s="352" customFormat="1" ht="20.25" customHeight="1" x14ac:dyDescent="0.15">
      <c r="B7" s="361"/>
      <c r="C7" s="361"/>
      <c r="D7" s="354"/>
      <c r="E7" s="235"/>
      <c r="F7" s="354"/>
    </row>
    <row r="8" spans="2:11" s="352" customFormat="1" ht="20.25" customHeight="1" x14ac:dyDescent="0.15">
      <c r="B8" s="354" t="s">
        <v>663</v>
      </c>
      <c r="C8" s="361"/>
      <c r="D8" s="354"/>
      <c r="E8" s="235"/>
      <c r="F8" s="354"/>
    </row>
    <row r="9" spans="2:11" s="352" customFormat="1" ht="20.25" customHeight="1" x14ac:dyDescent="0.15">
      <c r="B9" s="361"/>
      <c r="C9" s="361"/>
      <c r="D9" s="354"/>
      <c r="E9" s="354"/>
      <c r="F9" s="354"/>
    </row>
    <row r="10" spans="2:11" s="352" customFormat="1" ht="20.25" customHeight="1" x14ac:dyDescent="0.15">
      <c r="B10" s="354" t="s">
        <v>662</v>
      </c>
      <c r="C10" s="361"/>
      <c r="D10" s="354"/>
      <c r="E10" s="354"/>
      <c r="F10" s="354"/>
    </row>
    <row r="11" spans="2:11" s="352" customFormat="1" ht="20.25" customHeight="1" x14ac:dyDescent="0.15">
      <c r="B11" s="354"/>
      <c r="C11" s="361"/>
      <c r="D11" s="354"/>
    </row>
    <row r="12" spans="2:11" s="352" customFormat="1" ht="20.25" customHeight="1" x14ac:dyDescent="0.15">
      <c r="B12" s="354" t="s">
        <v>661</v>
      </c>
      <c r="C12" s="361"/>
      <c r="D12" s="354"/>
    </row>
    <row r="13" spans="2:11" s="352" customFormat="1" ht="20.25" customHeight="1" x14ac:dyDescent="0.15">
      <c r="B13" s="354"/>
      <c r="C13" s="361"/>
      <c r="D13" s="354"/>
    </row>
    <row r="14" spans="2:11" s="352" customFormat="1" ht="20.25" customHeight="1" x14ac:dyDescent="0.15">
      <c r="B14" s="354" t="s">
        <v>660</v>
      </c>
      <c r="C14" s="361"/>
      <c r="D14" s="354"/>
    </row>
    <row r="15" spans="2:11" s="352" customFormat="1" ht="20.25" customHeight="1" x14ac:dyDescent="0.15">
      <c r="B15" s="354"/>
      <c r="C15" s="361"/>
      <c r="D15" s="354"/>
    </row>
    <row r="16" spans="2:11" s="352" customFormat="1" ht="17.25" customHeight="1" x14ac:dyDescent="0.15">
      <c r="B16" s="354" t="s">
        <v>659</v>
      </c>
      <c r="C16" s="354"/>
      <c r="D16" s="354"/>
    </row>
    <row r="17" spans="2:25" s="352" customFormat="1" ht="17.25" customHeight="1" x14ac:dyDescent="0.15">
      <c r="B17" s="354" t="s">
        <v>658</v>
      </c>
      <c r="C17" s="354"/>
      <c r="D17" s="354"/>
    </row>
    <row r="18" spans="2:25" s="352" customFormat="1" ht="17.25" customHeight="1" x14ac:dyDescent="0.15">
      <c r="B18" s="354"/>
      <c r="C18" s="354"/>
      <c r="D18" s="354"/>
    </row>
    <row r="19" spans="2:25" s="352" customFormat="1" ht="17.25" customHeight="1" x14ac:dyDescent="0.15">
      <c r="B19" s="354"/>
      <c r="C19" s="360" t="s">
        <v>499</v>
      </c>
      <c r="D19" s="360" t="s">
        <v>657</v>
      </c>
    </row>
    <row r="20" spans="2:25" s="352" customFormat="1" ht="17.25" customHeight="1" x14ac:dyDescent="0.15">
      <c r="B20" s="354"/>
      <c r="C20" s="360">
        <v>1</v>
      </c>
      <c r="D20" s="359" t="s">
        <v>622</v>
      </c>
    </row>
    <row r="21" spans="2:25" s="352" customFormat="1" ht="17.25" customHeight="1" x14ac:dyDescent="0.15">
      <c r="B21" s="354"/>
      <c r="C21" s="360">
        <v>2</v>
      </c>
      <c r="D21" s="359" t="s">
        <v>656</v>
      </c>
    </row>
    <row r="22" spans="2:25" s="352" customFormat="1" ht="17.25" customHeight="1" x14ac:dyDescent="0.15">
      <c r="B22" s="354"/>
      <c r="C22" s="360">
        <v>3</v>
      </c>
      <c r="D22" s="359" t="s">
        <v>655</v>
      </c>
    </row>
    <row r="23" spans="2:25" s="352" customFormat="1" ht="17.25" customHeight="1" x14ac:dyDescent="0.15">
      <c r="B23" s="354"/>
      <c r="C23" s="360">
        <v>4</v>
      </c>
      <c r="D23" s="359" t="s">
        <v>654</v>
      </c>
    </row>
    <row r="24" spans="2:25" s="352" customFormat="1" ht="17.25" customHeight="1" x14ac:dyDescent="0.15">
      <c r="B24" s="354"/>
      <c r="C24" s="360">
        <v>5</v>
      </c>
      <c r="D24" s="359" t="s">
        <v>653</v>
      </c>
    </row>
    <row r="25" spans="2:25" s="352" customFormat="1" ht="17.25" customHeight="1" x14ac:dyDescent="0.15">
      <c r="B25" s="354"/>
      <c r="C25" s="360">
        <v>6</v>
      </c>
      <c r="D25" s="359" t="s">
        <v>652</v>
      </c>
    </row>
    <row r="26" spans="2:25" s="352" customFormat="1" ht="17.25" customHeight="1" x14ac:dyDescent="0.15">
      <c r="B26" s="354"/>
      <c r="C26" s="360">
        <v>7</v>
      </c>
      <c r="D26" s="359" t="s">
        <v>651</v>
      </c>
    </row>
    <row r="27" spans="2:25" s="352" customFormat="1" ht="17.25" customHeight="1" x14ac:dyDescent="0.15">
      <c r="B27" s="354"/>
      <c r="C27" s="360">
        <v>8</v>
      </c>
      <c r="D27" s="359" t="s">
        <v>618</v>
      </c>
    </row>
    <row r="28" spans="2:25" s="352" customFormat="1" ht="17.25" customHeight="1" x14ac:dyDescent="0.15">
      <c r="B28" s="354"/>
      <c r="C28" s="235"/>
      <c r="D28" s="354"/>
    </row>
    <row r="29" spans="2:25" s="352" customFormat="1" ht="17.25" customHeight="1" x14ac:dyDescent="0.15">
      <c r="B29" s="354" t="s">
        <v>650</v>
      </c>
      <c r="C29" s="354"/>
      <c r="D29" s="354"/>
    </row>
    <row r="30" spans="2:25" s="352" customFormat="1" ht="17.25" customHeight="1" x14ac:dyDescent="0.15">
      <c r="B30" s="354" t="s">
        <v>649</v>
      </c>
      <c r="C30" s="354"/>
      <c r="D30" s="354"/>
    </row>
    <row r="31" spans="2:25" s="352" customFormat="1" ht="17.25" customHeight="1" x14ac:dyDescent="0.15">
      <c r="B31" s="354"/>
      <c r="C31" s="354"/>
      <c r="D31" s="354"/>
      <c r="G31" s="356"/>
      <c r="H31" s="356"/>
      <c r="J31" s="356"/>
      <c r="K31" s="356"/>
      <c r="L31" s="356"/>
      <c r="M31" s="356"/>
      <c r="N31" s="356"/>
      <c r="O31" s="356"/>
      <c r="R31" s="356"/>
      <c r="S31" s="356"/>
      <c r="T31" s="356"/>
      <c r="W31" s="356"/>
      <c r="X31" s="356"/>
      <c r="Y31" s="356"/>
    </row>
    <row r="32" spans="2:25" s="352" customFormat="1" ht="17.25" customHeight="1" x14ac:dyDescent="0.15">
      <c r="B32" s="354"/>
      <c r="C32" s="360" t="s">
        <v>479</v>
      </c>
      <c r="D32" s="360" t="s">
        <v>478</v>
      </c>
      <c r="G32" s="356"/>
      <c r="H32" s="356"/>
      <c r="J32" s="356"/>
      <c r="K32" s="356"/>
      <c r="L32" s="356"/>
      <c r="M32" s="356"/>
      <c r="N32" s="356"/>
      <c r="O32" s="356"/>
      <c r="R32" s="356"/>
      <c r="S32" s="356"/>
      <c r="T32" s="356"/>
      <c r="W32" s="356"/>
      <c r="X32" s="356"/>
      <c r="Y32" s="356"/>
    </row>
    <row r="33" spans="2:51" s="352" customFormat="1" ht="17.25" customHeight="1" x14ac:dyDescent="0.15">
      <c r="B33" s="354"/>
      <c r="C33" s="360" t="s">
        <v>473</v>
      </c>
      <c r="D33" s="359" t="s">
        <v>474</v>
      </c>
      <c r="G33" s="356"/>
      <c r="H33" s="356"/>
      <c r="J33" s="356"/>
      <c r="K33" s="356"/>
      <c r="L33" s="356"/>
      <c r="M33" s="356"/>
      <c r="N33" s="356"/>
      <c r="O33" s="356"/>
      <c r="R33" s="356"/>
      <c r="S33" s="356"/>
      <c r="T33" s="356"/>
      <c r="W33" s="356"/>
      <c r="X33" s="356"/>
      <c r="Y33" s="356"/>
    </row>
    <row r="34" spans="2:51" s="352" customFormat="1" ht="17.25" customHeight="1" x14ac:dyDescent="0.15">
      <c r="B34" s="354"/>
      <c r="C34" s="360" t="s">
        <v>471</v>
      </c>
      <c r="D34" s="359" t="s">
        <v>472</v>
      </c>
      <c r="G34" s="356"/>
      <c r="H34" s="356"/>
      <c r="J34" s="356"/>
      <c r="K34" s="356"/>
      <c r="L34" s="356"/>
      <c r="M34" s="356"/>
      <c r="N34" s="356"/>
      <c r="O34" s="356"/>
      <c r="R34" s="356"/>
      <c r="S34" s="356"/>
      <c r="T34" s="356"/>
      <c r="W34" s="356"/>
      <c r="X34" s="356"/>
      <c r="Y34" s="356"/>
    </row>
    <row r="35" spans="2:51" s="352" customFormat="1" ht="17.25" customHeight="1" x14ac:dyDescent="0.15">
      <c r="B35" s="354"/>
      <c r="C35" s="360" t="s">
        <v>469</v>
      </c>
      <c r="D35" s="359" t="s">
        <v>470</v>
      </c>
      <c r="G35" s="356"/>
      <c r="H35" s="356"/>
      <c r="J35" s="356"/>
      <c r="K35" s="356"/>
      <c r="L35" s="356"/>
      <c r="M35" s="356"/>
      <c r="N35" s="356"/>
      <c r="O35" s="356"/>
      <c r="R35" s="356"/>
      <c r="S35" s="356"/>
      <c r="T35" s="356"/>
      <c r="W35" s="356"/>
      <c r="X35" s="356"/>
      <c r="Y35" s="356"/>
    </row>
    <row r="36" spans="2:51" s="352" customFormat="1" ht="17.25" customHeight="1" x14ac:dyDescent="0.15">
      <c r="B36" s="354"/>
      <c r="C36" s="360" t="s">
        <v>467</v>
      </c>
      <c r="D36" s="359" t="s">
        <v>648</v>
      </c>
      <c r="G36" s="356"/>
      <c r="H36" s="356"/>
      <c r="J36" s="356"/>
      <c r="K36" s="356"/>
      <c r="L36" s="356"/>
      <c r="M36" s="356"/>
      <c r="N36" s="356"/>
      <c r="O36" s="356"/>
      <c r="R36" s="356"/>
      <c r="S36" s="356"/>
      <c r="T36" s="356"/>
      <c r="W36" s="356"/>
      <c r="X36" s="356"/>
      <c r="Y36" s="356"/>
    </row>
    <row r="37" spans="2:51" s="352" customFormat="1" ht="17.25" customHeight="1" x14ac:dyDescent="0.15">
      <c r="B37" s="354"/>
      <c r="C37" s="354"/>
      <c r="D37" s="354"/>
      <c r="G37" s="356"/>
      <c r="H37" s="356"/>
      <c r="J37" s="356"/>
      <c r="K37" s="356"/>
      <c r="L37" s="356"/>
      <c r="M37" s="356"/>
      <c r="N37" s="356"/>
      <c r="O37" s="356"/>
      <c r="R37" s="356"/>
      <c r="S37" s="356"/>
      <c r="T37" s="356"/>
      <c r="W37" s="356"/>
      <c r="X37" s="356"/>
      <c r="Y37" s="356"/>
    </row>
    <row r="38" spans="2:51" s="352" customFormat="1" ht="17.25" customHeight="1" x14ac:dyDescent="0.15">
      <c r="B38" s="354"/>
      <c r="C38" s="358" t="s">
        <v>647</v>
      </c>
      <c r="D38" s="354"/>
      <c r="G38" s="356"/>
      <c r="H38" s="356"/>
      <c r="J38" s="356"/>
      <c r="K38" s="356"/>
      <c r="L38" s="356"/>
      <c r="M38" s="356"/>
      <c r="N38" s="356"/>
      <c r="O38" s="356"/>
      <c r="R38" s="356"/>
      <c r="S38" s="356"/>
      <c r="T38" s="356"/>
      <c r="W38" s="356"/>
      <c r="X38" s="356"/>
      <c r="Y38" s="356"/>
    </row>
    <row r="39" spans="2:51" s="352" customFormat="1" ht="17.25" customHeight="1" x14ac:dyDescent="0.15">
      <c r="C39" s="354" t="s">
        <v>646</v>
      </c>
      <c r="F39" s="358"/>
      <c r="G39" s="356"/>
      <c r="H39" s="356"/>
      <c r="J39" s="356"/>
      <c r="K39" s="356"/>
      <c r="L39" s="356"/>
      <c r="M39" s="356"/>
      <c r="N39" s="356"/>
      <c r="O39" s="356"/>
      <c r="R39" s="356"/>
      <c r="S39" s="356"/>
      <c r="T39" s="356"/>
      <c r="W39" s="356"/>
      <c r="X39" s="356"/>
      <c r="Y39" s="356"/>
    </row>
    <row r="40" spans="2:51" s="352" customFormat="1" ht="17.25" customHeight="1" x14ac:dyDescent="0.15">
      <c r="C40" s="354" t="s">
        <v>645</v>
      </c>
      <c r="F40" s="354"/>
      <c r="G40" s="356"/>
      <c r="H40" s="356"/>
      <c r="J40" s="356"/>
      <c r="K40" s="356"/>
      <c r="L40" s="356"/>
      <c r="M40" s="356"/>
      <c r="N40" s="356"/>
      <c r="O40" s="356"/>
      <c r="R40" s="356"/>
      <c r="S40" s="356"/>
      <c r="T40" s="356"/>
      <c r="W40" s="356"/>
      <c r="X40" s="356"/>
      <c r="Y40" s="356"/>
    </row>
    <row r="41" spans="2:51" s="352" customFormat="1" ht="17.25" customHeight="1" x14ac:dyDescent="0.15">
      <c r="B41" s="354"/>
      <c r="C41" s="354"/>
      <c r="D41" s="354"/>
      <c r="E41" s="358"/>
      <c r="F41" s="356"/>
      <c r="G41" s="356"/>
      <c r="H41" s="356"/>
      <c r="J41" s="356"/>
      <c r="K41" s="356"/>
      <c r="L41" s="356"/>
      <c r="M41" s="356"/>
      <c r="N41" s="356"/>
      <c r="O41" s="356"/>
      <c r="R41" s="356"/>
      <c r="S41" s="356"/>
      <c r="T41" s="356"/>
      <c r="W41" s="356"/>
      <c r="X41" s="356"/>
      <c r="Y41" s="356"/>
    </row>
    <row r="42" spans="2:51" s="352" customFormat="1" ht="17.25" customHeight="1" x14ac:dyDescent="0.15">
      <c r="B42" s="354" t="s">
        <v>644</v>
      </c>
      <c r="C42" s="354"/>
      <c r="D42" s="354"/>
    </row>
    <row r="43" spans="2:51" s="352" customFormat="1" ht="17.25" customHeight="1" x14ac:dyDescent="0.15">
      <c r="B43" s="354" t="s">
        <v>643</v>
      </c>
      <c r="C43" s="354"/>
      <c r="D43" s="354"/>
    </row>
    <row r="44" spans="2:51" s="352" customFormat="1" ht="17.25" customHeight="1" x14ac:dyDescent="0.15">
      <c r="B44" s="357" t="s">
        <v>642</v>
      </c>
      <c r="E44" s="356"/>
      <c r="F44" s="356"/>
      <c r="G44" s="356"/>
      <c r="H44" s="356"/>
      <c r="I44" s="356"/>
      <c r="J44" s="356"/>
      <c r="K44" s="356"/>
      <c r="L44" s="356"/>
      <c r="M44" s="356"/>
      <c r="N44" s="356"/>
      <c r="O44" s="356"/>
      <c r="P44" s="356"/>
      <c r="Q44" s="356"/>
      <c r="R44" s="356"/>
      <c r="S44" s="356"/>
      <c r="T44" s="356"/>
      <c r="U44" s="356"/>
      <c r="Y44" s="356"/>
      <c r="Z44" s="356"/>
      <c r="AA44" s="356"/>
      <c r="AB44" s="356"/>
      <c r="AD44" s="356"/>
      <c r="AE44" s="356"/>
      <c r="AF44" s="356"/>
      <c r="AG44" s="356"/>
      <c r="AH44" s="356"/>
      <c r="AI44" s="355"/>
      <c r="AJ44" s="356"/>
      <c r="AK44" s="356"/>
      <c r="AL44" s="356"/>
      <c r="AM44" s="356"/>
      <c r="AN44" s="356"/>
      <c r="AO44" s="356"/>
      <c r="AP44" s="356"/>
      <c r="AQ44" s="356"/>
      <c r="AR44" s="356"/>
      <c r="AS44" s="356"/>
      <c r="AT44" s="356"/>
      <c r="AU44" s="356"/>
      <c r="AV44" s="356"/>
      <c r="AW44" s="356"/>
      <c r="AX44" s="356"/>
      <c r="AY44" s="355"/>
    </row>
    <row r="45" spans="2:51" s="352" customFormat="1" ht="17.25" customHeight="1" x14ac:dyDescent="0.15"/>
    <row r="46" spans="2:51" s="352" customFormat="1" ht="17.25" customHeight="1" x14ac:dyDescent="0.15">
      <c r="B46" s="354" t="s">
        <v>641</v>
      </c>
      <c r="C46" s="354"/>
    </row>
    <row r="47" spans="2:51" s="352" customFormat="1" ht="17.25" customHeight="1" x14ac:dyDescent="0.15">
      <c r="B47" s="354"/>
      <c r="C47" s="354"/>
    </row>
    <row r="48" spans="2:51" s="352" customFormat="1" ht="17.25" customHeight="1" x14ac:dyDescent="0.15">
      <c r="B48" s="354" t="s">
        <v>640</v>
      </c>
      <c r="C48" s="354"/>
    </row>
    <row r="49" spans="2:54" s="352" customFormat="1" ht="17.25" customHeight="1" x14ac:dyDescent="0.15">
      <c r="B49" s="354" t="s">
        <v>639</v>
      </c>
      <c r="C49" s="354"/>
    </row>
    <row r="50" spans="2:54" s="352" customFormat="1" ht="17.25" customHeight="1" x14ac:dyDescent="0.15">
      <c r="B50" s="354"/>
      <c r="C50" s="354"/>
    </row>
    <row r="51" spans="2:54" s="352" customFormat="1" ht="17.25" customHeight="1" x14ac:dyDescent="0.15">
      <c r="B51" s="354" t="s">
        <v>638</v>
      </c>
      <c r="C51" s="354"/>
    </row>
    <row r="52" spans="2:54" s="352" customFormat="1" ht="17.25" customHeight="1" x14ac:dyDescent="0.15">
      <c r="B52" s="354" t="s">
        <v>637</v>
      </c>
      <c r="C52" s="354"/>
    </row>
    <row r="53" spans="2:54" s="352" customFormat="1" ht="17.25" customHeight="1" x14ac:dyDescent="0.15">
      <c r="B53" s="354"/>
      <c r="C53" s="354"/>
    </row>
    <row r="54" spans="2:54" s="352" customFormat="1" ht="17.25" customHeight="1" x14ac:dyDescent="0.15">
      <c r="B54" s="354" t="s">
        <v>636</v>
      </c>
      <c r="C54" s="354"/>
      <c r="D54" s="354"/>
    </row>
    <row r="55" spans="2:54" s="352" customFormat="1" ht="17.25" customHeight="1" x14ac:dyDescent="0.15">
      <c r="B55" s="354"/>
      <c r="C55" s="354"/>
      <c r="D55" s="354"/>
    </row>
    <row r="56" spans="2:54" s="352" customFormat="1" ht="17.25" customHeight="1" x14ac:dyDescent="0.15">
      <c r="B56" s="352" t="s">
        <v>635</v>
      </c>
      <c r="D56" s="354"/>
    </row>
    <row r="57" spans="2:54" s="352" customFormat="1" ht="17.25" customHeight="1" x14ac:dyDescent="0.15">
      <c r="B57" s="352" t="s">
        <v>634</v>
      </c>
      <c r="D57" s="354"/>
    </row>
    <row r="58" spans="2:54" s="352" customFormat="1" ht="17.25" customHeight="1" x14ac:dyDescent="0.15">
      <c r="B58" s="352" t="s">
        <v>633</v>
      </c>
    </row>
    <row r="59" spans="2:54" s="352" customFormat="1" ht="17.25" customHeight="1" x14ac:dyDescent="0.15"/>
    <row r="60" spans="2:54" s="352" customFormat="1" ht="17.25" customHeight="1" x14ac:dyDescent="0.15">
      <c r="B60" s="352" t="s">
        <v>632</v>
      </c>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row>
    <row r="61" spans="2:54" s="352" customFormat="1" ht="17.25" customHeight="1" x14ac:dyDescent="0.15">
      <c r="B61" s="350" t="s">
        <v>631</v>
      </c>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row>
    <row r="62" spans="2:54" ht="18.75" customHeight="1" x14ac:dyDescent="0.15">
      <c r="B62" s="351" t="s">
        <v>630</v>
      </c>
    </row>
    <row r="63" spans="2:54" ht="18.75" customHeight="1" x14ac:dyDescent="0.15">
      <c r="B63" s="350" t="s">
        <v>629</v>
      </c>
    </row>
    <row r="64" spans="2:54" ht="18.75" customHeight="1" x14ac:dyDescent="0.15">
      <c r="B64" s="351" t="s">
        <v>628</v>
      </c>
    </row>
    <row r="65" spans="2:2" ht="18.75" customHeight="1" x14ac:dyDescent="0.15">
      <c r="B65" s="350" t="s">
        <v>627</v>
      </c>
    </row>
    <row r="66" spans="2:2" ht="18.75" customHeight="1" x14ac:dyDescent="0.15">
      <c r="B66" s="350" t="s">
        <v>626</v>
      </c>
    </row>
    <row r="67" spans="2:2" ht="18.75" customHeight="1" x14ac:dyDescent="0.15">
      <c r="B67" s="350" t="s">
        <v>625</v>
      </c>
    </row>
    <row r="68" spans="2:2" ht="18.75" customHeight="1" x14ac:dyDescent="0.15"/>
    <row r="69" spans="2:2" ht="18.75" customHeight="1" x14ac:dyDescent="0.15"/>
    <row r="70" spans="2:2" ht="18.75" customHeight="1" x14ac:dyDescent="0.15"/>
    <row r="71" spans="2:2" ht="18.75" customHeight="1" x14ac:dyDescent="0.15"/>
    <row r="72" spans="2:2" ht="18.75" customHeight="1" x14ac:dyDescent="0.15"/>
    <row r="73" spans="2:2" ht="18.75" customHeight="1" x14ac:dyDescent="0.15"/>
    <row r="74" spans="2:2" ht="18.75" customHeight="1" x14ac:dyDescent="0.15"/>
    <row r="75" spans="2:2" ht="18.75" customHeight="1" x14ac:dyDescent="0.15"/>
    <row r="76" spans="2:2" ht="18.75" customHeight="1" x14ac:dyDescent="0.15"/>
    <row r="77" spans="2:2" ht="18.75" customHeight="1" x14ac:dyDescent="0.15"/>
    <row r="78" spans="2:2" ht="18.75" customHeight="1" x14ac:dyDescent="0.15"/>
    <row r="79" spans="2:2" ht="18.75" customHeight="1" x14ac:dyDescent="0.15"/>
    <row r="80" spans="2:2"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sheetData>
  <sheetProtection algorithmName="SHA-512" hashValue="L1IN2NIfJwYo3J0UrSOxllUoqNxKzLHDWVoZIZqZ4obVwj9z8WKFu1aafjrHtaJwlRiNY6K958ZoTxEjIgxP6Q==" saltValue="Q5XauGQtq7m+APvGNChkYw==" spinCount="100000" sheet="1" selectLockedCells="1" selectUnlockedCells="1"/>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pageSetUpPr fitToPage="1"/>
  </sheetPr>
  <dimension ref="B1:L52"/>
  <sheetViews>
    <sheetView view="pageBreakPreview" zoomScale="60" zoomScaleNormal="100" workbookViewId="0">
      <selection sqref="A1:H1"/>
    </sheetView>
  </sheetViews>
  <sheetFormatPr defaultColWidth="10" defaultRowHeight="13.5" x14ac:dyDescent="0.15"/>
  <cols>
    <col min="1" max="1" width="2.125" style="349" customWidth="1"/>
    <col min="2" max="2" width="12.75" style="349" customWidth="1"/>
    <col min="3" max="12" width="45.125" style="349" customWidth="1"/>
    <col min="13" max="16384" width="10" style="349"/>
  </cols>
  <sheetData>
    <row r="1" spans="2:4" ht="14.25" x14ac:dyDescent="0.15">
      <c r="B1" s="352" t="s">
        <v>703</v>
      </c>
      <c r="C1" s="352"/>
      <c r="D1" s="352"/>
    </row>
    <row r="2" spans="2:4" ht="14.25" x14ac:dyDescent="0.15">
      <c r="B2" s="352"/>
      <c r="C2" s="352"/>
      <c r="D2" s="352"/>
    </row>
    <row r="3" spans="2:4" ht="14.25" x14ac:dyDescent="0.15">
      <c r="B3" s="360" t="s">
        <v>499</v>
      </c>
      <c r="C3" s="360" t="s">
        <v>702</v>
      </c>
      <c r="D3" s="352"/>
    </row>
    <row r="4" spans="2:4" ht="14.25" x14ac:dyDescent="0.15">
      <c r="B4" s="382">
        <v>1</v>
      </c>
      <c r="C4" s="381" t="s">
        <v>517</v>
      </c>
      <c r="D4" s="352"/>
    </row>
    <row r="5" spans="2:4" ht="14.25" x14ac:dyDescent="0.15">
      <c r="B5" s="382">
        <v>2</v>
      </c>
      <c r="C5" s="381" t="s">
        <v>701</v>
      </c>
      <c r="D5" s="352"/>
    </row>
    <row r="6" spans="2:4" ht="14.25" x14ac:dyDescent="0.15">
      <c r="B6" s="382">
        <v>3</v>
      </c>
      <c r="C6" s="381" t="s">
        <v>689</v>
      </c>
      <c r="D6" s="352"/>
    </row>
    <row r="7" spans="2:4" ht="14.25" x14ac:dyDescent="0.15">
      <c r="B7" s="382">
        <v>4</v>
      </c>
      <c r="C7" s="381" t="s">
        <v>689</v>
      </c>
      <c r="D7" s="352"/>
    </row>
    <row r="8" spans="2:4" ht="14.25" x14ac:dyDescent="0.15">
      <c r="B8" s="382">
        <v>5</v>
      </c>
      <c r="C8" s="381" t="s">
        <v>689</v>
      </c>
      <c r="D8" s="352"/>
    </row>
    <row r="9" spans="2:4" ht="14.25" x14ac:dyDescent="0.15">
      <c r="B9" s="382">
        <v>6</v>
      </c>
      <c r="C9" s="381" t="s">
        <v>689</v>
      </c>
    </row>
    <row r="10" spans="2:4" ht="14.25" x14ac:dyDescent="0.15">
      <c r="B10" s="382">
        <v>7</v>
      </c>
      <c r="C10" s="381" t="s">
        <v>689</v>
      </c>
      <c r="D10" s="352"/>
    </row>
    <row r="11" spans="2:4" ht="14.25" x14ac:dyDescent="0.15">
      <c r="B11" s="382">
        <v>8</v>
      </c>
      <c r="C11" s="381" t="s">
        <v>689</v>
      </c>
      <c r="D11" s="352"/>
    </row>
    <row r="12" spans="2:4" ht="14.25" x14ac:dyDescent="0.15">
      <c r="B12" s="382">
        <v>9</v>
      </c>
      <c r="C12" s="381" t="s">
        <v>689</v>
      </c>
      <c r="D12" s="352"/>
    </row>
    <row r="13" spans="2:4" ht="14.25" x14ac:dyDescent="0.15">
      <c r="B13" s="382">
        <v>10</v>
      </c>
      <c r="C13" s="381" t="s">
        <v>689</v>
      </c>
      <c r="D13" s="352"/>
    </row>
    <row r="15" spans="2:4" ht="14.25" x14ac:dyDescent="0.15">
      <c r="B15" s="352" t="s">
        <v>700</v>
      </c>
    </row>
    <row r="16" spans="2:4" ht="14.25" thickBot="1" x14ac:dyDescent="0.2"/>
    <row r="17" spans="2:12" ht="15" thickBot="1" x14ac:dyDescent="0.2">
      <c r="B17" s="380" t="s">
        <v>657</v>
      </c>
      <c r="C17" s="379" t="s">
        <v>699</v>
      </c>
      <c r="D17" s="378" t="s">
        <v>612</v>
      </c>
      <c r="E17" s="378" t="s">
        <v>596</v>
      </c>
      <c r="F17" s="378" t="s">
        <v>585</v>
      </c>
      <c r="G17" s="378" t="s">
        <v>582</v>
      </c>
      <c r="H17" s="377" t="s">
        <v>580</v>
      </c>
      <c r="I17" s="377" t="s">
        <v>577</v>
      </c>
      <c r="J17" s="377" t="s">
        <v>618</v>
      </c>
      <c r="K17" s="377" t="s">
        <v>689</v>
      </c>
      <c r="L17" s="376" t="s">
        <v>689</v>
      </c>
    </row>
    <row r="18" spans="2:12" ht="14.25" x14ac:dyDescent="0.15">
      <c r="B18" s="1372" t="s">
        <v>698</v>
      </c>
      <c r="C18" s="375" t="s">
        <v>598</v>
      </c>
      <c r="D18" s="374" t="s">
        <v>592</v>
      </c>
      <c r="E18" s="374" t="s">
        <v>609</v>
      </c>
      <c r="F18" s="374" t="s">
        <v>590</v>
      </c>
      <c r="G18" s="374" t="s">
        <v>582</v>
      </c>
      <c r="H18" s="373" t="s">
        <v>580</v>
      </c>
      <c r="I18" s="373" t="s">
        <v>577</v>
      </c>
      <c r="J18" s="373" t="s">
        <v>592</v>
      </c>
      <c r="K18" s="373"/>
      <c r="L18" s="372"/>
    </row>
    <row r="19" spans="2:12" ht="14.25" x14ac:dyDescent="0.15">
      <c r="B19" s="1373"/>
      <c r="C19" s="371" t="s">
        <v>598</v>
      </c>
      <c r="D19" s="371" t="s">
        <v>584</v>
      </c>
      <c r="E19" s="371" t="s">
        <v>592</v>
      </c>
      <c r="F19" s="371" t="s">
        <v>592</v>
      </c>
      <c r="G19" s="371" t="s">
        <v>598</v>
      </c>
      <c r="H19" s="371" t="s">
        <v>598</v>
      </c>
      <c r="I19" s="371" t="s">
        <v>598</v>
      </c>
      <c r="J19" s="371" t="s">
        <v>584</v>
      </c>
      <c r="K19" s="370"/>
      <c r="L19" s="369"/>
    </row>
    <row r="20" spans="2:12" ht="14.25" x14ac:dyDescent="0.15">
      <c r="B20" s="1373"/>
      <c r="C20" s="371" t="s">
        <v>598</v>
      </c>
      <c r="D20" s="371" t="s">
        <v>609</v>
      </c>
      <c r="E20" s="371" t="s">
        <v>584</v>
      </c>
      <c r="F20" s="371" t="s">
        <v>584</v>
      </c>
      <c r="G20" s="371" t="s">
        <v>598</v>
      </c>
      <c r="H20" s="371" t="s">
        <v>598</v>
      </c>
      <c r="I20" s="371" t="s">
        <v>598</v>
      </c>
      <c r="J20" s="371" t="s">
        <v>609</v>
      </c>
      <c r="K20" s="370"/>
      <c r="L20" s="369"/>
    </row>
    <row r="21" spans="2:12" ht="14.25" x14ac:dyDescent="0.15">
      <c r="B21" s="1373"/>
      <c r="C21" s="371" t="s">
        <v>598</v>
      </c>
      <c r="D21" s="371" t="s">
        <v>696</v>
      </c>
      <c r="E21" s="371" t="s">
        <v>697</v>
      </c>
      <c r="F21" s="371" t="s">
        <v>598</v>
      </c>
      <c r="G21" s="371" t="s">
        <v>598</v>
      </c>
      <c r="H21" s="371" t="s">
        <v>598</v>
      </c>
      <c r="I21" s="371" t="s">
        <v>598</v>
      </c>
      <c r="J21" s="371" t="s">
        <v>696</v>
      </c>
      <c r="K21" s="370"/>
      <c r="L21" s="369"/>
    </row>
    <row r="22" spans="2:12" ht="14.25" x14ac:dyDescent="0.15">
      <c r="B22" s="1373"/>
      <c r="C22" s="371" t="s">
        <v>598</v>
      </c>
      <c r="D22" s="371" t="s">
        <v>590</v>
      </c>
      <c r="E22" s="371" t="s">
        <v>695</v>
      </c>
      <c r="F22" s="371" t="s">
        <v>598</v>
      </c>
      <c r="G22" s="371" t="s">
        <v>598</v>
      </c>
      <c r="H22" s="371" t="s">
        <v>598</v>
      </c>
      <c r="I22" s="371" t="s">
        <v>598</v>
      </c>
      <c r="J22" s="371" t="s">
        <v>590</v>
      </c>
      <c r="K22" s="370"/>
      <c r="L22" s="369"/>
    </row>
    <row r="23" spans="2:12" ht="14.25" x14ac:dyDescent="0.15">
      <c r="B23" s="1373"/>
      <c r="C23" s="371" t="s">
        <v>598</v>
      </c>
      <c r="D23" s="371" t="s">
        <v>620</v>
      </c>
      <c r="E23" s="371" t="s">
        <v>694</v>
      </c>
      <c r="F23" s="371" t="s">
        <v>598</v>
      </c>
      <c r="G23" s="371" t="s">
        <v>598</v>
      </c>
      <c r="H23" s="371" t="s">
        <v>598</v>
      </c>
      <c r="I23" s="371" t="s">
        <v>598</v>
      </c>
      <c r="J23" s="371" t="s">
        <v>620</v>
      </c>
      <c r="K23" s="370"/>
      <c r="L23" s="369"/>
    </row>
    <row r="24" spans="2:12" ht="14.25" x14ac:dyDescent="0.15">
      <c r="B24" s="1373"/>
      <c r="C24" s="371" t="s">
        <v>598</v>
      </c>
      <c r="D24" s="371" t="s">
        <v>692</v>
      </c>
      <c r="E24" s="371" t="s">
        <v>693</v>
      </c>
      <c r="F24" s="371" t="s">
        <v>598</v>
      </c>
      <c r="G24" s="371" t="s">
        <v>598</v>
      </c>
      <c r="H24" s="371" t="s">
        <v>598</v>
      </c>
      <c r="I24" s="371" t="s">
        <v>598</v>
      </c>
      <c r="J24" s="371" t="s">
        <v>692</v>
      </c>
      <c r="K24" s="370"/>
      <c r="L24" s="369"/>
    </row>
    <row r="25" spans="2:12" ht="14.25" x14ac:dyDescent="0.15">
      <c r="B25" s="1373"/>
      <c r="C25" s="371" t="s">
        <v>598</v>
      </c>
      <c r="D25" s="371" t="s">
        <v>691</v>
      </c>
      <c r="E25" s="371" t="s">
        <v>690</v>
      </c>
      <c r="F25" s="371" t="s">
        <v>598</v>
      </c>
      <c r="G25" s="371" t="s">
        <v>598</v>
      </c>
      <c r="H25" s="371" t="s">
        <v>598</v>
      </c>
      <c r="I25" s="371" t="s">
        <v>598</v>
      </c>
      <c r="J25" s="371" t="s">
        <v>598</v>
      </c>
      <c r="K25" s="370"/>
      <c r="L25" s="369"/>
    </row>
    <row r="26" spans="2:12" ht="14.25" x14ac:dyDescent="0.15">
      <c r="B26" s="1373"/>
      <c r="C26" s="371" t="s">
        <v>598</v>
      </c>
      <c r="D26" s="371" t="s">
        <v>598</v>
      </c>
      <c r="E26" s="371" t="s">
        <v>598</v>
      </c>
      <c r="F26" s="371" t="s">
        <v>598</v>
      </c>
      <c r="G26" s="371" t="s">
        <v>598</v>
      </c>
      <c r="H26" s="371" t="s">
        <v>598</v>
      </c>
      <c r="I26" s="371" t="s">
        <v>598</v>
      </c>
      <c r="J26" s="371" t="s">
        <v>598</v>
      </c>
      <c r="K26" s="370"/>
      <c r="L26" s="369"/>
    </row>
    <row r="27" spans="2:12" ht="15" thickBot="1" x14ac:dyDescent="0.2">
      <c r="B27" s="1374"/>
      <c r="C27" s="368" t="s">
        <v>689</v>
      </c>
      <c r="D27" s="367" t="s">
        <v>689</v>
      </c>
      <c r="E27" s="367" t="s">
        <v>689</v>
      </c>
      <c r="F27" s="367" t="s">
        <v>689</v>
      </c>
      <c r="G27" s="367" t="s">
        <v>689</v>
      </c>
      <c r="H27" s="367" t="s">
        <v>689</v>
      </c>
      <c r="I27" s="367" t="s">
        <v>689</v>
      </c>
      <c r="J27" s="367" t="s">
        <v>689</v>
      </c>
      <c r="K27" s="366"/>
      <c r="L27" s="365"/>
    </row>
    <row r="32" spans="2:12" x14ac:dyDescent="0.15">
      <c r="C32" s="349" t="s">
        <v>688</v>
      </c>
    </row>
    <row r="33" spans="3:3" x14ac:dyDescent="0.15">
      <c r="C33" s="349" t="s">
        <v>687</v>
      </c>
    </row>
    <row r="34" spans="3:3" x14ac:dyDescent="0.15">
      <c r="C34" s="349" t="s">
        <v>686</v>
      </c>
    </row>
    <row r="35" spans="3:3" x14ac:dyDescent="0.15">
      <c r="C35" s="349" t="s">
        <v>685</v>
      </c>
    </row>
    <row r="36" spans="3:3" x14ac:dyDescent="0.15">
      <c r="C36" s="349" t="s">
        <v>684</v>
      </c>
    </row>
    <row r="37" spans="3:3" x14ac:dyDescent="0.15">
      <c r="C37" s="349" t="s">
        <v>683</v>
      </c>
    </row>
    <row r="38" spans="3:3" x14ac:dyDescent="0.15">
      <c r="C38" s="349" t="s">
        <v>682</v>
      </c>
    </row>
    <row r="39" spans="3:3" x14ac:dyDescent="0.15">
      <c r="C39" s="349" t="s">
        <v>681</v>
      </c>
    </row>
    <row r="40" spans="3:3" x14ac:dyDescent="0.15">
      <c r="C40" s="349" t="s">
        <v>680</v>
      </c>
    </row>
    <row r="41" spans="3:3" x14ac:dyDescent="0.15">
      <c r="C41" s="349" t="s">
        <v>679</v>
      </c>
    </row>
    <row r="42" spans="3:3" x14ac:dyDescent="0.15">
      <c r="C42" s="349" t="s">
        <v>678</v>
      </c>
    </row>
    <row r="44" spans="3:3" x14ac:dyDescent="0.15">
      <c r="C44" s="349" t="s">
        <v>677</v>
      </c>
    </row>
    <row r="45" spans="3:3" x14ac:dyDescent="0.15">
      <c r="C45" s="349" t="s">
        <v>676</v>
      </c>
    </row>
    <row r="47" spans="3:3" x14ac:dyDescent="0.15">
      <c r="C47" s="349" t="s">
        <v>675</v>
      </c>
    </row>
    <row r="48" spans="3:3" x14ac:dyDescent="0.15">
      <c r="C48" s="349" t="s">
        <v>674</v>
      </c>
    </row>
    <row r="49" spans="3:3" x14ac:dyDescent="0.15">
      <c r="C49" s="349" t="s">
        <v>673</v>
      </c>
    </row>
    <row r="50" spans="3:3" x14ac:dyDescent="0.15">
      <c r="C50" s="349" t="s">
        <v>672</v>
      </c>
    </row>
    <row r="51" spans="3:3" x14ac:dyDescent="0.15">
      <c r="C51" s="349" t="s">
        <v>671</v>
      </c>
    </row>
    <row r="52" spans="3:3" x14ac:dyDescent="0.15">
      <c r="C52" s="349" t="s">
        <v>670</v>
      </c>
    </row>
  </sheetData>
  <sheetProtection algorithmName="SHA-512" hashValue="r0v1D3FDWw136MTkuMKZbd0DZhEpb5NgKfYeqqPbeEoDUTvfbyoTwGrG6XJtJ0q867suiTwR+7shPnebeyNBEw==" saltValue="VJjFxzF9TQrkpfyLXy0w2A==" spinCount="100000" sheet="1" selectLockedCells="1" selectUnlockedCells="1"/>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396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693" t="s">
        <v>78</v>
      </c>
      <c r="AA3" s="694"/>
      <c r="AB3" s="694"/>
      <c r="AC3" s="694"/>
      <c r="AD3" s="695"/>
      <c r="AE3" s="696"/>
      <c r="AF3" s="697"/>
      <c r="AG3" s="697"/>
      <c r="AH3" s="697"/>
      <c r="AI3" s="697"/>
      <c r="AJ3" s="697"/>
      <c r="AK3" s="697"/>
      <c r="AL3" s="698"/>
      <c r="AM3" s="20"/>
      <c r="AN3" s="1"/>
    </row>
    <row r="4" spans="2:40" s="2" customFormat="1" x14ac:dyDescent="0.15">
      <c r="AN4" s="21"/>
    </row>
    <row r="5" spans="2:40" s="2" customFormat="1" x14ac:dyDescent="0.15">
      <c r="B5" s="691" t="s">
        <v>117</v>
      </c>
      <c r="C5" s="691"/>
      <c r="D5" s="691"/>
      <c r="E5" s="691"/>
      <c r="F5" s="691"/>
      <c r="G5" s="691"/>
      <c r="H5" s="691"/>
      <c r="I5" s="691"/>
      <c r="J5" s="691"/>
      <c r="K5" s="691"/>
      <c r="L5" s="691"/>
      <c r="M5" s="691"/>
      <c r="N5" s="691"/>
      <c r="O5" s="691"/>
      <c r="P5" s="691"/>
      <c r="Q5" s="691"/>
      <c r="R5" s="691"/>
      <c r="S5" s="691"/>
      <c r="T5" s="691"/>
      <c r="U5" s="691"/>
      <c r="V5" s="691"/>
      <c r="W5" s="691"/>
      <c r="X5" s="691"/>
      <c r="Y5" s="691"/>
      <c r="Z5" s="691"/>
      <c r="AA5" s="691"/>
      <c r="AB5" s="691"/>
      <c r="AC5" s="691"/>
      <c r="AD5" s="691"/>
      <c r="AE5" s="691"/>
      <c r="AF5" s="691"/>
      <c r="AG5" s="691"/>
      <c r="AH5" s="691"/>
      <c r="AI5" s="691"/>
      <c r="AJ5" s="691"/>
      <c r="AK5" s="691"/>
      <c r="AL5" s="691"/>
    </row>
    <row r="6" spans="2:40" s="2" customFormat="1" ht="13.5" customHeight="1" x14ac:dyDescent="0.15">
      <c r="AC6" s="1"/>
      <c r="AD6" s="45"/>
      <c r="AE6" s="45" t="s">
        <v>397</v>
      </c>
      <c r="AH6" s="2" t="s">
        <v>80</v>
      </c>
      <c r="AJ6" s="2" t="s">
        <v>283</v>
      </c>
      <c r="AL6" s="2" t="s">
        <v>82</v>
      </c>
    </row>
    <row r="7" spans="2:40" s="2" customFormat="1" x14ac:dyDescent="0.15">
      <c r="B7" s="691" t="s">
        <v>398</v>
      </c>
      <c r="C7" s="691"/>
      <c r="D7" s="691"/>
      <c r="E7" s="691"/>
      <c r="F7" s="691"/>
      <c r="G7" s="691"/>
      <c r="H7" s="691"/>
      <c r="I7" s="691"/>
      <c r="J7" s="691"/>
      <c r="K7" s="12"/>
      <c r="L7" s="12"/>
      <c r="M7" s="12"/>
      <c r="N7" s="12"/>
      <c r="O7" s="12"/>
      <c r="P7" s="12"/>
      <c r="Q7" s="12"/>
      <c r="R7" s="12"/>
      <c r="S7" s="12"/>
      <c r="T7" s="12"/>
    </row>
    <row r="8" spans="2:40" s="2" customFormat="1" x14ac:dyDescent="0.15">
      <c r="AC8" s="1" t="s">
        <v>118</v>
      </c>
    </row>
    <row r="9" spans="2:40" s="2" customFormat="1" x14ac:dyDescent="0.15">
      <c r="C9" s="1" t="s">
        <v>119</v>
      </c>
      <c r="D9" s="1"/>
    </row>
    <row r="10" spans="2:40" s="2" customFormat="1" ht="6.75" customHeight="1" x14ac:dyDescent="0.15">
      <c r="C10" s="1"/>
      <c r="D10" s="1"/>
    </row>
    <row r="11" spans="2:40" s="2" customFormat="1" ht="14.25" customHeight="1" x14ac:dyDescent="0.15">
      <c r="B11" s="702" t="s">
        <v>83</v>
      </c>
      <c r="C11" s="705" t="s">
        <v>84</v>
      </c>
      <c r="D11" s="706"/>
      <c r="E11" s="706"/>
      <c r="F11" s="706"/>
      <c r="G11" s="706"/>
      <c r="H11" s="706"/>
      <c r="I11" s="706"/>
      <c r="J11" s="706"/>
      <c r="K11" s="70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703"/>
      <c r="C12" s="718" t="s">
        <v>85</v>
      </c>
      <c r="D12" s="719"/>
      <c r="E12" s="719"/>
      <c r="F12" s="719"/>
      <c r="G12" s="719"/>
      <c r="H12" s="719"/>
      <c r="I12" s="719"/>
      <c r="J12" s="719"/>
      <c r="K12" s="71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703"/>
      <c r="C13" s="705" t="s">
        <v>374</v>
      </c>
      <c r="D13" s="706"/>
      <c r="E13" s="706"/>
      <c r="F13" s="706"/>
      <c r="G13" s="706"/>
      <c r="H13" s="706"/>
      <c r="I13" s="706"/>
      <c r="J13" s="706"/>
      <c r="K13" s="717"/>
      <c r="L13" s="1375" t="s">
        <v>399</v>
      </c>
      <c r="M13" s="1376"/>
      <c r="N13" s="1376"/>
      <c r="O13" s="1376"/>
      <c r="P13" s="1376"/>
      <c r="Q13" s="1376"/>
      <c r="R13" s="1376"/>
      <c r="S13" s="1376"/>
      <c r="T13" s="1376"/>
      <c r="U13" s="1376"/>
      <c r="V13" s="1376"/>
      <c r="W13" s="1376"/>
      <c r="X13" s="1376"/>
      <c r="Y13" s="1376"/>
      <c r="Z13" s="1376"/>
      <c r="AA13" s="1376"/>
      <c r="AB13" s="1376"/>
      <c r="AC13" s="1376"/>
      <c r="AD13" s="1376"/>
      <c r="AE13" s="1376"/>
      <c r="AF13" s="1376"/>
      <c r="AG13" s="1376"/>
      <c r="AH13" s="1376"/>
      <c r="AI13" s="1376"/>
      <c r="AJ13" s="1376"/>
      <c r="AK13" s="1376"/>
      <c r="AL13" s="1377"/>
    </row>
    <row r="14" spans="2:40" s="2" customFormat="1" x14ac:dyDescent="0.15">
      <c r="B14" s="703"/>
      <c r="C14" s="718"/>
      <c r="D14" s="719"/>
      <c r="E14" s="719"/>
      <c r="F14" s="719"/>
      <c r="G14" s="719"/>
      <c r="H14" s="719"/>
      <c r="I14" s="719"/>
      <c r="J14" s="719"/>
      <c r="K14" s="720"/>
      <c r="L14" s="1378" t="s">
        <v>400</v>
      </c>
      <c r="M14" s="700"/>
      <c r="N14" s="700"/>
      <c r="O14" s="700"/>
      <c r="P14" s="700"/>
      <c r="Q14" s="700"/>
      <c r="R14" s="700"/>
      <c r="S14" s="700"/>
      <c r="T14" s="700"/>
      <c r="U14" s="700"/>
      <c r="V14" s="700"/>
      <c r="W14" s="700"/>
      <c r="X14" s="700"/>
      <c r="Y14" s="700"/>
      <c r="Z14" s="700"/>
      <c r="AA14" s="700"/>
      <c r="AB14" s="700"/>
      <c r="AC14" s="700"/>
      <c r="AD14" s="700"/>
      <c r="AE14" s="700"/>
      <c r="AF14" s="700"/>
      <c r="AG14" s="700"/>
      <c r="AH14" s="700"/>
      <c r="AI14" s="700"/>
      <c r="AJ14" s="700"/>
      <c r="AK14" s="700"/>
      <c r="AL14" s="1379"/>
    </row>
    <row r="15" spans="2:40" s="2" customFormat="1" x14ac:dyDescent="0.15">
      <c r="B15" s="703"/>
      <c r="C15" s="721"/>
      <c r="D15" s="722"/>
      <c r="E15" s="722"/>
      <c r="F15" s="722"/>
      <c r="G15" s="722"/>
      <c r="H15" s="722"/>
      <c r="I15" s="722"/>
      <c r="J15" s="722"/>
      <c r="K15" s="723"/>
      <c r="L15" s="1380" t="s">
        <v>87</v>
      </c>
      <c r="M15" s="1381"/>
      <c r="N15" s="1381"/>
      <c r="O15" s="1381"/>
      <c r="P15" s="1381"/>
      <c r="Q15" s="1381"/>
      <c r="R15" s="1381"/>
      <c r="S15" s="1381"/>
      <c r="T15" s="1381"/>
      <c r="U15" s="1381"/>
      <c r="V15" s="1381"/>
      <c r="W15" s="1381"/>
      <c r="X15" s="1381"/>
      <c r="Y15" s="1381"/>
      <c r="Z15" s="1381"/>
      <c r="AA15" s="1381"/>
      <c r="AB15" s="1381"/>
      <c r="AC15" s="1381"/>
      <c r="AD15" s="1381"/>
      <c r="AE15" s="1381"/>
      <c r="AF15" s="1381"/>
      <c r="AG15" s="1381"/>
      <c r="AH15" s="1381"/>
      <c r="AI15" s="1381"/>
      <c r="AJ15" s="1381"/>
      <c r="AK15" s="1381"/>
      <c r="AL15" s="1382"/>
    </row>
    <row r="16" spans="2:40" s="2" customFormat="1" ht="14.25" customHeight="1" x14ac:dyDescent="0.15">
      <c r="B16" s="703"/>
      <c r="C16" s="712" t="s">
        <v>88</v>
      </c>
      <c r="D16" s="713"/>
      <c r="E16" s="713"/>
      <c r="F16" s="713"/>
      <c r="G16" s="713"/>
      <c r="H16" s="713"/>
      <c r="I16" s="713"/>
      <c r="J16" s="713"/>
      <c r="K16" s="714"/>
      <c r="L16" s="693" t="s">
        <v>89</v>
      </c>
      <c r="M16" s="694"/>
      <c r="N16" s="694"/>
      <c r="O16" s="694"/>
      <c r="P16" s="695"/>
      <c r="Q16" s="24"/>
      <c r="R16" s="25"/>
      <c r="S16" s="25"/>
      <c r="T16" s="25"/>
      <c r="U16" s="25"/>
      <c r="V16" s="25"/>
      <c r="W16" s="25"/>
      <c r="X16" s="25"/>
      <c r="Y16" s="26"/>
      <c r="Z16" s="727" t="s">
        <v>90</v>
      </c>
      <c r="AA16" s="724"/>
      <c r="AB16" s="724"/>
      <c r="AC16" s="724"/>
      <c r="AD16" s="728"/>
      <c r="AE16" s="28"/>
      <c r="AF16" s="32"/>
      <c r="AG16" s="22"/>
      <c r="AH16" s="22"/>
      <c r="AI16" s="22"/>
      <c r="AJ16" s="1376"/>
      <c r="AK16" s="1376"/>
      <c r="AL16" s="1377"/>
    </row>
    <row r="17" spans="2:40" ht="14.25" customHeight="1" x14ac:dyDescent="0.15">
      <c r="B17" s="703"/>
      <c r="C17" s="731" t="s">
        <v>120</v>
      </c>
      <c r="D17" s="732"/>
      <c r="E17" s="732"/>
      <c r="F17" s="732"/>
      <c r="G17" s="732"/>
      <c r="H17" s="732"/>
      <c r="I17" s="732"/>
      <c r="J17" s="732"/>
      <c r="K17" s="733"/>
      <c r="L17" s="27"/>
      <c r="M17" s="27"/>
      <c r="N17" s="27"/>
      <c r="O17" s="27"/>
      <c r="P17" s="27"/>
      <c r="Q17" s="27"/>
      <c r="R17" s="27"/>
      <c r="S17" s="27"/>
      <c r="U17" s="693" t="s">
        <v>91</v>
      </c>
      <c r="V17" s="694"/>
      <c r="W17" s="694"/>
      <c r="X17" s="694"/>
      <c r="Y17" s="695"/>
      <c r="Z17" s="18"/>
      <c r="AA17" s="19"/>
      <c r="AB17" s="19"/>
      <c r="AC17" s="19"/>
      <c r="AD17" s="19"/>
      <c r="AE17" s="1385"/>
      <c r="AF17" s="1385"/>
      <c r="AG17" s="1385"/>
      <c r="AH17" s="1385"/>
      <c r="AI17" s="1385"/>
      <c r="AJ17" s="1385"/>
      <c r="AK17" s="1385"/>
      <c r="AL17" s="17"/>
      <c r="AN17" s="3"/>
    </row>
    <row r="18" spans="2:40" ht="14.25" customHeight="1" x14ac:dyDescent="0.15">
      <c r="B18" s="703"/>
      <c r="C18" s="803" t="s">
        <v>121</v>
      </c>
      <c r="D18" s="803"/>
      <c r="E18" s="803"/>
      <c r="F18" s="803"/>
      <c r="G18" s="803"/>
      <c r="H18" s="1383"/>
      <c r="I18" s="1383"/>
      <c r="J18" s="1383"/>
      <c r="K18" s="1384"/>
      <c r="L18" s="693" t="s">
        <v>92</v>
      </c>
      <c r="M18" s="694"/>
      <c r="N18" s="694"/>
      <c r="O18" s="694"/>
      <c r="P18" s="695"/>
      <c r="Q18" s="29"/>
      <c r="R18" s="30"/>
      <c r="S18" s="30"/>
      <c r="T18" s="30"/>
      <c r="U18" s="30"/>
      <c r="V18" s="30"/>
      <c r="W18" s="30"/>
      <c r="X18" s="30"/>
      <c r="Y18" s="31"/>
      <c r="Z18" s="734" t="s">
        <v>93</v>
      </c>
      <c r="AA18" s="734"/>
      <c r="AB18" s="734"/>
      <c r="AC18" s="734"/>
      <c r="AD18" s="735"/>
      <c r="AE18" s="15"/>
      <c r="AF18" s="16"/>
      <c r="AG18" s="16"/>
      <c r="AH18" s="16"/>
      <c r="AI18" s="16"/>
      <c r="AJ18" s="16"/>
      <c r="AK18" s="16"/>
      <c r="AL18" s="17"/>
      <c r="AN18" s="3"/>
    </row>
    <row r="19" spans="2:40" ht="13.5" customHeight="1" x14ac:dyDescent="0.15">
      <c r="B19" s="703"/>
      <c r="C19" s="1389" t="s">
        <v>94</v>
      </c>
      <c r="D19" s="1389"/>
      <c r="E19" s="1389"/>
      <c r="F19" s="1389"/>
      <c r="G19" s="1389"/>
      <c r="H19" s="1391"/>
      <c r="I19" s="1391"/>
      <c r="J19" s="1391"/>
      <c r="K19" s="1391"/>
      <c r="L19" s="1375" t="s">
        <v>399</v>
      </c>
      <c r="M19" s="1376"/>
      <c r="N19" s="1376"/>
      <c r="O19" s="1376"/>
      <c r="P19" s="1376"/>
      <c r="Q19" s="1376"/>
      <c r="R19" s="1376"/>
      <c r="S19" s="1376"/>
      <c r="T19" s="1376"/>
      <c r="U19" s="1376"/>
      <c r="V19" s="1376"/>
      <c r="W19" s="1376"/>
      <c r="X19" s="1376"/>
      <c r="Y19" s="1376"/>
      <c r="Z19" s="1376"/>
      <c r="AA19" s="1376"/>
      <c r="AB19" s="1376"/>
      <c r="AC19" s="1376"/>
      <c r="AD19" s="1376"/>
      <c r="AE19" s="1376"/>
      <c r="AF19" s="1376"/>
      <c r="AG19" s="1376"/>
      <c r="AH19" s="1376"/>
      <c r="AI19" s="1376"/>
      <c r="AJ19" s="1376"/>
      <c r="AK19" s="1376"/>
      <c r="AL19" s="1377"/>
      <c r="AN19" s="3"/>
    </row>
    <row r="20" spans="2:40" ht="14.25" customHeight="1" x14ac:dyDescent="0.15">
      <c r="B20" s="703"/>
      <c r="C20" s="1389"/>
      <c r="D20" s="1389"/>
      <c r="E20" s="1389"/>
      <c r="F20" s="1389"/>
      <c r="G20" s="1389"/>
      <c r="H20" s="1391"/>
      <c r="I20" s="1391"/>
      <c r="J20" s="1391"/>
      <c r="K20" s="1391"/>
      <c r="L20" s="1378" t="s">
        <v>400</v>
      </c>
      <c r="M20" s="700"/>
      <c r="N20" s="700"/>
      <c r="O20" s="700"/>
      <c r="P20" s="700"/>
      <c r="Q20" s="700"/>
      <c r="R20" s="700"/>
      <c r="S20" s="700"/>
      <c r="T20" s="700"/>
      <c r="U20" s="700"/>
      <c r="V20" s="700"/>
      <c r="W20" s="700"/>
      <c r="X20" s="700"/>
      <c r="Y20" s="700"/>
      <c r="Z20" s="700"/>
      <c r="AA20" s="700"/>
      <c r="AB20" s="700"/>
      <c r="AC20" s="700"/>
      <c r="AD20" s="700"/>
      <c r="AE20" s="700"/>
      <c r="AF20" s="700"/>
      <c r="AG20" s="700"/>
      <c r="AH20" s="700"/>
      <c r="AI20" s="700"/>
      <c r="AJ20" s="700"/>
      <c r="AK20" s="700"/>
      <c r="AL20" s="1379"/>
      <c r="AN20" s="3"/>
    </row>
    <row r="21" spans="2:40" x14ac:dyDescent="0.15">
      <c r="B21" s="704"/>
      <c r="C21" s="1392"/>
      <c r="D21" s="1392"/>
      <c r="E21" s="1392"/>
      <c r="F21" s="1392"/>
      <c r="G21" s="1392"/>
      <c r="H21" s="1393"/>
      <c r="I21" s="1393"/>
      <c r="J21" s="1393"/>
      <c r="K21" s="1393"/>
      <c r="L21" s="1386"/>
      <c r="M21" s="1387"/>
      <c r="N21" s="1387"/>
      <c r="O21" s="1387"/>
      <c r="P21" s="1387"/>
      <c r="Q21" s="1387"/>
      <c r="R21" s="1387"/>
      <c r="S21" s="1387"/>
      <c r="T21" s="1387"/>
      <c r="U21" s="1387"/>
      <c r="V21" s="1387"/>
      <c r="W21" s="1387"/>
      <c r="X21" s="1387"/>
      <c r="Y21" s="1387"/>
      <c r="Z21" s="1387"/>
      <c r="AA21" s="1387"/>
      <c r="AB21" s="1387"/>
      <c r="AC21" s="1387"/>
      <c r="AD21" s="1387"/>
      <c r="AE21" s="1387"/>
      <c r="AF21" s="1387"/>
      <c r="AG21" s="1387"/>
      <c r="AH21" s="1387"/>
      <c r="AI21" s="1387"/>
      <c r="AJ21" s="1387"/>
      <c r="AK21" s="1387"/>
      <c r="AL21" s="1388"/>
      <c r="AN21" s="3"/>
    </row>
    <row r="22" spans="2:40" ht="13.5" customHeight="1" x14ac:dyDescent="0.15">
      <c r="B22" s="743" t="s">
        <v>122</v>
      </c>
      <c r="C22" s="705" t="s">
        <v>123</v>
      </c>
      <c r="D22" s="706"/>
      <c r="E22" s="706"/>
      <c r="F22" s="706"/>
      <c r="G22" s="706"/>
      <c r="H22" s="706"/>
      <c r="I22" s="706"/>
      <c r="J22" s="706"/>
      <c r="K22" s="717"/>
      <c r="L22" s="1375" t="s">
        <v>399</v>
      </c>
      <c r="M22" s="1376"/>
      <c r="N22" s="1376"/>
      <c r="O22" s="1376"/>
      <c r="P22" s="1376"/>
      <c r="Q22" s="1376"/>
      <c r="R22" s="1376"/>
      <c r="S22" s="1376"/>
      <c r="T22" s="1376"/>
      <c r="U22" s="1376"/>
      <c r="V22" s="1376"/>
      <c r="W22" s="1376"/>
      <c r="X22" s="1376"/>
      <c r="Y22" s="1376"/>
      <c r="Z22" s="1376"/>
      <c r="AA22" s="1376"/>
      <c r="AB22" s="1376"/>
      <c r="AC22" s="1376"/>
      <c r="AD22" s="1376"/>
      <c r="AE22" s="1376"/>
      <c r="AF22" s="1376"/>
      <c r="AG22" s="1376"/>
      <c r="AH22" s="1376"/>
      <c r="AI22" s="1376"/>
      <c r="AJ22" s="1376"/>
      <c r="AK22" s="1376"/>
      <c r="AL22" s="1377"/>
      <c r="AN22" s="3"/>
    </row>
    <row r="23" spans="2:40" ht="14.25" customHeight="1" x14ac:dyDescent="0.15">
      <c r="B23" s="744"/>
      <c r="C23" s="718"/>
      <c r="D23" s="719"/>
      <c r="E23" s="719"/>
      <c r="F23" s="719"/>
      <c r="G23" s="719"/>
      <c r="H23" s="719"/>
      <c r="I23" s="719"/>
      <c r="J23" s="719"/>
      <c r="K23" s="720"/>
      <c r="L23" s="1378" t="s">
        <v>400</v>
      </c>
      <c r="M23" s="700"/>
      <c r="N23" s="700"/>
      <c r="O23" s="700"/>
      <c r="P23" s="700"/>
      <c r="Q23" s="700"/>
      <c r="R23" s="700"/>
      <c r="S23" s="700"/>
      <c r="T23" s="700"/>
      <c r="U23" s="700"/>
      <c r="V23" s="700"/>
      <c r="W23" s="700"/>
      <c r="X23" s="700"/>
      <c r="Y23" s="700"/>
      <c r="Z23" s="700"/>
      <c r="AA23" s="700"/>
      <c r="AB23" s="700"/>
      <c r="AC23" s="700"/>
      <c r="AD23" s="700"/>
      <c r="AE23" s="700"/>
      <c r="AF23" s="700"/>
      <c r="AG23" s="700"/>
      <c r="AH23" s="700"/>
      <c r="AI23" s="700"/>
      <c r="AJ23" s="700"/>
      <c r="AK23" s="700"/>
      <c r="AL23" s="1379"/>
      <c r="AN23" s="3"/>
    </row>
    <row r="24" spans="2:40" x14ac:dyDescent="0.15">
      <c r="B24" s="744"/>
      <c r="C24" s="721"/>
      <c r="D24" s="722"/>
      <c r="E24" s="722"/>
      <c r="F24" s="722"/>
      <c r="G24" s="722"/>
      <c r="H24" s="722"/>
      <c r="I24" s="722"/>
      <c r="J24" s="722"/>
      <c r="K24" s="723"/>
      <c r="L24" s="1386"/>
      <c r="M24" s="1387"/>
      <c r="N24" s="1387"/>
      <c r="O24" s="1387"/>
      <c r="P24" s="1387"/>
      <c r="Q24" s="1387"/>
      <c r="R24" s="1387"/>
      <c r="S24" s="1387"/>
      <c r="T24" s="1387"/>
      <c r="U24" s="1387"/>
      <c r="V24" s="1387"/>
      <c r="W24" s="1387"/>
      <c r="X24" s="1387"/>
      <c r="Y24" s="1387"/>
      <c r="Z24" s="1387"/>
      <c r="AA24" s="1387"/>
      <c r="AB24" s="1387"/>
      <c r="AC24" s="1387"/>
      <c r="AD24" s="1387"/>
      <c r="AE24" s="1387"/>
      <c r="AF24" s="1387"/>
      <c r="AG24" s="1387"/>
      <c r="AH24" s="1387"/>
      <c r="AI24" s="1387"/>
      <c r="AJ24" s="1387"/>
      <c r="AK24" s="1387"/>
      <c r="AL24" s="1388"/>
      <c r="AN24" s="3"/>
    </row>
    <row r="25" spans="2:40" ht="14.25" customHeight="1" x14ac:dyDescent="0.15">
      <c r="B25" s="744"/>
      <c r="C25" s="1389" t="s">
        <v>88</v>
      </c>
      <c r="D25" s="1389"/>
      <c r="E25" s="1389"/>
      <c r="F25" s="1389"/>
      <c r="G25" s="1389"/>
      <c r="H25" s="1389"/>
      <c r="I25" s="1389"/>
      <c r="J25" s="1389"/>
      <c r="K25" s="1389"/>
      <c r="L25" s="693" t="s">
        <v>89</v>
      </c>
      <c r="M25" s="694"/>
      <c r="N25" s="694"/>
      <c r="O25" s="694"/>
      <c r="P25" s="695"/>
      <c r="Q25" s="24"/>
      <c r="R25" s="25"/>
      <c r="S25" s="25"/>
      <c r="T25" s="25"/>
      <c r="U25" s="25"/>
      <c r="V25" s="25"/>
      <c r="W25" s="25"/>
      <c r="X25" s="25"/>
      <c r="Y25" s="26"/>
      <c r="Z25" s="727" t="s">
        <v>90</v>
      </c>
      <c r="AA25" s="724"/>
      <c r="AB25" s="724"/>
      <c r="AC25" s="724"/>
      <c r="AD25" s="728"/>
      <c r="AE25" s="28"/>
      <c r="AF25" s="32"/>
      <c r="AG25" s="22"/>
      <c r="AH25" s="22"/>
      <c r="AI25" s="22"/>
      <c r="AJ25" s="1376"/>
      <c r="AK25" s="1376"/>
      <c r="AL25" s="1377"/>
      <c r="AN25" s="3"/>
    </row>
    <row r="26" spans="2:40" ht="13.5" customHeight="1" x14ac:dyDescent="0.15">
      <c r="B26" s="744"/>
      <c r="C26" s="1390" t="s">
        <v>124</v>
      </c>
      <c r="D26" s="1390"/>
      <c r="E26" s="1390"/>
      <c r="F26" s="1390"/>
      <c r="G26" s="1390"/>
      <c r="H26" s="1390"/>
      <c r="I26" s="1390"/>
      <c r="J26" s="1390"/>
      <c r="K26" s="1390"/>
      <c r="L26" s="1375" t="s">
        <v>399</v>
      </c>
      <c r="M26" s="1376"/>
      <c r="N26" s="1376"/>
      <c r="O26" s="1376"/>
      <c r="P26" s="1376"/>
      <c r="Q26" s="1376"/>
      <c r="R26" s="1376"/>
      <c r="S26" s="1376"/>
      <c r="T26" s="1376"/>
      <c r="U26" s="1376"/>
      <c r="V26" s="1376"/>
      <c r="W26" s="1376"/>
      <c r="X26" s="1376"/>
      <c r="Y26" s="1376"/>
      <c r="Z26" s="1376"/>
      <c r="AA26" s="1376"/>
      <c r="AB26" s="1376"/>
      <c r="AC26" s="1376"/>
      <c r="AD26" s="1376"/>
      <c r="AE26" s="1376"/>
      <c r="AF26" s="1376"/>
      <c r="AG26" s="1376"/>
      <c r="AH26" s="1376"/>
      <c r="AI26" s="1376"/>
      <c r="AJ26" s="1376"/>
      <c r="AK26" s="1376"/>
      <c r="AL26" s="1377"/>
      <c r="AN26" s="3"/>
    </row>
    <row r="27" spans="2:40" ht="14.25" customHeight="1" x14ac:dyDescent="0.15">
      <c r="B27" s="744"/>
      <c r="C27" s="1390"/>
      <c r="D27" s="1390"/>
      <c r="E27" s="1390"/>
      <c r="F27" s="1390"/>
      <c r="G27" s="1390"/>
      <c r="H27" s="1390"/>
      <c r="I27" s="1390"/>
      <c r="J27" s="1390"/>
      <c r="K27" s="1390"/>
      <c r="L27" s="1378" t="s">
        <v>400</v>
      </c>
      <c r="M27" s="700"/>
      <c r="N27" s="700"/>
      <c r="O27" s="700"/>
      <c r="P27" s="700"/>
      <c r="Q27" s="700"/>
      <c r="R27" s="700"/>
      <c r="S27" s="700"/>
      <c r="T27" s="700"/>
      <c r="U27" s="700"/>
      <c r="V27" s="700"/>
      <c r="W27" s="700"/>
      <c r="X27" s="700"/>
      <c r="Y27" s="700"/>
      <c r="Z27" s="700"/>
      <c r="AA27" s="700"/>
      <c r="AB27" s="700"/>
      <c r="AC27" s="700"/>
      <c r="AD27" s="700"/>
      <c r="AE27" s="700"/>
      <c r="AF27" s="700"/>
      <c r="AG27" s="700"/>
      <c r="AH27" s="700"/>
      <c r="AI27" s="700"/>
      <c r="AJ27" s="700"/>
      <c r="AK27" s="700"/>
      <c r="AL27" s="1379"/>
      <c r="AN27" s="3"/>
    </row>
    <row r="28" spans="2:40" x14ac:dyDescent="0.15">
      <c r="B28" s="744"/>
      <c r="C28" s="1390"/>
      <c r="D28" s="1390"/>
      <c r="E28" s="1390"/>
      <c r="F28" s="1390"/>
      <c r="G28" s="1390"/>
      <c r="H28" s="1390"/>
      <c r="I28" s="1390"/>
      <c r="J28" s="1390"/>
      <c r="K28" s="1390"/>
      <c r="L28" s="1386"/>
      <c r="M28" s="1387"/>
      <c r="N28" s="1387"/>
      <c r="O28" s="1387"/>
      <c r="P28" s="1387"/>
      <c r="Q28" s="1387"/>
      <c r="R28" s="1387"/>
      <c r="S28" s="1387"/>
      <c r="T28" s="1387"/>
      <c r="U28" s="1387"/>
      <c r="V28" s="1387"/>
      <c r="W28" s="1387"/>
      <c r="X28" s="1387"/>
      <c r="Y28" s="1387"/>
      <c r="Z28" s="1387"/>
      <c r="AA28" s="1387"/>
      <c r="AB28" s="1387"/>
      <c r="AC28" s="1387"/>
      <c r="AD28" s="1387"/>
      <c r="AE28" s="1387"/>
      <c r="AF28" s="1387"/>
      <c r="AG28" s="1387"/>
      <c r="AH28" s="1387"/>
      <c r="AI28" s="1387"/>
      <c r="AJ28" s="1387"/>
      <c r="AK28" s="1387"/>
      <c r="AL28" s="1388"/>
      <c r="AN28" s="3"/>
    </row>
    <row r="29" spans="2:40" ht="14.25" customHeight="1" x14ac:dyDescent="0.15">
      <c r="B29" s="744"/>
      <c r="C29" s="1389" t="s">
        <v>88</v>
      </c>
      <c r="D29" s="1389"/>
      <c r="E29" s="1389"/>
      <c r="F29" s="1389"/>
      <c r="G29" s="1389"/>
      <c r="H29" s="1389"/>
      <c r="I29" s="1389"/>
      <c r="J29" s="1389"/>
      <c r="K29" s="1389"/>
      <c r="L29" s="693" t="s">
        <v>89</v>
      </c>
      <c r="M29" s="694"/>
      <c r="N29" s="694"/>
      <c r="O29" s="694"/>
      <c r="P29" s="695"/>
      <c r="Q29" s="28"/>
      <c r="R29" s="32"/>
      <c r="S29" s="32"/>
      <c r="T29" s="32"/>
      <c r="U29" s="32"/>
      <c r="V29" s="32"/>
      <c r="W29" s="32"/>
      <c r="X29" s="32"/>
      <c r="Y29" s="33"/>
      <c r="Z29" s="727" t="s">
        <v>90</v>
      </c>
      <c r="AA29" s="724"/>
      <c r="AB29" s="724"/>
      <c r="AC29" s="724"/>
      <c r="AD29" s="728"/>
      <c r="AE29" s="28"/>
      <c r="AF29" s="32"/>
      <c r="AG29" s="22"/>
      <c r="AH29" s="22"/>
      <c r="AI29" s="22"/>
      <c r="AJ29" s="1376"/>
      <c r="AK29" s="1376"/>
      <c r="AL29" s="1377"/>
      <c r="AN29" s="3"/>
    </row>
    <row r="30" spans="2:40" ht="14.25" customHeight="1" x14ac:dyDescent="0.15">
      <c r="B30" s="744"/>
      <c r="C30" s="1389" t="s">
        <v>95</v>
      </c>
      <c r="D30" s="1389"/>
      <c r="E30" s="1389"/>
      <c r="F30" s="1389"/>
      <c r="G30" s="1389"/>
      <c r="H30" s="1389"/>
      <c r="I30" s="1389"/>
      <c r="J30" s="1389"/>
      <c r="K30" s="1389"/>
      <c r="L30" s="1394"/>
      <c r="M30" s="1394"/>
      <c r="N30" s="1394"/>
      <c r="O30" s="1394"/>
      <c r="P30" s="1394"/>
      <c r="Q30" s="1394"/>
      <c r="R30" s="1394"/>
      <c r="S30" s="1394"/>
      <c r="T30" s="1394"/>
      <c r="U30" s="1394"/>
      <c r="V30" s="1394"/>
      <c r="W30" s="1394"/>
      <c r="X30" s="1394"/>
      <c r="Y30" s="1394"/>
      <c r="Z30" s="1394"/>
      <c r="AA30" s="1394"/>
      <c r="AB30" s="1394"/>
      <c r="AC30" s="1394"/>
      <c r="AD30" s="1394"/>
      <c r="AE30" s="1394"/>
      <c r="AF30" s="1394"/>
      <c r="AG30" s="1394"/>
      <c r="AH30" s="1394"/>
      <c r="AI30" s="1394"/>
      <c r="AJ30" s="1394"/>
      <c r="AK30" s="1394"/>
      <c r="AL30" s="1394"/>
      <c r="AN30" s="3"/>
    </row>
    <row r="31" spans="2:40" ht="13.5" customHeight="1" x14ac:dyDescent="0.15">
      <c r="B31" s="744"/>
      <c r="C31" s="1389" t="s">
        <v>96</v>
      </c>
      <c r="D31" s="1389"/>
      <c r="E31" s="1389"/>
      <c r="F31" s="1389"/>
      <c r="G31" s="1389"/>
      <c r="H31" s="1389"/>
      <c r="I31" s="1389"/>
      <c r="J31" s="1389"/>
      <c r="K31" s="1389"/>
      <c r="L31" s="1375" t="s">
        <v>399</v>
      </c>
      <c r="M31" s="1376"/>
      <c r="N31" s="1376"/>
      <c r="O31" s="1376"/>
      <c r="P31" s="1376"/>
      <c r="Q31" s="1376"/>
      <c r="R31" s="1376"/>
      <c r="S31" s="1376"/>
      <c r="T31" s="1376"/>
      <c r="U31" s="1376"/>
      <c r="V31" s="1376"/>
      <c r="W31" s="1376"/>
      <c r="X31" s="1376"/>
      <c r="Y31" s="1376"/>
      <c r="Z31" s="1376"/>
      <c r="AA31" s="1376"/>
      <c r="AB31" s="1376"/>
      <c r="AC31" s="1376"/>
      <c r="AD31" s="1376"/>
      <c r="AE31" s="1376"/>
      <c r="AF31" s="1376"/>
      <c r="AG31" s="1376"/>
      <c r="AH31" s="1376"/>
      <c r="AI31" s="1376"/>
      <c r="AJ31" s="1376"/>
      <c r="AK31" s="1376"/>
      <c r="AL31" s="1377"/>
      <c r="AN31" s="3"/>
    </row>
    <row r="32" spans="2:40" ht="14.25" customHeight="1" x14ac:dyDescent="0.15">
      <c r="B32" s="744"/>
      <c r="C32" s="1389"/>
      <c r="D32" s="1389"/>
      <c r="E32" s="1389"/>
      <c r="F32" s="1389"/>
      <c r="G32" s="1389"/>
      <c r="H32" s="1389"/>
      <c r="I32" s="1389"/>
      <c r="J32" s="1389"/>
      <c r="K32" s="1389"/>
      <c r="L32" s="1378" t="s">
        <v>400</v>
      </c>
      <c r="M32" s="700"/>
      <c r="N32" s="700"/>
      <c r="O32" s="700"/>
      <c r="P32" s="700"/>
      <c r="Q32" s="700"/>
      <c r="R32" s="700"/>
      <c r="S32" s="700"/>
      <c r="T32" s="700"/>
      <c r="U32" s="700"/>
      <c r="V32" s="700"/>
      <c r="W32" s="700"/>
      <c r="X32" s="700"/>
      <c r="Y32" s="700"/>
      <c r="Z32" s="700"/>
      <c r="AA32" s="700"/>
      <c r="AB32" s="700"/>
      <c r="AC32" s="700"/>
      <c r="AD32" s="700"/>
      <c r="AE32" s="700"/>
      <c r="AF32" s="700"/>
      <c r="AG32" s="700"/>
      <c r="AH32" s="700"/>
      <c r="AI32" s="700"/>
      <c r="AJ32" s="700"/>
      <c r="AK32" s="700"/>
      <c r="AL32" s="1379"/>
      <c r="AN32" s="3"/>
    </row>
    <row r="33" spans="2:40" x14ac:dyDescent="0.15">
      <c r="B33" s="745"/>
      <c r="C33" s="1389"/>
      <c r="D33" s="1389"/>
      <c r="E33" s="1389"/>
      <c r="F33" s="1389"/>
      <c r="G33" s="1389"/>
      <c r="H33" s="1389"/>
      <c r="I33" s="1389"/>
      <c r="J33" s="1389"/>
      <c r="K33" s="1389"/>
      <c r="L33" s="1386"/>
      <c r="M33" s="1387"/>
      <c r="N33" s="1381"/>
      <c r="O33" s="1381"/>
      <c r="P33" s="1381"/>
      <c r="Q33" s="1381"/>
      <c r="R33" s="1381"/>
      <c r="S33" s="1381"/>
      <c r="T33" s="1381"/>
      <c r="U33" s="1381"/>
      <c r="V33" s="1381"/>
      <c r="W33" s="1381"/>
      <c r="X33" s="1381"/>
      <c r="Y33" s="1381"/>
      <c r="Z33" s="1381"/>
      <c r="AA33" s="1381"/>
      <c r="AB33" s="1381"/>
      <c r="AC33" s="1387"/>
      <c r="AD33" s="1387"/>
      <c r="AE33" s="1387"/>
      <c r="AF33" s="1387"/>
      <c r="AG33" s="1387"/>
      <c r="AH33" s="1381"/>
      <c r="AI33" s="1381"/>
      <c r="AJ33" s="1381"/>
      <c r="AK33" s="1381"/>
      <c r="AL33" s="1382"/>
      <c r="AN33" s="3"/>
    </row>
    <row r="34" spans="2:40" ht="13.5" customHeight="1" x14ac:dyDescent="0.15">
      <c r="B34" s="743" t="s">
        <v>125</v>
      </c>
      <c r="C34" s="759" t="s">
        <v>97</v>
      </c>
      <c r="D34" s="796"/>
      <c r="E34" s="796"/>
      <c r="F34" s="796"/>
      <c r="G34" s="796"/>
      <c r="H34" s="796"/>
      <c r="I34" s="796"/>
      <c r="J34" s="796"/>
      <c r="K34" s="796"/>
      <c r="L34" s="796"/>
      <c r="M34" s="1403" t="s">
        <v>98</v>
      </c>
      <c r="N34" s="1404"/>
      <c r="O34" s="53" t="s">
        <v>126</v>
      </c>
      <c r="P34" s="49"/>
      <c r="Q34" s="50"/>
      <c r="R34" s="892" t="s">
        <v>99</v>
      </c>
      <c r="S34" s="893"/>
      <c r="T34" s="893"/>
      <c r="U34" s="893"/>
      <c r="V34" s="893"/>
      <c r="W34" s="893"/>
      <c r="X34" s="894"/>
      <c r="Y34" s="1405" t="s">
        <v>100</v>
      </c>
      <c r="Z34" s="1406"/>
      <c r="AA34" s="1406"/>
      <c r="AB34" s="1407"/>
      <c r="AC34" s="764" t="s">
        <v>101</v>
      </c>
      <c r="AD34" s="765"/>
      <c r="AE34" s="765"/>
      <c r="AF34" s="765"/>
      <c r="AG34" s="766"/>
      <c r="AH34" s="1395" t="s">
        <v>127</v>
      </c>
      <c r="AI34" s="1396"/>
      <c r="AJ34" s="1396"/>
      <c r="AK34" s="1396"/>
      <c r="AL34" s="1397"/>
      <c r="AN34" s="3"/>
    </row>
    <row r="35" spans="2:40" ht="14.25" customHeight="1" x14ac:dyDescent="0.15">
      <c r="B35" s="744"/>
      <c r="C35" s="797"/>
      <c r="D35" s="760"/>
      <c r="E35" s="760"/>
      <c r="F35" s="760"/>
      <c r="G35" s="760"/>
      <c r="H35" s="760"/>
      <c r="I35" s="760"/>
      <c r="J35" s="760"/>
      <c r="K35" s="760"/>
      <c r="L35" s="760"/>
      <c r="M35" s="762"/>
      <c r="N35" s="763"/>
      <c r="O35" s="54" t="s">
        <v>128</v>
      </c>
      <c r="P35" s="51"/>
      <c r="Q35" s="52"/>
      <c r="R35" s="767"/>
      <c r="S35" s="768"/>
      <c r="T35" s="768"/>
      <c r="U35" s="768"/>
      <c r="V35" s="768"/>
      <c r="W35" s="768"/>
      <c r="X35" s="769"/>
      <c r="Y35" s="55" t="s">
        <v>102</v>
      </c>
      <c r="Z35" s="14"/>
      <c r="AA35" s="14"/>
      <c r="AB35" s="14"/>
      <c r="AC35" s="777" t="s">
        <v>103</v>
      </c>
      <c r="AD35" s="778"/>
      <c r="AE35" s="778"/>
      <c r="AF35" s="778"/>
      <c r="AG35" s="779"/>
      <c r="AH35" s="780" t="s">
        <v>129</v>
      </c>
      <c r="AI35" s="781"/>
      <c r="AJ35" s="781"/>
      <c r="AK35" s="781"/>
      <c r="AL35" s="782"/>
      <c r="AN35" s="3"/>
    </row>
    <row r="36" spans="2:40" ht="14.25" customHeight="1" x14ac:dyDescent="0.15">
      <c r="B36" s="744"/>
      <c r="C36" s="703"/>
      <c r="D36" s="68"/>
      <c r="E36" s="774" t="s">
        <v>28</v>
      </c>
      <c r="F36" s="774"/>
      <c r="G36" s="774"/>
      <c r="H36" s="774"/>
      <c r="I36" s="774"/>
      <c r="J36" s="774"/>
      <c r="K36" s="774"/>
      <c r="L36" s="1398"/>
      <c r="M36" s="37"/>
      <c r="N36" s="36"/>
      <c r="O36" s="18"/>
      <c r="P36" s="19"/>
      <c r="Q36" s="36"/>
      <c r="R36" s="11" t="s">
        <v>401</v>
      </c>
      <c r="S36" s="5"/>
      <c r="T36" s="5"/>
      <c r="U36" s="5"/>
      <c r="V36" s="5"/>
      <c r="W36" s="5"/>
      <c r="X36" s="5"/>
      <c r="Y36" s="9"/>
      <c r="Z36" s="30"/>
      <c r="AA36" s="30"/>
      <c r="AB36" s="30"/>
      <c r="AC36" s="15"/>
      <c r="AD36" s="16"/>
      <c r="AE36" s="16"/>
      <c r="AF36" s="16"/>
      <c r="AG36" s="17"/>
      <c r="AH36" s="15"/>
      <c r="AI36" s="16"/>
      <c r="AJ36" s="16"/>
      <c r="AK36" s="16"/>
      <c r="AL36" s="17" t="s">
        <v>130</v>
      </c>
      <c r="AN36" s="3"/>
    </row>
    <row r="37" spans="2:40" ht="14.25" customHeight="1" x14ac:dyDescent="0.15">
      <c r="B37" s="744"/>
      <c r="C37" s="703"/>
      <c r="D37" s="68"/>
      <c r="E37" s="774" t="s">
        <v>104</v>
      </c>
      <c r="F37" s="775"/>
      <c r="G37" s="775"/>
      <c r="H37" s="775"/>
      <c r="I37" s="775"/>
      <c r="J37" s="775"/>
      <c r="K37" s="775"/>
      <c r="L37" s="1399"/>
      <c r="M37" s="37"/>
      <c r="N37" s="36"/>
      <c r="O37" s="18"/>
      <c r="P37" s="19"/>
      <c r="Q37" s="36"/>
      <c r="R37" s="11" t="s">
        <v>401</v>
      </c>
      <c r="S37" s="5"/>
      <c r="T37" s="5"/>
      <c r="U37" s="5"/>
      <c r="V37" s="5"/>
      <c r="W37" s="5"/>
      <c r="X37" s="5"/>
      <c r="Y37" s="9"/>
      <c r="Z37" s="30"/>
      <c r="AA37" s="30"/>
      <c r="AB37" s="30"/>
      <c r="AC37" s="15"/>
      <c r="AD37" s="16"/>
      <c r="AE37" s="16"/>
      <c r="AF37" s="16"/>
      <c r="AG37" s="17"/>
      <c r="AH37" s="15"/>
      <c r="AI37" s="16"/>
      <c r="AJ37" s="16"/>
      <c r="AK37" s="16"/>
      <c r="AL37" s="17" t="s">
        <v>130</v>
      </c>
      <c r="AN37" s="3"/>
    </row>
    <row r="38" spans="2:40" ht="14.25" customHeight="1" x14ac:dyDescent="0.15">
      <c r="B38" s="744"/>
      <c r="C38" s="703"/>
      <c r="D38" s="68"/>
      <c r="E38" s="774" t="s">
        <v>40</v>
      </c>
      <c r="F38" s="775"/>
      <c r="G38" s="775"/>
      <c r="H38" s="775"/>
      <c r="I38" s="775"/>
      <c r="J38" s="775"/>
      <c r="K38" s="775"/>
      <c r="L38" s="1399"/>
      <c r="M38" s="37"/>
      <c r="N38" s="36"/>
      <c r="O38" s="18"/>
      <c r="P38" s="19"/>
      <c r="Q38" s="36"/>
      <c r="R38" s="11" t="s">
        <v>401</v>
      </c>
      <c r="S38" s="5"/>
      <c r="T38" s="5"/>
      <c r="U38" s="5"/>
      <c r="V38" s="5"/>
      <c r="W38" s="5"/>
      <c r="X38" s="5"/>
      <c r="Y38" s="9"/>
      <c r="Z38" s="30"/>
      <c r="AA38" s="30"/>
      <c r="AB38" s="30"/>
      <c r="AC38" s="15"/>
      <c r="AD38" s="16"/>
      <c r="AE38" s="16"/>
      <c r="AF38" s="16"/>
      <c r="AG38" s="17"/>
      <c r="AH38" s="15"/>
      <c r="AI38" s="16"/>
      <c r="AJ38" s="16"/>
      <c r="AK38" s="16"/>
      <c r="AL38" s="17" t="s">
        <v>130</v>
      </c>
      <c r="AN38" s="3"/>
    </row>
    <row r="39" spans="2:40" ht="14.25" customHeight="1" x14ac:dyDescent="0.15">
      <c r="B39" s="744"/>
      <c r="C39" s="703"/>
      <c r="D39" s="68"/>
      <c r="E39" s="774" t="s">
        <v>105</v>
      </c>
      <c r="F39" s="775"/>
      <c r="G39" s="775"/>
      <c r="H39" s="775"/>
      <c r="I39" s="775"/>
      <c r="J39" s="775"/>
      <c r="K39" s="775"/>
      <c r="L39" s="1399"/>
      <c r="M39" s="37"/>
      <c r="N39" s="36"/>
      <c r="O39" s="18"/>
      <c r="P39" s="19"/>
      <c r="Q39" s="36"/>
      <c r="R39" s="11" t="s">
        <v>401</v>
      </c>
      <c r="S39" s="5"/>
      <c r="T39" s="5"/>
      <c r="U39" s="5"/>
      <c r="V39" s="5"/>
      <c r="W39" s="5"/>
      <c r="X39" s="5"/>
      <c r="Y39" s="9"/>
      <c r="Z39" s="30"/>
      <c r="AA39" s="30"/>
      <c r="AB39" s="30"/>
      <c r="AC39" s="15"/>
      <c r="AD39" s="16"/>
      <c r="AE39" s="16"/>
      <c r="AF39" s="16"/>
      <c r="AG39" s="17"/>
      <c r="AH39" s="15"/>
      <c r="AI39" s="16"/>
      <c r="AJ39" s="16"/>
      <c r="AK39" s="16"/>
      <c r="AL39" s="17" t="s">
        <v>130</v>
      </c>
      <c r="AN39" s="3"/>
    </row>
    <row r="40" spans="2:40" ht="14.25" customHeight="1" x14ac:dyDescent="0.15">
      <c r="B40" s="744"/>
      <c r="C40" s="703"/>
      <c r="D40" s="68"/>
      <c r="E40" s="774" t="s">
        <v>43</v>
      </c>
      <c r="F40" s="775"/>
      <c r="G40" s="775"/>
      <c r="H40" s="775"/>
      <c r="I40" s="775"/>
      <c r="J40" s="775"/>
      <c r="K40" s="775"/>
      <c r="L40" s="1399"/>
      <c r="M40" s="37"/>
      <c r="N40" s="36"/>
      <c r="O40" s="18"/>
      <c r="P40" s="19"/>
      <c r="Q40" s="36"/>
      <c r="R40" s="11" t="s">
        <v>401</v>
      </c>
      <c r="S40" s="5"/>
      <c r="T40" s="5"/>
      <c r="U40" s="5"/>
      <c r="V40" s="5"/>
      <c r="W40" s="5"/>
      <c r="X40" s="5"/>
      <c r="Y40" s="9"/>
      <c r="Z40" s="30"/>
      <c r="AA40" s="30"/>
      <c r="AB40" s="30"/>
      <c r="AC40" s="15"/>
      <c r="AD40" s="16"/>
      <c r="AE40" s="16"/>
      <c r="AF40" s="16"/>
      <c r="AG40" s="17"/>
      <c r="AH40" s="15"/>
      <c r="AI40" s="16"/>
      <c r="AJ40" s="16"/>
      <c r="AK40" s="16"/>
      <c r="AL40" s="17" t="s">
        <v>130</v>
      </c>
      <c r="AN40" s="3"/>
    </row>
    <row r="41" spans="2:40" ht="14.25" customHeight="1" thickBot="1" x14ac:dyDescent="0.2">
      <c r="B41" s="744"/>
      <c r="C41" s="703"/>
      <c r="D41" s="69"/>
      <c r="E41" s="1400" t="s">
        <v>131</v>
      </c>
      <c r="F41" s="1401"/>
      <c r="G41" s="1401"/>
      <c r="H41" s="1401"/>
      <c r="I41" s="1401"/>
      <c r="J41" s="1401"/>
      <c r="K41" s="1401"/>
      <c r="L41" s="1402"/>
      <c r="M41" s="70"/>
      <c r="N41" s="35"/>
      <c r="O41" s="79"/>
      <c r="P41" s="34"/>
      <c r="Q41" s="35"/>
      <c r="R41" s="4" t="s">
        <v>401</v>
      </c>
      <c r="S41" s="80"/>
      <c r="T41" s="80"/>
      <c r="U41" s="80"/>
      <c r="V41" s="80"/>
      <c r="W41" s="80"/>
      <c r="X41" s="80"/>
      <c r="Y41" s="6"/>
      <c r="Z41" s="66"/>
      <c r="AA41" s="66"/>
      <c r="AB41" s="66"/>
      <c r="AC41" s="56"/>
      <c r="AD41" s="57"/>
      <c r="AE41" s="57"/>
      <c r="AF41" s="57"/>
      <c r="AG41" s="58"/>
      <c r="AH41" s="56"/>
      <c r="AI41" s="57"/>
      <c r="AJ41" s="57"/>
      <c r="AK41" s="57"/>
      <c r="AL41" s="58" t="s">
        <v>130</v>
      </c>
      <c r="AN41" s="3"/>
    </row>
    <row r="42" spans="2:40" ht="14.25" customHeight="1" thickTop="1" x14ac:dyDescent="0.15">
      <c r="B42" s="744"/>
      <c r="C42" s="703"/>
      <c r="D42" s="71"/>
      <c r="E42" s="1408" t="s">
        <v>402</v>
      </c>
      <c r="F42" s="1408"/>
      <c r="G42" s="1408"/>
      <c r="H42" s="1408"/>
      <c r="I42" s="1408"/>
      <c r="J42" s="1408"/>
      <c r="K42" s="1408"/>
      <c r="L42" s="1409"/>
      <c r="M42" s="72"/>
      <c r="N42" s="74"/>
      <c r="O42" s="81"/>
      <c r="P42" s="73"/>
      <c r="Q42" s="74"/>
      <c r="R42" s="82" t="s">
        <v>401</v>
      </c>
      <c r="S42" s="83"/>
      <c r="T42" s="83"/>
      <c r="U42" s="83"/>
      <c r="V42" s="83"/>
      <c r="W42" s="83"/>
      <c r="X42" s="83"/>
      <c r="Y42" s="75"/>
      <c r="Z42" s="76"/>
      <c r="AA42" s="76"/>
      <c r="AB42" s="76"/>
      <c r="AC42" s="84"/>
      <c r="AD42" s="77"/>
      <c r="AE42" s="77"/>
      <c r="AF42" s="77"/>
      <c r="AG42" s="78"/>
      <c r="AH42" s="84"/>
      <c r="AI42" s="77"/>
      <c r="AJ42" s="77"/>
      <c r="AK42" s="77"/>
      <c r="AL42" s="78" t="s">
        <v>130</v>
      </c>
      <c r="AN42" s="3"/>
    </row>
    <row r="43" spans="2:40" ht="14.25" customHeight="1" x14ac:dyDescent="0.15">
      <c r="B43" s="744"/>
      <c r="C43" s="703"/>
      <c r="D43" s="68"/>
      <c r="E43" s="774" t="s">
        <v>52</v>
      </c>
      <c r="F43" s="775"/>
      <c r="G43" s="775"/>
      <c r="H43" s="775"/>
      <c r="I43" s="775"/>
      <c r="J43" s="775"/>
      <c r="K43" s="775"/>
      <c r="L43" s="1399"/>
      <c r="M43" s="37"/>
      <c r="N43" s="36"/>
      <c r="O43" s="18"/>
      <c r="P43" s="19"/>
      <c r="Q43" s="36"/>
      <c r="R43" s="11" t="s">
        <v>401</v>
      </c>
      <c r="S43" s="5"/>
      <c r="T43" s="5"/>
      <c r="U43" s="5"/>
      <c r="V43" s="5"/>
      <c r="W43" s="5"/>
      <c r="X43" s="5"/>
      <c r="Y43" s="9"/>
      <c r="Z43" s="30"/>
      <c r="AA43" s="30"/>
      <c r="AB43" s="30"/>
      <c r="AC43" s="15"/>
      <c r="AD43" s="16"/>
      <c r="AE43" s="16"/>
      <c r="AF43" s="16"/>
      <c r="AG43" s="17"/>
      <c r="AH43" s="15"/>
      <c r="AI43" s="16"/>
      <c r="AJ43" s="16"/>
      <c r="AK43" s="16"/>
      <c r="AL43" s="17" t="s">
        <v>130</v>
      </c>
      <c r="AN43" s="3"/>
    </row>
    <row r="44" spans="2:40" ht="14.25" customHeight="1" x14ac:dyDescent="0.15">
      <c r="B44" s="744"/>
      <c r="C44" s="703"/>
      <c r="D44" s="68"/>
      <c r="E44" s="774" t="s">
        <v>403</v>
      </c>
      <c r="F44" s="775"/>
      <c r="G44" s="775"/>
      <c r="H44" s="775"/>
      <c r="I44" s="775"/>
      <c r="J44" s="775"/>
      <c r="K44" s="775"/>
      <c r="L44" s="1399"/>
      <c r="M44" s="37"/>
      <c r="N44" s="36"/>
      <c r="O44" s="18"/>
      <c r="P44" s="19"/>
      <c r="Q44" s="36"/>
      <c r="R44" s="11" t="s">
        <v>401</v>
      </c>
      <c r="S44" s="5"/>
      <c r="T44" s="5"/>
      <c r="U44" s="5"/>
      <c r="V44" s="5"/>
      <c r="W44" s="5"/>
      <c r="X44" s="5"/>
      <c r="Y44" s="9"/>
      <c r="Z44" s="30"/>
      <c r="AA44" s="30"/>
      <c r="AB44" s="30"/>
      <c r="AC44" s="15"/>
      <c r="AD44" s="16"/>
      <c r="AE44" s="16"/>
      <c r="AF44" s="16"/>
      <c r="AG44" s="17"/>
      <c r="AH44" s="15"/>
      <c r="AI44" s="16"/>
      <c r="AJ44" s="16"/>
      <c r="AK44" s="16"/>
      <c r="AL44" s="17" t="s">
        <v>130</v>
      </c>
      <c r="AN44" s="3"/>
    </row>
    <row r="45" spans="2:40" ht="14.25" customHeight="1" x14ac:dyDescent="0.15">
      <c r="B45" s="744"/>
      <c r="C45" s="703"/>
      <c r="D45" s="68"/>
      <c r="E45" s="774" t="s">
        <v>55</v>
      </c>
      <c r="F45" s="775"/>
      <c r="G45" s="775"/>
      <c r="H45" s="775"/>
      <c r="I45" s="775"/>
      <c r="J45" s="775"/>
      <c r="K45" s="775"/>
      <c r="L45" s="1399"/>
      <c r="M45" s="37"/>
      <c r="N45" s="36"/>
      <c r="O45" s="18"/>
      <c r="P45" s="19"/>
      <c r="Q45" s="36"/>
      <c r="R45" s="11" t="s">
        <v>401</v>
      </c>
      <c r="S45" s="5"/>
      <c r="T45" s="5"/>
      <c r="U45" s="5"/>
      <c r="V45" s="5"/>
      <c r="W45" s="5"/>
      <c r="X45" s="5"/>
      <c r="Y45" s="9"/>
      <c r="Z45" s="30"/>
      <c r="AA45" s="30"/>
      <c r="AB45" s="30"/>
      <c r="AC45" s="15"/>
      <c r="AD45" s="16"/>
      <c r="AE45" s="16"/>
      <c r="AF45" s="16"/>
      <c r="AG45" s="17"/>
      <c r="AH45" s="15"/>
      <c r="AI45" s="16"/>
      <c r="AJ45" s="16"/>
      <c r="AK45" s="16"/>
      <c r="AL45" s="17" t="s">
        <v>130</v>
      </c>
      <c r="AN45" s="3"/>
    </row>
    <row r="46" spans="2:40" ht="14.25" customHeight="1" x14ac:dyDescent="0.15">
      <c r="B46" s="744"/>
      <c r="C46" s="703"/>
      <c r="D46" s="68"/>
      <c r="E46" s="774" t="s">
        <v>106</v>
      </c>
      <c r="F46" s="775"/>
      <c r="G46" s="775"/>
      <c r="H46" s="775"/>
      <c r="I46" s="775"/>
      <c r="J46" s="775"/>
      <c r="K46" s="775"/>
      <c r="L46" s="1399"/>
      <c r="M46" s="37"/>
      <c r="N46" s="36"/>
      <c r="O46" s="18"/>
      <c r="P46" s="19"/>
      <c r="Q46" s="36"/>
      <c r="R46" s="11" t="s">
        <v>401</v>
      </c>
      <c r="S46" s="5"/>
      <c r="T46" s="5"/>
      <c r="U46" s="5"/>
      <c r="V46" s="5"/>
      <c r="W46" s="5"/>
      <c r="X46" s="5"/>
      <c r="Y46" s="9"/>
      <c r="Z46" s="30"/>
      <c r="AA46" s="30"/>
      <c r="AB46" s="30"/>
      <c r="AC46" s="15"/>
      <c r="AD46" s="16"/>
      <c r="AE46" s="16"/>
      <c r="AF46" s="16"/>
      <c r="AG46" s="17"/>
      <c r="AH46" s="15"/>
      <c r="AI46" s="16"/>
      <c r="AJ46" s="16"/>
      <c r="AK46" s="16"/>
      <c r="AL46" s="17" t="s">
        <v>130</v>
      </c>
      <c r="AN46" s="3"/>
    </row>
    <row r="47" spans="2:40" ht="14.25" customHeight="1" x14ac:dyDescent="0.15">
      <c r="B47" s="745"/>
      <c r="C47" s="703"/>
      <c r="D47" s="68"/>
      <c r="E47" s="774" t="s">
        <v>56</v>
      </c>
      <c r="F47" s="775"/>
      <c r="G47" s="775"/>
      <c r="H47" s="775"/>
      <c r="I47" s="775"/>
      <c r="J47" s="775"/>
      <c r="K47" s="775"/>
      <c r="L47" s="1399"/>
      <c r="M47" s="37"/>
      <c r="N47" s="36"/>
      <c r="O47" s="18"/>
      <c r="P47" s="19"/>
      <c r="Q47" s="36"/>
      <c r="R47" s="11" t="s">
        <v>401</v>
      </c>
      <c r="S47" s="5"/>
      <c r="T47" s="5"/>
      <c r="U47" s="5"/>
      <c r="V47" s="5"/>
      <c r="W47" s="5"/>
      <c r="X47" s="5"/>
      <c r="Y47" s="9"/>
      <c r="Z47" s="30"/>
      <c r="AA47" s="30"/>
      <c r="AB47" s="30"/>
      <c r="AC47" s="15"/>
      <c r="AD47" s="16"/>
      <c r="AE47" s="16"/>
      <c r="AF47" s="16"/>
      <c r="AG47" s="17"/>
      <c r="AH47" s="15"/>
      <c r="AI47" s="16"/>
      <c r="AJ47" s="16"/>
      <c r="AK47" s="16"/>
      <c r="AL47" s="17" t="s">
        <v>130</v>
      </c>
      <c r="AN47" s="3"/>
    </row>
    <row r="48" spans="2:40" ht="14.25" customHeight="1" x14ac:dyDescent="0.15">
      <c r="B48" s="929" t="s">
        <v>132</v>
      </c>
      <c r="C48" s="929"/>
      <c r="D48" s="929"/>
      <c r="E48" s="929"/>
      <c r="F48" s="929"/>
      <c r="G48" s="929"/>
      <c r="H48" s="929"/>
      <c r="I48" s="929"/>
      <c r="J48" s="929"/>
      <c r="K48" s="92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929" t="s">
        <v>133</v>
      </c>
      <c r="C49" s="929"/>
      <c r="D49" s="929"/>
      <c r="E49" s="929"/>
      <c r="F49" s="929"/>
      <c r="G49" s="929"/>
      <c r="H49" s="929"/>
      <c r="I49" s="929"/>
      <c r="J49" s="929"/>
      <c r="K49" s="88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803" t="s">
        <v>107</v>
      </c>
      <c r="C50" s="803"/>
      <c r="D50" s="803"/>
      <c r="E50" s="803"/>
      <c r="F50" s="803"/>
      <c r="G50" s="803"/>
      <c r="H50" s="803"/>
      <c r="I50" s="803"/>
      <c r="J50" s="803"/>
      <c r="K50" s="803"/>
      <c r="L50" s="61"/>
      <c r="M50" s="62"/>
      <c r="N50" s="62"/>
      <c r="O50" s="62"/>
      <c r="P50" s="62"/>
      <c r="Q50" s="62"/>
      <c r="R50" s="63"/>
      <c r="S50" s="63"/>
      <c r="T50" s="63"/>
      <c r="U50" s="64"/>
      <c r="V50" s="9" t="s">
        <v>134</v>
      </c>
      <c r="W50" s="10"/>
      <c r="X50" s="10"/>
      <c r="Y50" s="10"/>
      <c r="Z50" s="30"/>
      <c r="AA50" s="30"/>
      <c r="AB50" s="30"/>
      <c r="AC50" s="16"/>
      <c r="AD50" s="16"/>
      <c r="AE50" s="16"/>
      <c r="AF50" s="16"/>
      <c r="AG50" s="16"/>
      <c r="AH50" s="47"/>
      <c r="AI50" s="16"/>
      <c r="AJ50" s="16"/>
      <c r="AK50" s="16"/>
      <c r="AL50" s="17"/>
      <c r="AN50" s="3"/>
    </row>
    <row r="51" spans="2:40" ht="14.25" customHeight="1" x14ac:dyDescent="0.15">
      <c r="B51" s="1410" t="s">
        <v>135</v>
      </c>
      <c r="C51" s="1410"/>
      <c r="D51" s="1410"/>
      <c r="E51" s="1410"/>
      <c r="F51" s="1410"/>
      <c r="G51" s="1410"/>
      <c r="H51" s="1410"/>
      <c r="I51" s="1410"/>
      <c r="J51" s="1410"/>
      <c r="K51" s="141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809" t="s">
        <v>108</v>
      </c>
      <c r="C52" s="810"/>
      <c r="D52" s="810"/>
      <c r="E52" s="810"/>
      <c r="F52" s="810"/>
      <c r="G52" s="810"/>
      <c r="H52" s="810"/>
      <c r="I52" s="810"/>
      <c r="J52" s="810"/>
      <c r="K52" s="810"/>
      <c r="L52" s="810"/>
      <c r="M52" s="810"/>
      <c r="N52" s="81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702" t="s">
        <v>109</v>
      </c>
      <c r="C53" s="736" t="s">
        <v>110</v>
      </c>
      <c r="D53" s="734"/>
      <c r="E53" s="734"/>
      <c r="F53" s="734"/>
      <c r="G53" s="734"/>
      <c r="H53" s="734"/>
      <c r="I53" s="734"/>
      <c r="J53" s="734"/>
      <c r="K53" s="734"/>
      <c r="L53" s="734"/>
      <c r="M53" s="734"/>
      <c r="N53" s="734"/>
      <c r="O53" s="734"/>
      <c r="P53" s="734"/>
      <c r="Q53" s="734"/>
      <c r="R53" s="734"/>
      <c r="S53" s="734"/>
      <c r="T53" s="735"/>
      <c r="U53" s="736" t="s">
        <v>111</v>
      </c>
      <c r="V53" s="1411"/>
      <c r="W53" s="1411"/>
      <c r="X53" s="1411"/>
      <c r="Y53" s="1411"/>
      <c r="Z53" s="1411"/>
      <c r="AA53" s="1411"/>
      <c r="AB53" s="1411"/>
      <c r="AC53" s="1411"/>
      <c r="AD53" s="1411"/>
      <c r="AE53" s="1411"/>
      <c r="AF53" s="1411"/>
      <c r="AG53" s="1411"/>
      <c r="AH53" s="1411"/>
      <c r="AI53" s="1411"/>
      <c r="AJ53" s="1411"/>
      <c r="AK53" s="1411"/>
      <c r="AL53" s="1412"/>
      <c r="AN53" s="3"/>
    </row>
    <row r="54" spans="2:40" x14ac:dyDescent="0.15">
      <c r="B54" s="703"/>
      <c r="C54" s="1413"/>
      <c r="D54" s="1414"/>
      <c r="E54" s="1414"/>
      <c r="F54" s="1414"/>
      <c r="G54" s="1414"/>
      <c r="H54" s="1414"/>
      <c r="I54" s="1414"/>
      <c r="J54" s="1414"/>
      <c r="K54" s="1414"/>
      <c r="L54" s="1414"/>
      <c r="M54" s="1414"/>
      <c r="N54" s="1414"/>
      <c r="O54" s="1414"/>
      <c r="P54" s="1414"/>
      <c r="Q54" s="1414"/>
      <c r="R54" s="1414"/>
      <c r="S54" s="1414"/>
      <c r="T54" s="1404"/>
      <c r="U54" s="1413"/>
      <c r="V54" s="1414"/>
      <c r="W54" s="1414"/>
      <c r="X54" s="1414"/>
      <c r="Y54" s="1414"/>
      <c r="Z54" s="1414"/>
      <c r="AA54" s="1414"/>
      <c r="AB54" s="1414"/>
      <c r="AC54" s="1414"/>
      <c r="AD54" s="1414"/>
      <c r="AE54" s="1414"/>
      <c r="AF54" s="1414"/>
      <c r="AG54" s="1414"/>
      <c r="AH54" s="1414"/>
      <c r="AI54" s="1414"/>
      <c r="AJ54" s="1414"/>
      <c r="AK54" s="1414"/>
      <c r="AL54" s="1404"/>
      <c r="AN54" s="3"/>
    </row>
    <row r="55" spans="2:40" x14ac:dyDescent="0.15">
      <c r="B55" s="703"/>
      <c r="C55" s="1415"/>
      <c r="D55" s="1416"/>
      <c r="E55" s="1416"/>
      <c r="F55" s="1416"/>
      <c r="G55" s="1416"/>
      <c r="H55" s="1416"/>
      <c r="I55" s="1416"/>
      <c r="J55" s="1416"/>
      <c r="K55" s="1416"/>
      <c r="L55" s="1416"/>
      <c r="M55" s="1416"/>
      <c r="N55" s="1416"/>
      <c r="O55" s="1416"/>
      <c r="P55" s="1416"/>
      <c r="Q55" s="1416"/>
      <c r="R55" s="1416"/>
      <c r="S55" s="1416"/>
      <c r="T55" s="763"/>
      <c r="U55" s="1415"/>
      <c r="V55" s="1416"/>
      <c r="W55" s="1416"/>
      <c r="X55" s="1416"/>
      <c r="Y55" s="1416"/>
      <c r="Z55" s="1416"/>
      <c r="AA55" s="1416"/>
      <c r="AB55" s="1416"/>
      <c r="AC55" s="1416"/>
      <c r="AD55" s="1416"/>
      <c r="AE55" s="1416"/>
      <c r="AF55" s="1416"/>
      <c r="AG55" s="1416"/>
      <c r="AH55" s="1416"/>
      <c r="AI55" s="1416"/>
      <c r="AJ55" s="1416"/>
      <c r="AK55" s="1416"/>
      <c r="AL55" s="763"/>
      <c r="AN55" s="3"/>
    </row>
    <row r="56" spans="2:40" x14ac:dyDescent="0.15">
      <c r="B56" s="703"/>
      <c r="C56" s="1415"/>
      <c r="D56" s="1416"/>
      <c r="E56" s="1416"/>
      <c r="F56" s="1416"/>
      <c r="G56" s="1416"/>
      <c r="H56" s="1416"/>
      <c r="I56" s="1416"/>
      <c r="J56" s="1416"/>
      <c r="K56" s="1416"/>
      <c r="L56" s="1416"/>
      <c r="M56" s="1416"/>
      <c r="N56" s="1416"/>
      <c r="O56" s="1416"/>
      <c r="P56" s="1416"/>
      <c r="Q56" s="1416"/>
      <c r="R56" s="1416"/>
      <c r="S56" s="1416"/>
      <c r="T56" s="763"/>
      <c r="U56" s="1415"/>
      <c r="V56" s="1416"/>
      <c r="W56" s="1416"/>
      <c r="X56" s="1416"/>
      <c r="Y56" s="1416"/>
      <c r="Z56" s="1416"/>
      <c r="AA56" s="1416"/>
      <c r="AB56" s="1416"/>
      <c r="AC56" s="1416"/>
      <c r="AD56" s="1416"/>
      <c r="AE56" s="1416"/>
      <c r="AF56" s="1416"/>
      <c r="AG56" s="1416"/>
      <c r="AH56" s="1416"/>
      <c r="AI56" s="1416"/>
      <c r="AJ56" s="1416"/>
      <c r="AK56" s="1416"/>
      <c r="AL56" s="763"/>
      <c r="AN56" s="3"/>
    </row>
    <row r="57" spans="2:40" x14ac:dyDescent="0.15">
      <c r="B57" s="704"/>
      <c r="C57" s="1417"/>
      <c r="D57" s="1411"/>
      <c r="E57" s="1411"/>
      <c r="F57" s="1411"/>
      <c r="G57" s="1411"/>
      <c r="H57" s="1411"/>
      <c r="I57" s="1411"/>
      <c r="J57" s="1411"/>
      <c r="K57" s="1411"/>
      <c r="L57" s="1411"/>
      <c r="M57" s="1411"/>
      <c r="N57" s="1411"/>
      <c r="O57" s="1411"/>
      <c r="P57" s="1411"/>
      <c r="Q57" s="1411"/>
      <c r="R57" s="1411"/>
      <c r="S57" s="1411"/>
      <c r="T57" s="1412"/>
      <c r="U57" s="1417"/>
      <c r="V57" s="1411"/>
      <c r="W57" s="1411"/>
      <c r="X57" s="1411"/>
      <c r="Y57" s="1411"/>
      <c r="Z57" s="1411"/>
      <c r="AA57" s="1411"/>
      <c r="AB57" s="1411"/>
      <c r="AC57" s="1411"/>
      <c r="AD57" s="1411"/>
      <c r="AE57" s="1411"/>
      <c r="AF57" s="1411"/>
      <c r="AG57" s="1411"/>
      <c r="AH57" s="1411"/>
      <c r="AI57" s="1411"/>
      <c r="AJ57" s="1411"/>
      <c r="AK57" s="1411"/>
      <c r="AL57" s="1412"/>
      <c r="AN57" s="3"/>
    </row>
    <row r="58" spans="2:40" ht="14.25" customHeight="1" x14ac:dyDescent="0.15">
      <c r="B58" s="693" t="s">
        <v>112</v>
      </c>
      <c r="C58" s="694"/>
      <c r="D58" s="694"/>
      <c r="E58" s="694"/>
      <c r="F58" s="695"/>
      <c r="G58" s="803" t="s">
        <v>113</v>
      </c>
      <c r="H58" s="803"/>
      <c r="I58" s="803"/>
      <c r="J58" s="803"/>
      <c r="K58" s="803"/>
      <c r="L58" s="803"/>
      <c r="M58" s="803"/>
      <c r="N58" s="803"/>
      <c r="O58" s="803"/>
      <c r="P58" s="803"/>
      <c r="Q58" s="803"/>
      <c r="R58" s="803"/>
      <c r="S58" s="803"/>
      <c r="T58" s="803"/>
      <c r="U58" s="803"/>
      <c r="V58" s="803"/>
      <c r="W58" s="803"/>
      <c r="X58" s="803"/>
      <c r="Y58" s="803"/>
      <c r="Z58" s="803"/>
      <c r="AA58" s="803"/>
      <c r="AB58" s="803"/>
      <c r="AC58" s="803"/>
      <c r="AD58" s="803"/>
      <c r="AE58" s="803"/>
      <c r="AF58" s="803"/>
      <c r="AG58" s="803"/>
      <c r="AH58" s="803"/>
      <c r="AI58" s="803"/>
      <c r="AJ58" s="803"/>
      <c r="AK58" s="803"/>
      <c r="AL58" s="803"/>
      <c r="AN58" s="3"/>
    </row>
    <row r="60" spans="2:40" x14ac:dyDescent="0.15">
      <c r="B60" s="14" t="s">
        <v>136</v>
      </c>
    </row>
    <row r="61" spans="2:40" x14ac:dyDescent="0.15">
      <c r="B61" s="14" t="s">
        <v>137</v>
      </c>
    </row>
    <row r="62" spans="2:40" x14ac:dyDescent="0.15">
      <c r="B62" s="14" t="s">
        <v>138</v>
      </c>
    </row>
    <row r="63" spans="2:40" x14ac:dyDescent="0.15">
      <c r="B63" s="14" t="s">
        <v>114</v>
      </c>
    </row>
    <row r="64" spans="2:40" x14ac:dyDescent="0.15">
      <c r="B64" s="14" t="s">
        <v>115</v>
      </c>
    </row>
    <row r="65" spans="2:41" x14ac:dyDescent="0.15">
      <c r="B65" s="14" t="s">
        <v>404</v>
      </c>
    </row>
    <row r="66" spans="2:41" x14ac:dyDescent="0.15">
      <c r="B66" s="14" t="s">
        <v>405</v>
      </c>
      <c r="AN66" s="3"/>
      <c r="AO66" s="14"/>
    </row>
    <row r="67" spans="2:41" x14ac:dyDescent="0.15">
      <c r="B67" s="14" t="s">
        <v>139</v>
      </c>
    </row>
    <row r="68" spans="2:41" x14ac:dyDescent="0.15">
      <c r="B68" s="14" t="s">
        <v>140</v>
      </c>
    </row>
    <row r="69" spans="2:41" x14ac:dyDescent="0.15">
      <c r="B69" s="14" t="s">
        <v>141</v>
      </c>
    </row>
    <row r="70" spans="2:41" x14ac:dyDescent="0.15">
      <c r="B70" s="14" t="s">
        <v>116</v>
      </c>
    </row>
    <row r="84" spans="2:2" ht="12.75" customHeight="1" x14ac:dyDescent="0.15">
      <c r="B84" s="46"/>
    </row>
    <row r="85" spans="2:2" ht="12.75" customHeight="1" x14ac:dyDescent="0.15">
      <c r="B85" s="46" t="s">
        <v>142</v>
      </c>
    </row>
    <row r="86" spans="2:2" ht="12.75" customHeight="1" x14ac:dyDescent="0.15">
      <c r="B86" s="46" t="s">
        <v>143</v>
      </c>
    </row>
    <row r="87" spans="2:2" ht="12.75" customHeight="1" x14ac:dyDescent="0.15">
      <c r="B87" s="46" t="s">
        <v>144</v>
      </c>
    </row>
    <row r="88" spans="2:2" ht="12.75" customHeight="1" x14ac:dyDescent="0.15">
      <c r="B88" s="46" t="s">
        <v>145</v>
      </c>
    </row>
    <row r="89" spans="2:2" ht="12.75" customHeight="1" x14ac:dyDescent="0.15">
      <c r="B89" s="46" t="s">
        <v>146</v>
      </c>
    </row>
    <row r="90" spans="2:2" ht="12.75" customHeight="1" x14ac:dyDescent="0.15">
      <c r="B90" s="46" t="s">
        <v>147</v>
      </c>
    </row>
    <row r="91" spans="2:2" ht="12.75" customHeight="1" x14ac:dyDescent="0.15">
      <c r="B91" s="46" t="s">
        <v>148</v>
      </c>
    </row>
    <row r="92" spans="2:2" ht="12.75" customHeight="1" x14ac:dyDescent="0.15">
      <c r="B92" s="46" t="s">
        <v>149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G137"/>
  <sheetViews>
    <sheetView showGridLines="0" view="pageBreakPreview" zoomScale="70" zoomScaleNormal="100" zoomScaleSheetLayoutView="70" workbookViewId="0">
      <selection activeCell="H34" sqref="H34:AF34"/>
    </sheetView>
  </sheetViews>
  <sheetFormatPr defaultColWidth="9" defaultRowHeight="13.5" x14ac:dyDescent="0.15"/>
  <cols>
    <col min="1" max="2" width="4.25" style="158" customWidth="1"/>
    <col min="3" max="3" width="25" style="131" customWidth="1"/>
    <col min="4" max="4" width="4.875" style="131" customWidth="1"/>
    <col min="5" max="5" width="41.625" style="131" customWidth="1"/>
    <col min="6" max="6" width="4.875" style="131" customWidth="1"/>
    <col min="7" max="7" width="19.625" style="152" customWidth="1"/>
    <col min="8" max="8" width="33.875" style="131" customWidth="1"/>
    <col min="9" max="22" width="4.875" style="131" customWidth="1"/>
    <col min="23" max="23" width="6" style="131" customWidth="1"/>
    <col min="24" max="24" width="5.125" style="131" customWidth="1"/>
    <col min="25" max="32" width="4.875" style="131" customWidth="1"/>
    <col min="33" max="16384" width="9" style="131"/>
  </cols>
  <sheetData>
    <row r="2" spans="1:33" ht="20.25" customHeight="1" x14ac:dyDescent="0.15">
      <c r="A2" s="176" t="s">
        <v>961</v>
      </c>
      <c r="B2" s="176"/>
    </row>
    <row r="3" spans="1:33" ht="20.25" customHeight="1" x14ac:dyDescent="0.15">
      <c r="A3" s="815" t="s">
        <v>57</v>
      </c>
      <c r="B3" s="815"/>
      <c r="C3" s="815"/>
      <c r="D3" s="815"/>
      <c r="E3" s="815"/>
      <c r="F3" s="815"/>
      <c r="G3" s="815"/>
      <c r="H3" s="815"/>
      <c r="I3" s="815"/>
      <c r="J3" s="815"/>
      <c r="K3" s="815"/>
      <c r="L3" s="815"/>
      <c r="M3" s="815"/>
      <c r="N3" s="815"/>
      <c r="O3" s="815"/>
      <c r="P3" s="815"/>
      <c r="Q3" s="815"/>
      <c r="R3" s="815"/>
      <c r="S3" s="815"/>
      <c r="T3" s="815"/>
      <c r="U3" s="815"/>
      <c r="V3" s="815"/>
      <c r="W3" s="815"/>
      <c r="X3" s="815"/>
      <c r="Y3" s="815"/>
      <c r="Z3" s="815"/>
      <c r="AA3" s="815"/>
      <c r="AB3" s="815"/>
      <c r="AC3" s="815"/>
      <c r="AD3" s="815"/>
      <c r="AE3" s="815"/>
      <c r="AF3" s="815"/>
    </row>
    <row r="4" spans="1:33" ht="20.25" customHeight="1" x14ac:dyDescent="0.15"/>
    <row r="5" spans="1:33" ht="30" customHeight="1" x14ac:dyDescent="0.15">
      <c r="J5" s="158"/>
      <c r="K5" s="158"/>
      <c r="L5" s="158"/>
      <c r="M5" s="158"/>
      <c r="N5" s="158"/>
      <c r="O5" s="158"/>
      <c r="P5" s="158"/>
      <c r="Q5" s="158"/>
      <c r="R5" s="158"/>
      <c r="S5" s="816" t="s">
        <v>58</v>
      </c>
      <c r="T5" s="817"/>
      <c r="U5" s="817"/>
      <c r="V5" s="818"/>
      <c r="W5" s="816"/>
      <c r="X5" s="817"/>
      <c r="Y5" s="817"/>
      <c r="Z5" s="817"/>
      <c r="AA5" s="817"/>
      <c r="AB5" s="817"/>
      <c r="AC5" s="817"/>
      <c r="AD5" s="817"/>
      <c r="AE5" s="817"/>
      <c r="AF5" s="818"/>
    </row>
    <row r="6" spans="1:33" ht="20.25" customHeight="1" x14ac:dyDescent="0.15"/>
    <row r="7" spans="1:33" ht="18" customHeight="1" x14ac:dyDescent="0.15">
      <c r="A7" s="816" t="s">
        <v>47</v>
      </c>
      <c r="B7" s="817"/>
      <c r="C7" s="818"/>
      <c r="D7" s="816" t="s">
        <v>1</v>
      </c>
      <c r="E7" s="818"/>
      <c r="F7" s="819" t="s">
        <v>2</v>
      </c>
      <c r="G7" s="820"/>
      <c r="H7" s="816" t="s">
        <v>51</v>
      </c>
      <c r="I7" s="817"/>
      <c r="J7" s="817"/>
      <c r="K7" s="817"/>
      <c r="L7" s="817"/>
      <c r="M7" s="817"/>
      <c r="N7" s="817"/>
      <c r="O7" s="817"/>
      <c r="P7" s="817"/>
      <c r="Q7" s="817"/>
      <c r="R7" s="817"/>
      <c r="S7" s="817"/>
      <c r="T7" s="817"/>
      <c r="U7" s="817"/>
      <c r="V7" s="817"/>
      <c r="W7" s="817"/>
      <c r="X7" s="818"/>
      <c r="Y7" s="816" t="s">
        <v>4</v>
      </c>
      <c r="Z7" s="817"/>
      <c r="AA7" s="817"/>
      <c r="AB7" s="818"/>
      <c r="AC7" s="816" t="s">
        <v>5</v>
      </c>
      <c r="AD7" s="817"/>
      <c r="AE7" s="817"/>
      <c r="AF7" s="818"/>
    </row>
    <row r="8" spans="1:33" ht="18.75" customHeight="1" x14ac:dyDescent="0.15">
      <c r="A8" s="823" t="s">
        <v>6</v>
      </c>
      <c r="B8" s="824"/>
      <c r="C8" s="825"/>
      <c r="D8" s="159"/>
      <c r="E8" s="148"/>
      <c r="F8" s="142"/>
      <c r="G8" s="167"/>
      <c r="H8" s="829" t="s">
        <v>7</v>
      </c>
      <c r="I8" s="150" t="s">
        <v>8</v>
      </c>
      <c r="J8" s="138" t="s">
        <v>9</v>
      </c>
      <c r="K8" s="139"/>
      <c r="L8" s="139"/>
      <c r="M8" s="150" t="s">
        <v>8</v>
      </c>
      <c r="N8" s="138" t="s">
        <v>10</v>
      </c>
      <c r="O8" s="139"/>
      <c r="P8" s="139"/>
      <c r="Q8" s="150" t="s">
        <v>8</v>
      </c>
      <c r="R8" s="138" t="s">
        <v>11</v>
      </c>
      <c r="S8" s="139"/>
      <c r="T8" s="139"/>
      <c r="U8" s="150" t="s">
        <v>8</v>
      </c>
      <c r="V8" s="138" t="s">
        <v>12</v>
      </c>
      <c r="W8" s="139"/>
      <c r="X8" s="140"/>
      <c r="Y8" s="836"/>
      <c r="Z8" s="837"/>
      <c r="AA8" s="837"/>
      <c r="AB8" s="838"/>
      <c r="AC8" s="836"/>
      <c r="AD8" s="837"/>
      <c r="AE8" s="837"/>
      <c r="AF8" s="838"/>
    </row>
    <row r="9" spans="1:33" ht="18.75" customHeight="1" x14ac:dyDescent="0.15">
      <c r="A9" s="826"/>
      <c r="B9" s="827"/>
      <c r="C9" s="828"/>
      <c r="D9" s="160"/>
      <c r="E9" s="149"/>
      <c r="F9" s="145"/>
      <c r="G9" s="156"/>
      <c r="H9" s="830"/>
      <c r="I9" s="166" t="s">
        <v>8</v>
      </c>
      <c r="J9" s="161" t="s">
        <v>13</v>
      </c>
      <c r="K9" s="162"/>
      <c r="L9" s="162"/>
      <c r="M9" s="154" t="s">
        <v>8</v>
      </c>
      <c r="N9" s="161" t="s">
        <v>14</v>
      </c>
      <c r="O9" s="162"/>
      <c r="P9" s="162"/>
      <c r="Q9" s="154" t="s">
        <v>8</v>
      </c>
      <c r="R9" s="161" t="s">
        <v>15</v>
      </c>
      <c r="S9" s="162"/>
      <c r="T9" s="162"/>
      <c r="U9" s="154" t="s">
        <v>8</v>
      </c>
      <c r="V9" s="161" t="s">
        <v>16</v>
      </c>
      <c r="W9" s="162"/>
      <c r="X9" s="146"/>
      <c r="Y9" s="839"/>
      <c r="Z9" s="840"/>
      <c r="AA9" s="840"/>
      <c r="AB9" s="841"/>
      <c r="AC9" s="839"/>
      <c r="AD9" s="840"/>
      <c r="AE9" s="840"/>
      <c r="AF9" s="841"/>
    </row>
    <row r="10" spans="1:33" s="1" customFormat="1" ht="19.5" customHeight="1" x14ac:dyDescent="0.15">
      <c r="A10" s="93"/>
      <c r="B10" s="178"/>
      <c r="C10" s="563"/>
      <c r="D10" s="198"/>
      <c r="E10" s="214"/>
      <c r="F10" s="560"/>
      <c r="G10" s="89"/>
      <c r="H10" s="564" t="s">
        <v>19</v>
      </c>
      <c r="I10" s="565" t="s">
        <v>8</v>
      </c>
      <c r="J10" s="566" t="s">
        <v>20</v>
      </c>
      <c r="K10" s="567"/>
      <c r="L10" s="568"/>
      <c r="M10" s="569" t="s">
        <v>8</v>
      </c>
      <c r="N10" s="566" t="s">
        <v>21</v>
      </c>
      <c r="O10" s="569"/>
      <c r="P10" s="566"/>
      <c r="Q10" s="570"/>
      <c r="R10" s="570"/>
      <c r="S10" s="570"/>
      <c r="T10" s="570"/>
      <c r="U10" s="570"/>
      <c r="V10" s="570"/>
      <c r="W10" s="570"/>
      <c r="X10" s="571"/>
      <c r="Y10" s="572" t="s">
        <v>8</v>
      </c>
      <c r="Z10" s="22" t="s">
        <v>17</v>
      </c>
      <c r="AA10" s="22"/>
      <c r="AB10" s="573"/>
      <c r="AC10" s="572" t="s">
        <v>8</v>
      </c>
      <c r="AD10" s="22" t="s">
        <v>17</v>
      </c>
      <c r="AE10" s="22"/>
      <c r="AF10" s="573"/>
    </row>
    <row r="11" spans="1:33" s="1" customFormat="1" ht="19.5" customHeight="1" x14ac:dyDescent="0.15">
      <c r="A11" s="93"/>
      <c r="B11" s="178"/>
      <c r="C11" s="563"/>
      <c r="D11" s="198"/>
      <c r="E11" s="214"/>
      <c r="F11" s="560"/>
      <c r="G11" s="89"/>
      <c r="H11" s="594" t="s">
        <v>962</v>
      </c>
      <c r="I11" s="565" t="s">
        <v>8</v>
      </c>
      <c r="J11" s="566" t="s">
        <v>20</v>
      </c>
      <c r="K11" s="567"/>
      <c r="L11" s="568"/>
      <c r="M11" s="569" t="s">
        <v>8</v>
      </c>
      <c r="N11" s="566" t="s">
        <v>21</v>
      </c>
      <c r="O11" s="569"/>
      <c r="P11" s="566"/>
      <c r="Q11" s="570"/>
      <c r="R11" s="570"/>
      <c r="S11" s="570"/>
      <c r="T11" s="570"/>
      <c r="U11" s="570"/>
      <c r="V11" s="570"/>
      <c r="W11" s="570"/>
      <c r="X11" s="571"/>
      <c r="Y11" s="572" t="s">
        <v>8</v>
      </c>
      <c r="Z11" s="2" t="s">
        <v>18</v>
      </c>
      <c r="AA11" s="86"/>
      <c r="AB11" s="574"/>
      <c r="AC11" s="572" t="s">
        <v>8</v>
      </c>
      <c r="AD11" s="2" t="s">
        <v>18</v>
      </c>
      <c r="AE11" s="86"/>
      <c r="AF11" s="574"/>
    </row>
    <row r="12" spans="1:33" s="1" customFormat="1" ht="19.5" customHeight="1" x14ac:dyDescent="0.15">
      <c r="A12" s="93"/>
      <c r="B12" s="178"/>
      <c r="C12" s="575"/>
      <c r="D12" s="560"/>
      <c r="E12" s="214"/>
      <c r="F12" s="560"/>
      <c r="G12" s="576"/>
      <c r="H12" s="577" t="s">
        <v>37</v>
      </c>
      <c r="I12" s="572" t="s">
        <v>8</v>
      </c>
      <c r="J12" s="578" t="s">
        <v>22</v>
      </c>
      <c r="K12" s="579"/>
      <c r="L12" s="572" t="s">
        <v>8</v>
      </c>
      <c r="M12" s="578" t="s">
        <v>25</v>
      </c>
      <c r="N12" s="578"/>
      <c r="O12" s="578"/>
      <c r="P12" s="578"/>
      <c r="Q12" s="578"/>
      <c r="R12" s="578"/>
      <c r="S12" s="578"/>
      <c r="T12" s="578"/>
      <c r="U12" s="578"/>
      <c r="V12" s="578"/>
      <c r="W12" s="578"/>
      <c r="X12" s="580"/>
      <c r="Y12" s="572"/>
      <c r="Z12" s="2"/>
      <c r="AA12" s="86"/>
      <c r="AB12" s="574"/>
      <c r="AC12" s="572"/>
      <c r="AD12" s="2"/>
      <c r="AE12" s="86"/>
      <c r="AF12" s="574"/>
      <c r="AG12" s="581"/>
    </row>
    <row r="13" spans="1:33" s="1" customFormat="1" ht="18.75" customHeight="1" x14ac:dyDescent="0.15">
      <c r="A13" s="93"/>
      <c r="B13" s="178"/>
      <c r="C13" s="575"/>
      <c r="D13" s="560"/>
      <c r="E13" s="214"/>
      <c r="F13" s="560"/>
      <c r="G13" s="576"/>
      <c r="H13" s="833" t="s">
        <v>53</v>
      </c>
      <c r="I13" s="835" t="s">
        <v>8</v>
      </c>
      <c r="J13" s="814" t="s">
        <v>26</v>
      </c>
      <c r="K13" s="814"/>
      <c r="L13" s="814"/>
      <c r="M13" s="835" t="s">
        <v>8</v>
      </c>
      <c r="N13" s="814" t="s">
        <v>27</v>
      </c>
      <c r="O13" s="814"/>
      <c r="P13" s="814"/>
      <c r="Q13" s="582"/>
      <c r="R13" s="582"/>
      <c r="S13" s="582"/>
      <c r="T13" s="582"/>
      <c r="U13" s="582"/>
      <c r="V13" s="582"/>
      <c r="W13" s="582"/>
      <c r="X13" s="583"/>
      <c r="AB13" s="574"/>
      <c r="AF13" s="574"/>
    </row>
    <row r="14" spans="1:33" s="1" customFormat="1" ht="18.75" customHeight="1" x14ac:dyDescent="0.15">
      <c r="A14" s="93"/>
      <c r="B14" s="178"/>
      <c r="C14" s="575"/>
      <c r="D14" s="560"/>
      <c r="E14" s="214"/>
      <c r="F14" s="560"/>
      <c r="G14" s="576"/>
      <c r="H14" s="834"/>
      <c r="I14" s="729"/>
      <c r="J14" s="710"/>
      <c r="K14" s="710"/>
      <c r="L14" s="710"/>
      <c r="M14" s="729"/>
      <c r="N14" s="710"/>
      <c r="O14" s="710"/>
      <c r="P14" s="710"/>
      <c r="Q14" s="584"/>
      <c r="R14" s="584"/>
      <c r="S14" s="584"/>
      <c r="T14" s="584"/>
      <c r="U14" s="584"/>
      <c r="V14" s="584"/>
      <c r="W14" s="584"/>
      <c r="X14" s="585"/>
      <c r="Y14" s="586"/>
      <c r="Z14" s="86"/>
      <c r="AA14" s="86"/>
      <c r="AB14" s="574"/>
      <c r="AC14" s="586"/>
      <c r="AD14" s="86"/>
      <c r="AE14" s="86"/>
      <c r="AF14" s="574"/>
    </row>
    <row r="15" spans="1:33" s="1" customFormat="1" ht="18.75" customHeight="1" x14ac:dyDescent="0.15">
      <c r="A15" s="591" t="s">
        <v>8</v>
      </c>
      <c r="B15" s="178">
        <v>76</v>
      </c>
      <c r="C15" s="575" t="s">
        <v>60</v>
      </c>
      <c r="D15" s="591" t="s">
        <v>8</v>
      </c>
      <c r="E15" s="214" t="s">
        <v>61</v>
      </c>
      <c r="F15" s="560"/>
      <c r="G15" s="576"/>
      <c r="H15" s="833" t="s">
        <v>54</v>
      </c>
      <c r="I15" s="835" t="s">
        <v>8</v>
      </c>
      <c r="J15" s="814" t="s">
        <v>26</v>
      </c>
      <c r="K15" s="814"/>
      <c r="L15" s="814"/>
      <c r="M15" s="835" t="s">
        <v>8</v>
      </c>
      <c r="N15" s="814" t="s">
        <v>27</v>
      </c>
      <c r="O15" s="814"/>
      <c r="P15" s="814"/>
      <c r="Q15" s="582"/>
      <c r="R15" s="582"/>
      <c r="S15" s="582"/>
      <c r="T15" s="582"/>
      <c r="U15" s="582"/>
      <c r="V15" s="582"/>
      <c r="W15" s="582"/>
      <c r="X15" s="583"/>
      <c r="Y15" s="586"/>
      <c r="Z15" s="86"/>
      <c r="AA15" s="86"/>
      <c r="AB15" s="574"/>
      <c r="AC15" s="586"/>
      <c r="AD15" s="86"/>
      <c r="AE15" s="86"/>
      <c r="AF15" s="574"/>
      <c r="AG15" s="581"/>
    </row>
    <row r="16" spans="1:33" s="1" customFormat="1" ht="18.75" customHeight="1" x14ac:dyDescent="0.15">
      <c r="A16" s="93"/>
      <c r="B16" s="178"/>
      <c r="C16" s="575" t="s">
        <v>63</v>
      </c>
      <c r="D16" s="591" t="s">
        <v>8</v>
      </c>
      <c r="E16" s="214" t="s">
        <v>64</v>
      </c>
      <c r="F16" s="560"/>
      <c r="G16" s="576"/>
      <c r="H16" s="834"/>
      <c r="I16" s="729"/>
      <c r="J16" s="710"/>
      <c r="K16" s="710"/>
      <c r="L16" s="710"/>
      <c r="M16" s="729"/>
      <c r="N16" s="710"/>
      <c r="O16" s="710"/>
      <c r="P16" s="710"/>
      <c r="Q16" s="584"/>
      <c r="R16" s="584"/>
      <c r="S16" s="584"/>
      <c r="T16" s="584"/>
      <c r="U16" s="584"/>
      <c r="V16" s="584"/>
      <c r="W16" s="584"/>
      <c r="X16" s="585"/>
      <c r="Y16" s="586"/>
      <c r="Z16" s="86"/>
      <c r="AA16" s="86"/>
      <c r="AB16" s="574"/>
      <c r="AC16" s="586"/>
      <c r="AD16" s="86"/>
      <c r="AE16" s="86"/>
      <c r="AF16" s="574"/>
      <c r="AG16" s="581"/>
    </row>
    <row r="17" spans="1:32" s="1" customFormat="1" ht="18.75" customHeight="1" x14ac:dyDescent="0.15">
      <c r="A17" s="93"/>
      <c r="B17" s="178"/>
      <c r="C17" s="575"/>
      <c r="D17" s="560"/>
      <c r="E17" s="214"/>
      <c r="F17" s="560"/>
      <c r="G17" s="576"/>
      <c r="H17" s="587" t="s">
        <v>59</v>
      </c>
      <c r="I17" s="565" t="s">
        <v>8</v>
      </c>
      <c r="J17" s="566" t="s">
        <v>22</v>
      </c>
      <c r="K17" s="567"/>
      <c r="L17" s="569" t="s">
        <v>8</v>
      </c>
      <c r="M17" s="566" t="s">
        <v>35</v>
      </c>
      <c r="N17" s="566"/>
      <c r="O17" s="588" t="s">
        <v>8</v>
      </c>
      <c r="P17" s="589" t="s">
        <v>963</v>
      </c>
      <c r="Q17" s="566"/>
      <c r="R17" s="566"/>
      <c r="S17" s="567"/>
      <c r="T17" s="567"/>
      <c r="U17" s="567"/>
      <c r="V17" s="567"/>
      <c r="W17" s="567"/>
      <c r="X17" s="590"/>
      <c r="Y17" s="586"/>
      <c r="Z17" s="86"/>
      <c r="AA17" s="86"/>
      <c r="AB17" s="574"/>
      <c r="AC17" s="586"/>
      <c r="AD17" s="86"/>
      <c r="AE17" s="86"/>
      <c r="AF17" s="574"/>
    </row>
    <row r="18" spans="1:32" s="1" customFormat="1" ht="18.75" customHeight="1" x14ac:dyDescent="0.15">
      <c r="A18" s="93"/>
      <c r="B18" s="178"/>
      <c r="C18" s="575"/>
      <c r="D18" s="560"/>
      <c r="E18" s="214"/>
      <c r="F18" s="560"/>
      <c r="G18" s="576"/>
      <c r="H18" s="587" t="s">
        <v>62</v>
      </c>
      <c r="I18" s="565" t="s">
        <v>8</v>
      </c>
      <c r="J18" s="566" t="s">
        <v>33</v>
      </c>
      <c r="K18" s="567"/>
      <c r="L18" s="568"/>
      <c r="M18" s="572" t="s">
        <v>8</v>
      </c>
      <c r="N18" s="566" t="s">
        <v>34</v>
      </c>
      <c r="O18" s="570"/>
      <c r="P18" s="570"/>
      <c r="Q18" s="567"/>
      <c r="R18" s="567"/>
      <c r="S18" s="567"/>
      <c r="T18" s="567"/>
      <c r="U18" s="567"/>
      <c r="V18" s="567"/>
      <c r="W18" s="567"/>
      <c r="X18" s="590"/>
      <c r="Y18" s="586"/>
      <c r="Z18" s="86"/>
      <c r="AA18" s="86"/>
      <c r="AB18" s="574"/>
      <c r="AC18" s="586"/>
      <c r="AD18" s="86"/>
      <c r="AE18" s="86"/>
      <c r="AF18" s="574"/>
    </row>
    <row r="19" spans="1:32" s="1" customFormat="1" ht="18.75" customHeight="1" x14ac:dyDescent="0.15">
      <c r="A19" s="591"/>
      <c r="B19" s="178"/>
      <c r="C19" s="575"/>
      <c r="D19" s="591"/>
      <c r="E19" s="214"/>
      <c r="F19" s="560"/>
      <c r="G19" s="576"/>
      <c r="H19" s="587" t="s">
        <v>44</v>
      </c>
      <c r="I19" s="565" t="s">
        <v>8</v>
      </c>
      <c r="J19" s="566" t="s">
        <v>22</v>
      </c>
      <c r="K19" s="567"/>
      <c r="L19" s="569" t="s">
        <v>8</v>
      </c>
      <c r="M19" s="566" t="s">
        <v>25</v>
      </c>
      <c r="N19" s="566"/>
      <c r="O19" s="567"/>
      <c r="P19" s="567"/>
      <c r="Q19" s="567"/>
      <c r="R19" s="567"/>
      <c r="S19" s="567"/>
      <c r="T19" s="567"/>
      <c r="U19" s="567"/>
      <c r="V19" s="567"/>
      <c r="W19" s="567"/>
      <c r="X19" s="590"/>
      <c r="Y19" s="586"/>
      <c r="Z19" s="86"/>
      <c r="AA19" s="86"/>
      <c r="AB19" s="574"/>
      <c r="AC19" s="586"/>
      <c r="AD19" s="86"/>
      <c r="AE19" s="86"/>
      <c r="AF19" s="574"/>
    </row>
    <row r="20" spans="1:32" s="1" customFormat="1" ht="18.75" customHeight="1" x14ac:dyDescent="0.15">
      <c r="A20" s="93"/>
      <c r="B20" s="178"/>
      <c r="C20" s="575"/>
      <c r="D20" s="591"/>
      <c r="E20" s="214"/>
      <c r="F20" s="560"/>
      <c r="G20" s="576"/>
      <c r="H20" s="587" t="s">
        <v>65</v>
      </c>
      <c r="I20" s="565" t="s">
        <v>8</v>
      </c>
      <c r="J20" s="566" t="s">
        <v>22</v>
      </c>
      <c r="K20" s="567"/>
      <c r="L20" s="569" t="s">
        <v>8</v>
      </c>
      <c r="M20" s="566" t="s">
        <v>35</v>
      </c>
      <c r="N20" s="566"/>
      <c r="O20" s="588" t="s">
        <v>8</v>
      </c>
      <c r="P20" s="589" t="s">
        <v>36</v>
      </c>
      <c r="Q20" s="566"/>
      <c r="R20" s="566"/>
      <c r="S20" s="567"/>
      <c r="T20" s="566"/>
      <c r="U20" s="567"/>
      <c r="V20" s="567"/>
      <c r="W20" s="567"/>
      <c r="X20" s="590"/>
      <c r="Y20" s="586"/>
      <c r="Z20" s="86"/>
      <c r="AA20" s="86"/>
      <c r="AB20" s="574"/>
      <c r="AC20" s="586"/>
      <c r="AD20" s="86"/>
      <c r="AE20" s="86"/>
      <c r="AF20" s="574"/>
    </row>
    <row r="21" spans="1:32" s="1" customFormat="1" ht="18.75" customHeight="1" x14ac:dyDescent="0.15">
      <c r="A21" s="93"/>
      <c r="B21" s="178"/>
      <c r="C21" s="575"/>
      <c r="D21" s="560"/>
      <c r="E21" s="214"/>
      <c r="F21" s="560"/>
      <c r="G21" s="576"/>
      <c r="H21" s="592" t="s">
        <v>30</v>
      </c>
      <c r="I21" s="593" t="s">
        <v>8</v>
      </c>
      <c r="J21" s="566" t="s">
        <v>22</v>
      </c>
      <c r="K21" s="566"/>
      <c r="L21" s="569" t="s">
        <v>8</v>
      </c>
      <c r="M21" s="566" t="s">
        <v>23</v>
      </c>
      <c r="N21" s="566"/>
      <c r="O21" s="569" t="s">
        <v>8</v>
      </c>
      <c r="P21" s="566" t="s">
        <v>24</v>
      </c>
      <c r="Q21" s="570"/>
      <c r="R21" s="567"/>
      <c r="S21" s="567"/>
      <c r="T21" s="567"/>
      <c r="U21" s="567"/>
      <c r="V21" s="567"/>
      <c r="W21" s="567"/>
      <c r="X21" s="590"/>
      <c r="Y21" s="586"/>
      <c r="Z21" s="86"/>
      <c r="AA21" s="86"/>
      <c r="AB21" s="574"/>
      <c r="AC21" s="586"/>
      <c r="AD21" s="86"/>
      <c r="AE21" s="86"/>
      <c r="AF21" s="574"/>
    </row>
    <row r="22" spans="1:32" s="1" customFormat="1" ht="19.5" customHeight="1" x14ac:dyDescent="0.15">
      <c r="A22" s="93"/>
      <c r="B22" s="178"/>
      <c r="C22" s="563"/>
      <c r="D22" s="198"/>
      <c r="E22" s="214"/>
      <c r="F22" s="560"/>
      <c r="G22" s="89"/>
      <c r="H22" s="594" t="s">
        <v>29</v>
      </c>
      <c r="I22" s="565" t="s">
        <v>8</v>
      </c>
      <c r="J22" s="566" t="s">
        <v>22</v>
      </c>
      <c r="K22" s="566"/>
      <c r="L22" s="569" t="s">
        <v>8</v>
      </c>
      <c r="M22" s="566" t="s">
        <v>25</v>
      </c>
      <c r="N22" s="566"/>
      <c r="O22" s="570"/>
      <c r="P22" s="566"/>
      <c r="Q22" s="570"/>
      <c r="R22" s="570"/>
      <c r="S22" s="570"/>
      <c r="T22" s="570"/>
      <c r="U22" s="570"/>
      <c r="V22" s="570"/>
      <c r="W22" s="570"/>
      <c r="X22" s="571"/>
      <c r="Y22" s="86"/>
      <c r="Z22" s="86"/>
      <c r="AA22" s="86"/>
      <c r="AB22" s="574"/>
      <c r="AC22" s="586"/>
      <c r="AD22" s="86"/>
      <c r="AE22" s="86"/>
      <c r="AF22" s="574"/>
    </row>
    <row r="23" spans="1:32" s="1" customFormat="1" ht="18.75" customHeight="1" x14ac:dyDescent="0.15">
      <c r="A23" s="93"/>
      <c r="B23" s="178"/>
      <c r="C23" s="575"/>
      <c r="D23" s="560"/>
      <c r="E23" s="214"/>
      <c r="F23" s="560"/>
      <c r="G23" s="576"/>
      <c r="H23" s="587" t="s">
        <v>41</v>
      </c>
      <c r="I23" s="565" t="s">
        <v>8</v>
      </c>
      <c r="J23" s="566" t="s">
        <v>22</v>
      </c>
      <c r="K23" s="566"/>
      <c r="L23" s="569" t="s">
        <v>8</v>
      </c>
      <c r="M23" s="566" t="s">
        <v>31</v>
      </c>
      <c r="N23" s="566"/>
      <c r="O23" s="569" t="s">
        <v>8</v>
      </c>
      <c r="P23" s="566" t="s">
        <v>32</v>
      </c>
      <c r="Q23" s="595"/>
      <c r="R23" s="569" t="s">
        <v>8</v>
      </c>
      <c r="S23" s="566" t="s">
        <v>42</v>
      </c>
      <c r="T23" s="566"/>
      <c r="U23" s="566"/>
      <c r="V23" s="566"/>
      <c r="W23" s="566"/>
      <c r="X23" s="596"/>
      <c r="Y23" s="586"/>
      <c r="Z23" s="86"/>
      <c r="AA23" s="86"/>
      <c r="AB23" s="574"/>
      <c r="AC23" s="586"/>
      <c r="AD23" s="86"/>
      <c r="AE23" s="86"/>
      <c r="AF23" s="574"/>
    </row>
    <row r="24" spans="1:32" s="1" customFormat="1" ht="18.75" customHeight="1" x14ac:dyDescent="0.15">
      <c r="A24" s="597"/>
      <c r="B24" s="559"/>
      <c r="C24" s="598"/>
      <c r="D24" s="199"/>
      <c r="E24" s="562"/>
      <c r="F24" s="561"/>
      <c r="G24" s="211"/>
      <c r="H24" s="558" t="s">
        <v>954</v>
      </c>
      <c r="I24" s="600" t="s">
        <v>8</v>
      </c>
      <c r="J24" s="43" t="s">
        <v>22</v>
      </c>
      <c r="K24" s="43"/>
      <c r="L24" s="601" t="s">
        <v>8</v>
      </c>
      <c r="M24" s="43" t="s">
        <v>955</v>
      </c>
      <c r="N24" s="602"/>
      <c r="O24" s="601" t="s">
        <v>8</v>
      </c>
      <c r="P24" s="208" t="s">
        <v>956</v>
      </c>
      <c r="Q24" s="603"/>
      <c r="R24" s="601" t="s">
        <v>8</v>
      </c>
      <c r="S24" s="43" t="s">
        <v>957</v>
      </c>
      <c r="T24" s="603"/>
      <c r="U24" s="601" t="s">
        <v>8</v>
      </c>
      <c r="V24" s="43" t="s">
        <v>958</v>
      </c>
      <c r="W24" s="604"/>
      <c r="X24" s="605"/>
      <c r="Y24" s="599"/>
      <c r="Z24" s="599"/>
      <c r="AA24" s="599"/>
      <c r="AB24" s="92"/>
      <c r="AC24" s="91"/>
      <c r="AD24" s="599"/>
      <c r="AE24" s="599"/>
      <c r="AF24" s="92"/>
    </row>
    <row r="25" spans="1:32" ht="20.25" customHeight="1" x14ac:dyDescent="0.15"/>
    <row r="26" spans="1:32" ht="20.25" customHeight="1" x14ac:dyDescent="0.15">
      <c r="A26" s="815" t="s">
        <v>46</v>
      </c>
      <c r="B26" s="815"/>
      <c r="C26" s="815"/>
      <c r="D26" s="815"/>
      <c r="E26" s="815"/>
      <c r="F26" s="815"/>
      <c r="G26" s="815"/>
      <c r="H26" s="815"/>
      <c r="I26" s="815"/>
      <c r="J26" s="815"/>
      <c r="K26" s="815"/>
      <c r="L26" s="815"/>
      <c r="M26" s="815"/>
      <c r="N26" s="815"/>
      <c r="O26" s="815"/>
      <c r="P26" s="815"/>
      <c r="Q26" s="815"/>
      <c r="R26" s="815"/>
      <c r="S26" s="815"/>
      <c r="T26" s="815"/>
      <c r="U26" s="815"/>
      <c r="V26" s="815"/>
      <c r="W26" s="815"/>
      <c r="X26" s="815"/>
      <c r="Y26" s="815"/>
      <c r="Z26" s="815"/>
      <c r="AA26" s="815"/>
      <c r="AB26" s="815"/>
      <c r="AC26" s="815"/>
      <c r="AD26" s="815"/>
      <c r="AE26" s="815"/>
      <c r="AF26" s="815"/>
    </row>
    <row r="27" spans="1:32" ht="20.25" customHeight="1" x14ac:dyDescent="0.15"/>
    <row r="28" spans="1:32" ht="30" customHeight="1" x14ac:dyDescent="0.15">
      <c r="S28" s="816" t="s">
        <v>0</v>
      </c>
      <c r="T28" s="817"/>
      <c r="U28" s="817"/>
      <c r="V28" s="818"/>
      <c r="W28" s="816"/>
      <c r="X28" s="817"/>
      <c r="Y28" s="817"/>
      <c r="Z28" s="817"/>
      <c r="AA28" s="817"/>
      <c r="AB28" s="817"/>
      <c r="AC28" s="817"/>
      <c r="AD28" s="817"/>
      <c r="AE28" s="817"/>
      <c r="AF28" s="818"/>
    </row>
    <row r="29" spans="1:32" ht="20.25" customHeight="1" x14ac:dyDescent="0.15">
      <c r="A29" s="175"/>
      <c r="B29" s="175"/>
      <c r="C29" s="163"/>
      <c r="D29" s="163"/>
      <c r="E29" s="163"/>
      <c r="F29" s="163"/>
      <c r="G29" s="155"/>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row>
    <row r="30" spans="1:32" ht="18" customHeight="1" x14ac:dyDescent="0.15">
      <c r="A30" s="816" t="s">
        <v>47</v>
      </c>
      <c r="B30" s="817"/>
      <c r="C30" s="818"/>
      <c r="D30" s="816" t="s">
        <v>1</v>
      </c>
      <c r="E30" s="818"/>
      <c r="F30" s="819" t="s">
        <v>2</v>
      </c>
      <c r="G30" s="820"/>
      <c r="H30" s="816" t="s">
        <v>3</v>
      </c>
      <c r="I30" s="817"/>
      <c r="J30" s="817"/>
      <c r="K30" s="817"/>
      <c r="L30" s="817"/>
      <c r="M30" s="817"/>
      <c r="N30" s="817"/>
      <c r="O30" s="817"/>
      <c r="P30" s="817"/>
      <c r="Q30" s="817"/>
      <c r="R30" s="817"/>
      <c r="S30" s="817"/>
      <c r="T30" s="817"/>
      <c r="U30" s="817"/>
      <c r="V30" s="817"/>
      <c r="W30" s="817"/>
      <c r="X30" s="817"/>
      <c r="Y30" s="817"/>
      <c r="Z30" s="817"/>
      <c r="AA30" s="817"/>
      <c r="AB30" s="817"/>
      <c r="AC30" s="817"/>
      <c r="AD30" s="817"/>
      <c r="AE30" s="817"/>
      <c r="AF30" s="818"/>
    </row>
    <row r="31" spans="1:32" ht="18.75" customHeight="1" x14ac:dyDescent="0.15">
      <c r="A31" s="823" t="s">
        <v>6</v>
      </c>
      <c r="B31" s="824"/>
      <c r="C31" s="825"/>
      <c r="D31" s="159"/>
      <c r="E31" s="148"/>
      <c r="F31" s="142"/>
      <c r="G31" s="167"/>
      <c r="H31" s="829" t="s">
        <v>7</v>
      </c>
      <c r="I31" s="153" t="s">
        <v>8</v>
      </c>
      <c r="J31" s="138" t="s">
        <v>9</v>
      </c>
      <c r="K31" s="138"/>
      <c r="L31" s="138"/>
      <c r="M31" s="151" t="s">
        <v>8</v>
      </c>
      <c r="N31" s="138" t="s">
        <v>10</v>
      </c>
      <c r="O31" s="138"/>
      <c r="P31" s="138"/>
      <c r="Q31" s="151" t="s">
        <v>8</v>
      </c>
      <c r="R31" s="138" t="s">
        <v>11</v>
      </c>
      <c r="S31" s="138"/>
      <c r="T31" s="138"/>
      <c r="U31" s="151" t="s">
        <v>8</v>
      </c>
      <c r="V31" s="138" t="s">
        <v>12</v>
      </c>
      <c r="W31" s="138"/>
      <c r="X31" s="138"/>
      <c r="Y31" s="138"/>
      <c r="Z31" s="138"/>
      <c r="AA31" s="138"/>
      <c r="AB31" s="138"/>
      <c r="AC31" s="138"/>
      <c r="AD31" s="138"/>
      <c r="AE31" s="138"/>
      <c r="AF31" s="143"/>
    </row>
    <row r="32" spans="1:32" ht="18.75" customHeight="1" x14ac:dyDescent="0.15">
      <c r="A32" s="826"/>
      <c r="B32" s="827"/>
      <c r="C32" s="828"/>
      <c r="D32" s="160"/>
      <c r="E32" s="149"/>
      <c r="F32" s="145"/>
      <c r="G32" s="156"/>
      <c r="H32" s="830"/>
      <c r="I32" s="166" t="s">
        <v>8</v>
      </c>
      <c r="J32" s="161" t="s">
        <v>13</v>
      </c>
      <c r="K32" s="161"/>
      <c r="L32" s="161"/>
      <c r="M32" s="154" t="s">
        <v>8</v>
      </c>
      <c r="N32" s="161" t="s">
        <v>14</v>
      </c>
      <c r="O32" s="161"/>
      <c r="P32" s="161"/>
      <c r="Q32" s="154" t="s">
        <v>8</v>
      </c>
      <c r="R32" s="161" t="s">
        <v>15</v>
      </c>
      <c r="S32" s="161"/>
      <c r="T32" s="161"/>
      <c r="U32" s="154" t="s">
        <v>8</v>
      </c>
      <c r="V32" s="161" t="s">
        <v>16</v>
      </c>
      <c r="W32" s="161"/>
      <c r="X32" s="161"/>
      <c r="Y32" s="163"/>
      <c r="Z32" s="163"/>
      <c r="AA32" s="163"/>
      <c r="AB32" s="163"/>
      <c r="AC32" s="163"/>
      <c r="AD32" s="163"/>
      <c r="AE32" s="163"/>
      <c r="AF32" s="149"/>
    </row>
    <row r="33" spans="1:33" s="1" customFormat="1" ht="19.5" customHeight="1" x14ac:dyDescent="0.15">
      <c r="A33" s="93"/>
      <c r="B33" s="178"/>
      <c r="C33" s="563"/>
      <c r="D33" s="198"/>
      <c r="E33" s="214"/>
      <c r="F33" s="560"/>
      <c r="G33" s="89"/>
      <c r="H33" s="564" t="s">
        <v>19</v>
      </c>
      <c r="I33" s="565" t="s">
        <v>8</v>
      </c>
      <c r="J33" s="566" t="s">
        <v>20</v>
      </c>
      <c r="K33" s="567"/>
      <c r="L33" s="568"/>
      <c r="M33" s="569" t="s">
        <v>8</v>
      </c>
      <c r="N33" s="566" t="s">
        <v>21</v>
      </c>
      <c r="O33" s="569"/>
      <c r="P33" s="566"/>
      <c r="Q33" s="570"/>
      <c r="R33" s="570"/>
      <c r="S33" s="570"/>
      <c r="T33" s="570"/>
      <c r="U33" s="570"/>
      <c r="V33" s="570"/>
      <c r="W33" s="570"/>
      <c r="X33" s="570"/>
      <c r="Y33" s="570"/>
      <c r="Z33" s="570"/>
      <c r="AA33" s="570"/>
      <c r="AB33" s="570"/>
      <c r="AC33" s="570"/>
      <c r="AD33" s="570"/>
      <c r="AE33" s="570"/>
      <c r="AF33" s="606"/>
    </row>
    <row r="34" spans="1:33" s="1" customFormat="1" ht="18.75" customHeight="1" x14ac:dyDescent="0.15">
      <c r="A34" s="93"/>
      <c r="B34" s="178"/>
      <c r="C34" s="563"/>
      <c r="D34" s="198"/>
      <c r="E34" s="214"/>
      <c r="F34" s="607"/>
      <c r="G34" s="89"/>
      <c r="H34" s="594" t="s">
        <v>962</v>
      </c>
      <c r="I34" s="565" t="s">
        <v>8</v>
      </c>
      <c r="J34" s="566" t="s">
        <v>20</v>
      </c>
      <c r="K34" s="567"/>
      <c r="L34" s="568"/>
      <c r="M34" s="569" t="s">
        <v>8</v>
      </c>
      <c r="N34" s="566" t="s">
        <v>21</v>
      </c>
      <c r="O34" s="569"/>
      <c r="P34" s="617"/>
      <c r="Q34" s="617"/>
      <c r="R34" s="617"/>
      <c r="S34" s="617"/>
      <c r="T34" s="617"/>
      <c r="U34" s="617"/>
      <c r="V34" s="617"/>
      <c r="W34" s="617"/>
      <c r="X34" s="617"/>
      <c r="Y34" s="584"/>
      <c r="Z34" s="584"/>
      <c r="AA34" s="584"/>
      <c r="AB34" s="584"/>
      <c r="AC34" s="584"/>
      <c r="AD34" s="584"/>
      <c r="AE34" s="584"/>
      <c r="AF34" s="585"/>
    </row>
    <row r="35" spans="1:33" s="1" customFormat="1" ht="18.75" customHeight="1" x14ac:dyDescent="0.15">
      <c r="A35" s="93"/>
      <c r="B35" s="178"/>
      <c r="C35" s="575"/>
      <c r="D35" s="560"/>
      <c r="E35" s="214"/>
      <c r="F35" s="560"/>
      <c r="G35" s="576"/>
      <c r="H35" s="608" t="s">
        <v>37</v>
      </c>
      <c r="I35" s="609" t="s">
        <v>8</v>
      </c>
      <c r="J35" s="578" t="s">
        <v>22</v>
      </c>
      <c r="K35" s="579"/>
      <c r="L35" s="610" t="s">
        <v>8</v>
      </c>
      <c r="M35" s="578" t="s">
        <v>25</v>
      </c>
      <c r="N35" s="579"/>
      <c r="O35" s="584"/>
      <c r="P35" s="584"/>
      <c r="Q35" s="584"/>
      <c r="R35" s="584"/>
      <c r="S35" s="584"/>
      <c r="T35" s="584"/>
      <c r="U35" s="584"/>
      <c r="V35" s="584"/>
      <c r="W35" s="584"/>
      <c r="X35" s="584"/>
      <c r="Y35" s="584"/>
      <c r="Z35" s="584"/>
      <c r="AA35" s="584"/>
      <c r="AB35" s="584"/>
      <c r="AC35" s="584"/>
      <c r="AD35" s="584"/>
      <c r="AE35" s="584"/>
      <c r="AF35" s="585"/>
    </row>
    <row r="36" spans="1:33" s="1" customFormat="1" ht="18.75" customHeight="1" x14ac:dyDescent="0.15">
      <c r="A36" s="93"/>
      <c r="B36" s="178"/>
      <c r="C36" s="575"/>
      <c r="D36" s="560"/>
      <c r="E36" s="214"/>
      <c r="F36" s="560"/>
      <c r="G36" s="576"/>
      <c r="H36" s="831" t="s">
        <v>38</v>
      </c>
      <c r="I36" s="821" t="s">
        <v>8</v>
      </c>
      <c r="J36" s="814" t="s">
        <v>26</v>
      </c>
      <c r="K36" s="814"/>
      <c r="L36" s="814"/>
      <c r="M36" s="821" t="s">
        <v>8</v>
      </c>
      <c r="N36" s="814" t="s">
        <v>27</v>
      </c>
      <c r="O36" s="814"/>
      <c r="P36" s="814"/>
      <c r="Q36" s="611"/>
      <c r="R36" s="611"/>
      <c r="S36" s="611"/>
      <c r="T36" s="611"/>
      <c r="U36" s="611"/>
      <c r="V36" s="611"/>
      <c r="W36" s="611"/>
      <c r="X36" s="611"/>
      <c r="Y36" s="611"/>
      <c r="Z36" s="611"/>
      <c r="AA36" s="611"/>
      <c r="AB36" s="611"/>
      <c r="AC36" s="611"/>
      <c r="AD36" s="611"/>
      <c r="AE36" s="611"/>
      <c r="AF36" s="612"/>
    </row>
    <row r="37" spans="1:33" s="1" customFormat="1" ht="18.75" customHeight="1" x14ac:dyDescent="0.15">
      <c r="A37" s="93"/>
      <c r="B37" s="178"/>
      <c r="C37" s="575"/>
      <c r="D37" s="560"/>
      <c r="E37" s="214"/>
      <c r="F37" s="560"/>
      <c r="G37" s="576"/>
      <c r="H37" s="832"/>
      <c r="I37" s="822"/>
      <c r="J37" s="710"/>
      <c r="K37" s="710"/>
      <c r="L37" s="710"/>
      <c r="M37" s="822"/>
      <c r="N37" s="710"/>
      <c r="O37" s="710"/>
      <c r="P37" s="710"/>
      <c r="Q37" s="584"/>
      <c r="R37" s="584"/>
      <c r="S37" s="584"/>
      <c r="T37" s="584"/>
      <c r="U37" s="584"/>
      <c r="V37" s="584"/>
      <c r="W37" s="584"/>
      <c r="X37" s="584"/>
      <c r="Y37" s="584"/>
      <c r="Z37" s="584"/>
      <c r="AA37" s="584"/>
      <c r="AB37" s="584"/>
      <c r="AC37" s="584"/>
      <c r="AD37" s="584"/>
      <c r="AE37" s="584"/>
      <c r="AF37" s="585"/>
    </row>
    <row r="38" spans="1:33" s="1" customFormat="1" ht="18.75" customHeight="1" x14ac:dyDescent="0.15">
      <c r="A38" s="93"/>
      <c r="B38" s="178"/>
      <c r="C38" s="575"/>
      <c r="D38" s="560"/>
      <c r="E38" s="214"/>
      <c r="F38" s="560"/>
      <c r="G38" s="576"/>
      <c r="H38" s="831" t="s">
        <v>39</v>
      </c>
      <c r="I38" s="821" t="s">
        <v>8</v>
      </c>
      <c r="J38" s="814" t="s">
        <v>26</v>
      </c>
      <c r="K38" s="814"/>
      <c r="L38" s="814"/>
      <c r="M38" s="821" t="s">
        <v>8</v>
      </c>
      <c r="N38" s="814" t="s">
        <v>27</v>
      </c>
      <c r="O38" s="814"/>
      <c r="P38" s="814"/>
      <c r="Q38" s="611"/>
      <c r="R38" s="611"/>
      <c r="S38" s="611"/>
      <c r="T38" s="611"/>
      <c r="U38" s="611"/>
      <c r="V38" s="611"/>
      <c r="W38" s="611"/>
      <c r="X38" s="611"/>
      <c r="Y38" s="611"/>
      <c r="Z38" s="611"/>
      <c r="AA38" s="611"/>
      <c r="AB38" s="611"/>
      <c r="AC38" s="611"/>
      <c r="AD38" s="611"/>
      <c r="AE38" s="611"/>
      <c r="AF38" s="612"/>
    </row>
    <row r="39" spans="1:33" s="1" customFormat="1" ht="18.75" customHeight="1" x14ac:dyDescent="0.15">
      <c r="A39" s="591" t="s">
        <v>8</v>
      </c>
      <c r="B39" s="178">
        <v>76</v>
      </c>
      <c r="C39" s="575" t="s">
        <v>66</v>
      </c>
      <c r="D39" s="591" t="s">
        <v>8</v>
      </c>
      <c r="E39" s="214" t="s">
        <v>61</v>
      </c>
      <c r="F39" s="560"/>
      <c r="G39" s="576"/>
      <c r="H39" s="832"/>
      <c r="I39" s="822"/>
      <c r="J39" s="710"/>
      <c r="K39" s="710"/>
      <c r="L39" s="710"/>
      <c r="M39" s="822"/>
      <c r="N39" s="710"/>
      <c r="O39" s="710"/>
      <c r="P39" s="710"/>
      <c r="Q39" s="584"/>
      <c r="R39" s="584"/>
      <c r="S39" s="584"/>
      <c r="T39" s="584"/>
      <c r="U39" s="584"/>
      <c r="V39" s="584"/>
      <c r="W39" s="584"/>
      <c r="X39" s="584"/>
      <c r="Y39" s="584"/>
      <c r="Z39" s="584"/>
      <c r="AA39" s="584"/>
      <c r="AB39" s="584"/>
      <c r="AC39" s="584"/>
      <c r="AD39" s="584"/>
      <c r="AE39" s="584"/>
      <c r="AF39" s="585"/>
    </row>
    <row r="40" spans="1:33" s="1" customFormat="1" ht="18.75" customHeight="1" x14ac:dyDescent="0.15">
      <c r="A40" s="93"/>
      <c r="B40" s="178"/>
      <c r="C40" s="575" t="s">
        <v>63</v>
      </c>
      <c r="D40" s="591" t="s">
        <v>8</v>
      </c>
      <c r="E40" s="214" t="s">
        <v>64</v>
      </c>
      <c r="F40" s="560"/>
      <c r="G40" s="576"/>
      <c r="H40" s="587" t="s">
        <v>59</v>
      </c>
      <c r="I40" s="565" t="s">
        <v>8</v>
      </c>
      <c r="J40" s="566" t="s">
        <v>22</v>
      </c>
      <c r="K40" s="567"/>
      <c r="L40" s="569" t="s">
        <v>8</v>
      </c>
      <c r="M40" s="566" t="s">
        <v>35</v>
      </c>
      <c r="N40" s="566"/>
      <c r="O40" s="588" t="s">
        <v>8</v>
      </c>
      <c r="P40" s="589" t="s">
        <v>963</v>
      </c>
      <c r="Q40" s="566"/>
      <c r="R40" s="566"/>
      <c r="S40" s="567"/>
      <c r="T40" s="567"/>
      <c r="U40" s="567"/>
      <c r="V40" s="567"/>
      <c r="W40" s="567"/>
      <c r="X40" s="567"/>
      <c r="Y40" s="566"/>
      <c r="Z40" s="566"/>
      <c r="AA40" s="566"/>
      <c r="AB40" s="566"/>
      <c r="AC40" s="566"/>
      <c r="AD40" s="566"/>
      <c r="AE40" s="566"/>
      <c r="AF40" s="596"/>
    </row>
    <row r="41" spans="1:33" s="1" customFormat="1" ht="18.75" customHeight="1" x14ac:dyDescent="0.15">
      <c r="A41" s="93"/>
      <c r="B41" s="178"/>
      <c r="C41" s="575"/>
      <c r="D41" s="560"/>
      <c r="E41" s="214"/>
      <c r="F41" s="560"/>
      <c r="G41" s="576"/>
      <c r="H41" s="613" t="s">
        <v>62</v>
      </c>
      <c r="I41" s="565" t="s">
        <v>8</v>
      </c>
      <c r="J41" s="566" t="s">
        <v>33</v>
      </c>
      <c r="K41" s="567"/>
      <c r="L41" s="595"/>
      <c r="M41" s="569" t="s">
        <v>8</v>
      </c>
      <c r="N41" s="566" t="s">
        <v>34</v>
      </c>
      <c r="O41" s="570"/>
      <c r="P41" s="570"/>
      <c r="Q41" s="570"/>
      <c r="R41" s="566"/>
      <c r="S41" s="566"/>
      <c r="T41" s="566"/>
      <c r="U41" s="566"/>
      <c r="V41" s="566"/>
      <c r="W41" s="566"/>
      <c r="X41" s="566"/>
      <c r="Y41" s="566"/>
      <c r="Z41" s="566"/>
      <c r="AA41" s="566"/>
      <c r="AB41" s="566"/>
      <c r="AC41" s="566"/>
      <c r="AD41" s="566"/>
      <c r="AE41" s="566"/>
      <c r="AF41" s="596"/>
    </row>
    <row r="42" spans="1:33" s="1" customFormat="1" ht="18.75" customHeight="1" x14ac:dyDescent="0.15">
      <c r="A42" s="93"/>
      <c r="B42" s="178"/>
      <c r="C42" s="575"/>
      <c r="D42" s="560"/>
      <c r="E42" s="214"/>
      <c r="F42" s="560"/>
      <c r="G42" s="576"/>
      <c r="H42" s="613" t="s">
        <v>44</v>
      </c>
      <c r="I42" s="565" t="s">
        <v>8</v>
      </c>
      <c r="J42" s="566" t="s">
        <v>22</v>
      </c>
      <c r="K42" s="567"/>
      <c r="L42" s="569" t="s">
        <v>8</v>
      </c>
      <c r="M42" s="566" t="s">
        <v>25</v>
      </c>
      <c r="N42" s="595"/>
      <c r="O42" s="566"/>
      <c r="P42" s="566"/>
      <c r="Q42" s="566"/>
      <c r="R42" s="566"/>
      <c r="S42" s="566"/>
      <c r="T42" s="566"/>
      <c r="U42" s="566"/>
      <c r="V42" s="566"/>
      <c r="W42" s="566"/>
      <c r="X42" s="566"/>
      <c r="Y42" s="566"/>
      <c r="Z42" s="566"/>
      <c r="AA42" s="566"/>
      <c r="AB42" s="566"/>
      <c r="AC42" s="566"/>
      <c r="AD42" s="566"/>
      <c r="AE42" s="566"/>
      <c r="AF42" s="596"/>
    </row>
    <row r="43" spans="1:33" s="1" customFormat="1" ht="18.75" customHeight="1" x14ac:dyDescent="0.15">
      <c r="A43" s="93"/>
      <c r="B43" s="178"/>
      <c r="C43" s="575"/>
      <c r="D43" s="560"/>
      <c r="E43" s="214"/>
      <c r="F43" s="560"/>
      <c r="G43" s="576"/>
      <c r="H43" s="587" t="s">
        <v>65</v>
      </c>
      <c r="I43" s="565" t="s">
        <v>8</v>
      </c>
      <c r="J43" s="566" t="s">
        <v>22</v>
      </c>
      <c r="K43" s="567"/>
      <c r="L43" s="569" t="s">
        <v>8</v>
      </c>
      <c r="M43" s="566" t="s">
        <v>35</v>
      </c>
      <c r="N43" s="566"/>
      <c r="O43" s="588" t="s">
        <v>8</v>
      </c>
      <c r="P43" s="589" t="s">
        <v>36</v>
      </c>
      <c r="Q43" s="566"/>
      <c r="R43" s="566"/>
      <c r="S43" s="567"/>
      <c r="T43" s="566"/>
      <c r="U43" s="567"/>
      <c r="V43" s="567"/>
      <c r="W43" s="567"/>
      <c r="X43" s="567"/>
      <c r="Y43" s="566"/>
      <c r="Z43" s="566"/>
      <c r="AA43" s="566"/>
      <c r="AB43" s="566"/>
      <c r="AC43" s="566"/>
      <c r="AD43" s="566"/>
      <c r="AE43" s="566"/>
      <c r="AF43" s="596"/>
    </row>
    <row r="44" spans="1:33" s="1" customFormat="1" ht="18.75" customHeight="1" x14ac:dyDescent="0.15">
      <c r="A44" s="93"/>
      <c r="B44" s="178"/>
      <c r="C44" s="575"/>
      <c r="D44" s="560"/>
      <c r="E44" s="214"/>
      <c r="F44" s="560"/>
      <c r="G44" s="576"/>
      <c r="H44" s="613" t="s">
        <v>30</v>
      </c>
      <c r="I44" s="565" t="s">
        <v>8</v>
      </c>
      <c r="J44" s="566" t="s">
        <v>22</v>
      </c>
      <c r="K44" s="566"/>
      <c r="L44" s="569" t="s">
        <v>8</v>
      </c>
      <c r="M44" s="566" t="s">
        <v>23</v>
      </c>
      <c r="N44" s="566"/>
      <c r="O44" s="569" t="s">
        <v>8</v>
      </c>
      <c r="P44" s="566" t="s">
        <v>24</v>
      </c>
      <c r="Q44" s="595"/>
      <c r="R44" s="595"/>
      <c r="S44" s="595"/>
      <c r="T44" s="595"/>
      <c r="U44" s="566"/>
      <c r="V44" s="566"/>
      <c r="W44" s="566"/>
      <c r="X44" s="566"/>
      <c r="Y44" s="566"/>
      <c r="Z44" s="566"/>
      <c r="AA44" s="566"/>
      <c r="AB44" s="566"/>
      <c r="AC44" s="566"/>
      <c r="AD44" s="566"/>
      <c r="AE44" s="566"/>
      <c r="AF44" s="596"/>
    </row>
    <row r="45" spans="1:33" s="1" customFormat="1" ht="19.5" customHeight="1" x14ac:dyDescent="0.15">
      <c r="A45" s="597"/>
      <c r="B45" s="559"/>
      <c r="C45" s="598"/>
      <c r="D45" s="199"/>
      <c r="E45" s="562"/>
      <c r="F45" s="561"/>
      <c r="G45" s="211"/>
      <c r="H45" s="597" t="s">
        <v>29</v>
      </c>
      <c r="I45" s="614" t="s">
        <v>8</v>
      </c>
      <c r="J45" s="208" t="s">
        <v>22</v>
      </c>
      <c r="K45" s="208"/>
      <c r="L45" s="615" t="s">
        <v>8</v>
      </c>
      <c r="M45" s="208" t="s">
        <v>25</v>
      </c>
      <c r="N45" s="208"/>
      <c r="O45" s="616"/>
      <c r="P45" s="208"/>
      <c r="Q45" s="616"/>
      <c r="R45" s="616"/>
      <c r="S45" s="616"/>
      <c r="T45" s="616"/>
      <c r="U45" s="616"/>
      <c r="V45" s="616"/>
      <c r="W45" s="616"/>
      <c r="X45" s="616"/>
      <c r="Y45" s="616"/>
      <c r="Z45" s="616"/>
      <c r="AA45" s="616"/>
      <c r="AB45" s="616"/>
      <c r="AC45" s="616"/>
      <c r="AD45" s="616"/>
      <c r="AE45" s="616"/>
      <c r="AF45" s="605"/>
      <c r="AG45" s="198"/>
    </row>
    <row r="46" spans="1:33" ht="8.25" customHeight="1" x14ac:dyDescent="0.15">
      <c r="C46" s="141"/>
      <c r="D46" s="141"/>
      <c r="AF46" s="147"/>
    </row>
    <row r="47" spans="1:33" ht="20.25" customHeight="1" x14ac:dyDescent="0.15">
      <c r="A47" s="164"/>
      <c r="B47" s="164"/>
      <c r="C47" s="141" t="s">
        <v>48</v>
      </c>
      <c r="D47" s="141"/>
      <c r="E47" s="165"/>
      <c r="F47" s="165"/>
      <c r="G47" s="172"/>
      <c r="H47" s="165"/>
      <c r="I47" s="165"/>
      <c r="J47" s="165"/>
      <c r="K47" s="165"/>
      <c r="L47" s="165"/>
      <c r="M47" s="165"/>
      <c r="N47" s="165"/>
      <c r="O47" s="165"/>
      <c r="P47" s="165"/>
      <c r="Q47" s="165"/>
      <c r="R47" s="165"/>
      <c r="S47" s="165"/>
      <c r="T47" s="165"/>
      <c r="U47" s="165"/>
      <c r="V47" s="165"/>
    </row>
    <row r="48" spans="1:33" ht="20.25" customHeight="1" x14ac:dyDescent="0.15"/>
    <row r="49" ht="20.25" customHeight="1" x14ac:dyDescent="0.15"/>
    <row r="50" ht="20.25" customHeight="1" x14ac:dyDescent="0.15"/>
    <row r="51" ht="20.25" customHeight="1" x14ac:dyDescent="0.15"/>
    <row r="52" ht="20.25" customHeight="1" x14ac:dyDescent="0.15"/>
    <row r="53" ht="20.25" customHeight="1" x14ac:dyDescent="0.15"/>
    <row r="54" ht="20.25" customHeight="1" x14ac:dyDescent="0.15"/>
    <row r="55" ht="20.25" customHeight="1" x14ac:dyDescent="0.15"/>
    <row r="56" ht="20.25" customHeight="1" x14ac:dyDescent="0.15"/>
    <row r="57" ht="20.25" customHeight="1" x14ac:dyDescent="0.15"/>
    <row r="58" ht="20.25" customHeight="1" x14ac:dyDescent="0.15"/>
    <row r="59" ht="20.25" customHeight="1" x14ac:dyDescent="0.15"/>
    <row r="60" ht="20.25" customHeight="1" x14ac:dyDescent="0.15"/>
    <row r="61" ht="20.25" customHeight="1" x14ac:dyDescent="0.15"/>
    <row r="62" ht="20.25" customHeight="1" x14ac:dyDescent="0.15"/>
    <row r="63" ht="20.25" customHeight="1" x14ac:dyDescent="0.15"/>
    <row r="64" ht="20.25" customHeight="1" x14ac:dyDescent="0.15"/>
    <row r="65" ht="20.25" customHeight="1" x14ac:dyDescent="0.15"/>
    <row r="66" ht="20.25" customHeight="1" x14ac:dyDescent="0.15"/>
    <row r="67" ht="20.25" customHeight="1" x14ac:dyDescent="0.15"/>
    <row r="68" ht="20.25" customHeight="1" x14ac:dyDescent="0.15"/>
    <row r="69" ht="20.25" customHeight="1" x14ac:dyDescent="0.15"/>
    <row r="70" ht="20.25" customHeight="1" x14ac:dyDescent="0.15"/>
    <row r="71" ht="20.25" customHeight="1" x14ac:dyDescent="0.15"/>
    <row r="72" ht="20.25" customHeight="1" x14ac:dyDescent="0.15"/>
    <row r="73" ht="20.25" customHeight="1" x14ac:dyDescent="0.15"/>
    <row r="74" ht="20.25" customHeight="1" x14ac:dyDescent="0.15"/>
    <row r="75" ht="20.25" customHeight="1" x14ac:dyDescent="0.15"/>
    <row r="76" ht="20.25" customHeight="1" x14ac:dyDescent="0.15"/>
    <row r="77" ht="20.25" customHeight="1" x14ac:dyDescent="0.15"/>
    <row r="78" ht="20.25" customHeight="1" x14ac:dyDescent="0.15"/>
    <row r="79" ht="20.25" customHeight="1" x14ac:dyDescent="0.15"/>
    <row r="80"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03" ht="20.25" customHeight="1" x14ac:dyDescent="0.15"/>
    <row r="104" ht="20.25" customHeight="1" x14ac:dyDescent="0.15"/>
    <row r="105" ht="20.25" customHeight="1" x14ac:dyDescent="0.15"/>
    <row r="106" ht="20.25" customHeight="1" x14ac:dyDescent="0.15"/>
    <row r="107" ht="20.25" customHeight="1" x14ac:dyDescent="0.15"/>
    <row r="108" ht="20.25" customHeight="1" x14ac:dyDescent="0.15"/>
    <row r="109" ht="20.25" customHeight="1" x14ac:dyDescent="0.15"/>
    <row r="110" ht="20.25" customHeight="1" x14ac:dyDescent="0.15"/>
    <row r="111" ht="20.25" customHeight="1" x14ac:dyDescent="0.15"/>
    <row r="112" ht="20.25" customHeight="1" x14ac:dyDescent="0.15"/>
    <row r="113" ht="20.25" customHeight="1" x14ac:dyDescent="0.15"/>
    <row r="114" ht="20.25" customHeight="1" x14ac:dyDescent="0.15"/>
    <row r="115" ht="20.25" customHeight="1" x14ac:dyDescent="0.15"/>
    <row r="116" ht="20.25" customHeight="1" x14ac:dyDescent="0.15"/>
    <row r="117" ht="20.25" customHeight="1" x14ac:dyDescent="0.15"/>
    <row r="118" ht="20.25" customHeight="1" x14ac:dyDescent="0.15"/>
    <row r="119" ht="20.25" customHeight="1" x14ac:dyDescent="0.15"/>
    <row r="120" ht="20.25" customHeight="1" x14ac:dyDescent="0.15"/>
    <row r="121" ht="20.25" customHeight="1" x14ac:dyDescent="0.15"/>
    <row r="122" ht="20.25" customHeight="1" x14ac:dyDescent="0.15"/>
    <row r="123" ht="20.25" customHeight="1" x14ac:dyDescent="0.15"/>
    <row r="124" ht="20.25" customHeight="1" x14ac:dyDescent="0.15"/>
    <row r="125" ht="20.25" customHeight="1" x14ac:dyDescent="0.15"/>
    <row r="126" ht="20.25" customHeight="1" x14ac:dyDescent="0.15"/>
    <row r="127" ht="20.25" customHeight="1" x14ac:dyDescent="0.15"/>
    <row r="128" ht="20.25" customHeight="1" x14ac:dyDescent="0.15"/>
    <row r="129" ht="20.25" customHeight="1" x14ac:dyDescent="0.15"/>
    <row r="130" ht="20.25" customHeight="1" x14ac:dyDescent="0.15"/>
    <row r="131" ht="20.25" customHeight="1" x14ac:dyDescent="0.15"/>
    <row r="132" ht="20.25" customHeight="1" x14ac:dyDescent="0.15"/>
    <row r="133" ht="20.25" customHeight="1" x14ac:dyDescent="0.15"/>
    <row r="134" ht="20.25" customHeight="1" x14ac:dyDescent="0.15"/>
    <row r="135" ht="20.25" customHeight="1" x14ac:dyDescent="0.15"/>
    <row r="136" ht="20.25" customHeight="1" x14ac:dyDescent="0.15"/>
    <row r="137" ht="20.25" customHeight="1" x14ac:dyDescent="0.15"/>
  </sheetData>
  <mergeCells count="42">
    <mergeCell ref="A3:AF3"/>
    <mergeCell ref="S5:V5"/>
    <mergeCell ref="A7:C7"/>
    <mergeCell ref="D7:E7"/>
    <mergeCell ref="F7:G7"/>
    <mergeCell ref="H7:X7"/>
    <mergeCell ref="Y7:AB7"/>
    <mergeCell ref="AC7:AF7"/>
    <mergeCell ref="W5:AF5"/>
    <mergeCell ref="A8:C9"/>
    <mergeCell ref="H8:H9"/>
    <mergeCell ref="Y8:AB9"/>
    <mergeCell ref="AC8:AF9"/>
    <mergeCell ref="H13:H14"/>
    <mergeCell ref="I13:I14"/>
    <mergeCell ref="J13:L14"/>
    <mergeCell ref="M13:M14"/>
    <mergeCell ref="N13:P14"/>
    <mergeCell ref="H15:H16"/>
    <mergeCell ref="I15:I16"/>
    <mergeCell ref="J15:L16"/>
    <mergeCell ref="M15:M16"/>
    <mergeCell ref="N15:P16"/>
    <mergeCell ref="H38:H39"/>
    <mergeCell ref="I38:I39"/>
    <mergeCell ref="J38:L39"/>
    <mergeCell ref="M38:M39"/>
    <mergeCell ref="N38:P39"/>
    <mergeCell ref="J36:L37"/>
    <mergeCell ref="A26:AF26"/>
    <mergeCell ref="S28:V28"/>
    <mergeCell ref="A30:C30"/>
    <mergeCell ref="D30:E30"/>
    <mergeCell ref="F30:G30"/>
    <mergeCell ref="H30:AF30"/>
    <mergeCell ref="W28:AF28"/>
    <mergeCell ref="N36:P37"/>
    <mergeCell ref="M36:M37"/>
    <mergeCell ref="A31:C32"/>
    <mergeCell ref="H31:H32"/>
    <mergeCell ref="H36:H37"/>
    <mergeCell ref="I36:I37"/>
  </mergeCells>
  <phoneticPr fontId="2"/>
  <dataValidations count="1">
    <dataValidation type="list" allowBlank="1" showInputMessage="1" showErrorMessage="1" sqref="Q8:Q9 U8:U9 TVI24 I8:I10 UFE24 Q31:Q32 U31:U32 UPA24 I31:I45 M31:M34 UYW24 VIS24 M8:M10 VSO24 WCK24 WMG24 WWC24 A15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JI10 TE10 ADA10 AMW10 AWS10 BGO10 BQK10 CAG10 CKC10 CTY10 DDU10 DNQ10 DXM10 EHI10 ERE10 FBA10 FKW10 FUS10 GEO10 GOK10 GYG10 HIC10 HRY10 IBU10 ILQ10 IVM10 JFI10 JPE10 JZA10 KIW10 KSS10 LCO10 LMK10 LWG10 MGC10 MPY10 MZU10 NJQ10 NTM10 ODI10 ONE10 OXA10 PGW10 PQS10 QAO10 QKK10 QUG10 REC10 RNY10 RXU10 SHQ10 SRM10 TBI10 TLE10 TVA10 UEW10 UOS10 UYO10 VIK10 VSG10 WCC10 WLY10 WVU10 O10:O11 JK10:JK11 TG10:TG11 ADC10:ADC11 AMY10:AMY11 AWU10:AWU11 BGQ10:BGQ11 BQM10:BQM11 CAI10:CAI11 CKE10:CKE11 CUA10:CUA11 DDW10:DDW11 DNS10:DNS11 DXO10:DXO11 EHK10:EHK11 ERG10:ERG11 FBC10:FBC11 FKY10:FKY11 FUU10:FUU11 GEQ10:GEQ11 GOM10:GOM11 GYI10:GYI11 HIE10:HIE11 HSA10:HSA11 IBW10:IBW11 ILS10:ILS11 IVO10:IVO11 JFK10:JFK11 JPG10:JPG11 JZC10:JZC11 KIY10:KIY11 KSU10:KSU11 LCQ10:LCQ11 LMM10:LMM11 LWI10:LWI11 MGE10:MGE11 MQA10:MQA11 MZW10:MZW11 NJS10:NJS11 NTO10:NTO11 ODK10:ODK11 ONG10:ONG11 OXC10:OXC11 PGY10:PGY11 PQU10:PQU11 QAQ10:QAQ11 QKM10:QKM11 QUI10:QUI11 REE10:REE11 ROA10:ROA11 RXW10:RXW11 SHS10:SHS11 SRO10:SRO11 TBK10:TBK11 TLG10:TLG11 TVC10:TVC11 UEY10:UEY11 UOU10:UOU11 UYQ10:UYQ11 VIM10:VIM11 VSI10:VSI11 WCE10:WCE11 WMA10:WMA11 WVW10:WVW11 Y10:Y12 JU10:JU12 TQ10:TQ12 ADM10:ADM12 ANI10:ANI12 AXE10:AXE12 BHA10:BHA12 BQW10:BQW12 CAS10:CAS12 CKO10:CKO12 CUK10:CUK12 DEG10:DEG12 DOC10:DOC12 DXY10:DXY12 EHU10:EHU12 ERQ10:ERQ12 FBM10:FBM12 FLI10:FLI12 FVE10:FVE12 GFA10:GFA12 GOW10:GOW12 GYS10:GYS12 HIO10:HIO12 HSK10:HSK12 ICG10:ICG12 IMC10:IMC12 IVY10:IVY12 JFU10:JFU12 JPQ10:JPQ12 JZM10:JZM12 KJI10:KJI12 KTE10:KTE12 LDA10:LDA12 LMW10:LMW12 LWS10:LWS12 MGO10:MGO12 MQK10:MQK12 NAG10:NAG12 NKC10:NKC12 NTY10:NTY12 ODU10:ODU12 ONQ10:ONQ12 OXM10:OXM12 PHI10:PHI12 PRE10:PRE12 QBA10:QBA12 QKW10:QKW12 QUS10:QUS12 REO10:REO12 ROK10:ROK12 RYG10:RYG12 SIC10:SIC12 SRY10:SRY12 TBU10:TBU12 TLQ10:TLQ12 TVM10:TVM12 UFI10:UFI12 UPE10:UPE12 UZA10:UZA12 VIW10:VIW12 VSS10:VSS12 WCO10:WCO12 WMK10:WMK12 WWG10:WWG12 AC10:AC12 JY10:JY12 TU10:TU12 ADQ10:ADQ12 ANM10:ANM12 AXI10:AXI12 BHE10:BHE12 BRA10:BRA12 CAW10:CAW12 CKS10:CKS12 CUO10:CUO12 DEK10:DEK12 DOG10:DOG12 DYC10:DYC12 EHY10:EHY12 ERU10:ERU12 FBQ10:FBQ12 FLM10:FLM12 FVI10:FVI12 GFE10:GFE12 GPA10:GPA12 GYW10:GYW12 HIS10:HIS12 HSO10:HSO12 ICK10:ICK12 IMG10:IMG12 IWC10:IWC12 JFY10:JFY12 JPU10:JPU12 JZQ10:JZQ12 KJM10:KJM12 KTI10:KTI12 LDE10:LDE12 LNA10:LNA12 LWW10:LWW12 MGS10:MGS12 MQO10:MQO12 NAK10:NAK12 NKG10:NKG12 NUC10:NUC12 ODY10:ODY12 ONU10:ONU12 OXQ10:OXQ12 PHM10:PHM12 PRI10:PRI12 QBE10:QBE12 QLA10:QLA12 QUW10:QUW12 RES10:RES12 ROO10:ROO12 RYK10:RYK12 SIG10:SIG12 SSC10:SSC12 TBY10:TBY12 TLU10:TLU12 TVQ10:TVQ12 UFM10:UFM12 UPI10:UPI12 UZE10:UZE12 VJA10:VJA12 VSW10:VSW12 WCS10:WCS12 WMO10:WMO12 WWK10:WWK12 I12:I23 JE12:JE23 TA12:TA23 ACW12:ACW23 AMS12:AMS23 AWO12:AWO23 BGK12:BGK23 BQG12:BQG23 CAC12:CAC23 CJY12:CJY23 CTU12:CTU23 DDQ12:DDQ23 DNM12:DNM23 DXI12:DXI23 EHE12:EHE23 ERA12:ERA23 FAW12:FAW23 FKS12:FKS23 FUO12:FUO23 GEK12:GEK23 GOG12:GOG23 GYC12:GYC23 HHY12:HHY23 HRU12:HRU23 IBQ12:IBQ23 ILM12:ILM23 IVI12:IVI23 JFE12:JFE23 JPA12:JPA23 JYW12:JYW23 KIS12:KIS23 KSO12:KSO23 LCK12:LCK23 LMG12:LMG23 LWC12:LWC23 MFY12:MFY23 MPU12:MPU23 MZQ12:MZQ23 NJM12:NJM23 NTI12:NTI23 ODE12:ODE23 ONA12:ONA23 OWW12:OWW23 PGS12:PGS23 PQO12:PQO23 QAK12:QAK23 QKG12:QKG23 QUC12:QUC23 RDY12:RDY23 RNU12:RNU23 RXQ12:RXQ23 SHM12:SHM23 SRI12:SRI23 TBE12:TBE23 TLA12:TLA23 TUW12:TUW23 UES12:UES23 UOO12:UOO23 UYK12:UYK23 VIG12:VIG23 VSC12:VSC23 WBY12:WBY23 WLU12:WLU23 WVQ12:WVQ23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L17 JH17 TD17 ACZ17 AMV17 AWR17 BGN17 BQJ17 CAF17 CKB17 CTX17 DDT17 DNP17 DXL17 EHH17 ERD17 FAZ17 FKV17 FUR17 GEN17 GOJ17 GYF17 HIB17 HRX17 IBT17 ILP17 IVL17 JFH17 JPD17 JYZ17 KIV17 KSR17 LCN17 LMJ17 LWF17 MGB17 MPX17 MZT17 NJP17 NTL17 ODH17 OND17 OWZ17 PGV17 PQR17 QAN17 QKJ17 QUF17 REB17 RNX17 RXT17 SHP17 SRL17 TBH17 TLD17 TUZ17 UEV17 UOR17 UYN17 VIJ17 VSF17 WCB17 WLX17 WVT17 O17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M18 JI18 TE18 ADA18 AMW18 AWS18 BGO18 BQK18 CAG18 CKC18 CTY18 DDU18 DNQ18 DXM18 EHI18 ERE18 FBA18 FKW18 FUS18 GEO18 GOK18 GYG18 HIC18 HRY18 IBU18 ILQ18 IVM18 JFI18 JPE18 JZA18 KIW18 KSS18 LCO18 LMK18 LWG18 MGC18 MPY18 MZU18 NJQ18 NTM18 ODI18 ONE18 OXA18 PGW18 PQS18 QAO18 QKK18 QUG18 REC18 RNY18 RXU18 SHQ18 SRM18 TBI18 TLE18 TVA18 UEW18 UOS18 UYO18 VIK18 VSG18 WCC18 WLY18 WVU18 D15:D16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D19:D20 IZ19:IZ20 SV19:SV20 ACR19:ACR20 AMN19:AMN20 AWJ19:AWJ20 BGF19:BGF20 BQB19:BQB20 BZX19:BZX20 CJT19:CJT20 CTP19:CTP20 DDL19:DDL20 DNH19:DNH20 DXD19:DXD20 EGZ19:EGZ20 EQV19:EQV20 FAR19:FAR20 FKN19:FKN20 FUJ19:FUJ20 GEF19:GEF20 GOB19:GOB20 GXX19:GXX20 HHT19:HHT20 HRP19:HRP20 IBL19:IBL20 ILH19:ILH20 IVD19:IVD20 JEZ19:JEZ20 JOV19:JOV20 JYR19:JYR20 KIN19:KIN20 KSJ19:KSJ20 LCF19:LCF20 LMB19:LMB20 LVX19:LVX20 MFT19:MFT20 MPP19:MPP20 MZL19:MZL20 NJH19:NJH20 NTD19:NTD20 OCZ19:OCZ20 OMV19:OMV20 OWR19:OWR20 PGN19:PGN20 PQJ19:PQJ20 QAF19:QAF20 QKB19:QKB20 QTX19:QTX20 RDT19:RDT20 RNP19:RNP20 RXL19:RXL20 SHH19:SHH20 SRD19:SRD20 TAZ19:TAZ20 TKV19:TKV20 TUR19:TUR20 UEN19:UEN20 UOJ19:UOJ20 UYF19:UYF20 VIB19:VIB20 VRX19:VRX20 WBT19:WBT20 WLP19:WLP20 WVL19:WVL20 L19:L24 JH19:JH24 TD19:TD24 ACZ19:ACZ24 AMV19:AMV24 AWR19:AWR24 BGN19:BGN24 BQJ19:BQJ24 CAF19:CAF24 CKB19:CKB24 CTX19:CTX24 DDT19:DDT24 DNP19:DNP24 DXL19:DXL24 EHH19:EHH24 ERD19:ERD24 FAZ19:FAZ24 FKV19:FKV24 FUR19:FUR24 GEN19:GEN24 GOJ19:GOJ24 GYF19:GYF24 HIB19:HIB24 HRX19:HRX24 IBT19:IBT24 ILP19:ILP24 IVL19:IVL24 JFH19:JFH24 JPD19:JPD24 JYZ19:JYZ24 KIV19:KIV24 KSR19:KSR24 LCN19:LCN24 LMJ19:LMJ24 LWF19:LWF24 MGB19:MGB24 MPX19:MPX24 MZT19:MZT24 NJP19:NJP24 NTL19:NTL24 ODH19:ODH24 OND19:OND24 OWZ19:OWZ24 PGV19:PGV24 PQR19:PQR24 QAN19:QAN24 QKJ19:QKJ24 QUF19:QUF24 REB19:REB24 RNX19:RNX24 RXT19:RXT24 SHP19:SHP24 SRL19:SRL24 TBH19:TBH24 TLD19:TLD24 TUZ19:TUZ24 UEV19:UEV24 UOR19:UOR24 UYN19:UYN24 VIJ19:VIJ24 VSF19:VSF24 WCB19:WCB24 WLX19:WLX24 WVT19:WVT24 O20:O21 JK20:JK21 TG20:TG21 ADC20:ADC21 AMY20:AMY21 AWU20:AWU21 BGQ20:BGQ21 BQM20:BQM21 CAI20:CAI21 CKE20:CKE21 CUA20:CUA21 DDW20:DDW21 DNS20:DNS21 DXO20:DXO21 EHK20:EHK21 ERG20:ERG21 FBC20:FBC21 FKY20:FKY21 FUU20:FUU21 GEQ20:GEQ21 GOM20:GOM21 GYI20:GYI21 HIE20:HIE21 HSA20:HSA21 IBW20:IBW21 ILS20:ILS21 IVO20:IVO21 JFK20:JFK21 JPG20:JPG21 JZC20:JZC21 KIY20:KIY21 KSU20:KSU21 LCQ20:LCQ21 LMM20:LMM21 LWI20:LWI21 MGE20:MGE21 MQA20:MQA21 MZW20:MZW21 NJS20:NJS21 NTO20:NTO21 ODK20:ODK21 ONG20:ONG21 OXC20:OXC21 PGY20:PGY21 PQU20:PQU21 QAQ20:QAQ21 QKM20:QKM21 QUI20:QUI21 REE20:REE21 ROA20:ROA21 RXW20:RXW21 SHS20:SHS21 SRO20:SRO21 TBK20:TBK21 TLG20:TLG21 TVC20:TVC21 UEY20:UEY21 UOU20:UOU21 UYQ20:UYQ21 VIM20:VIM21 VSI20:VSI21 WCE20:WCE21 WMA20:WMA21 WVW20:WVW21 O23:O24 JK23:JK24 TG23:TG24 ADC23:ADC24 AMY23:AMY24 AWU23:AWU24 BGQ23:BGQ24 BQM23:BQM24 CAI23:CAI24 CKE23:CKE24 CUA23:CUA24 DDW23:DDW24 DNS23:DNS24 DXO23:DXO24 EHK23:EHK24 ERG23:ERG24 FBC23:FBC24 FKY23:FKY24 FUU23:FUU24 GEQ23:GEQ24 GOM23:GOM24 GYI23:GYI24 HIE23:HIE24 HSA23:HSA24 IBW23:IBW24 ILS23:ILS24 IVO23:IVO24 JFK23:JFK24 JPG23:JPG24 JZC23:JZC24 KIY23:KIY24 KSU23:KSU24 LCQ23:LCQ24 LMM23:LMM24 LWI23:LWI24 MGE23:MGE24 MQA23:MQA24 MZW23:MZW24 NJS23:NJS24 NTO23:NTO24 ODK23:ODK24 ONG23:ONG24 OXC23:OXC24 PGY23:PGY24 PQU23:PQU24 QAQ23:QAQ24 QKM23:QKM24 QUI23:QUI24 REE23:REE24 ROA23:ROA24 RXW23:RXW24 SHS23:SHS24 SRO23:SRO24 TBK23:TBK24 TLG23:TLG24 TVC23:TVC24 UEY23:UEY24 UOU23:UOU24 UYQ23:UYQ24 VIM23:VIM24 VSI23:VSI24 WCE23:WCE24 WMA23:WMA24 WVW23:WVW24 R23:R24 JN23:JN24 TJ23:TJ24 ADF23:ADF24 ANB23:ANB24 AWX23:AWX24 BGT23:BGT24 BQP23:BQP24 CAL23:CAL24 CKH23:CKH24 CUD23:CUD24 DDZ23:DDZ24 DNV23:DNV24 DXR23:DXR24 EHN23:EHN24 ERJ23:ERJ24 FBF23:FBF24 FLB23:FLB24 FUX23:FUX24 GET23:GET24 GOP23:GOP24 GYL23:GYL24 HIH23:HIH24 HSD23:HSD24 IBZ23:IBZ24 ILV23:ILV24 IVR23:IVR24 JFN23:JFN24 JPJ23:JPJ24 JZF23:JZF24 KJB23:KJB24 KSX23:KSX24 LCT23:LCT24 LMP23:LMP24 LWL23:LWL24 MGH23:MGH24 MQD23:MQD24 MZZ23:MZZ24 NJV23:NJV24 NTR23:NTR24 ODN23:ODN24 ONJ23:ONJ24 OXF23:OXF24 PHB23:PHB24 PQX23:PQX24 QAT23:QAT24 QKP23:QKP24 QUL23:QUL24 REH23:REH24 ROD23:ROD24 RXZ23:RXZ24 SHV23:SHV24 SRR23:SRR24 TBN23:TBN24 TLJ23:TLJ24 TVF23:TVF24 UFB23:UFB24 UOX23:UOX24 UYT23:UYT24 VIP23:VIP24 VSL23:VSL24 WCH23:WCH24 WMD23:WMD24 WVZ23:WVZ24 U24 JQ24 TM24 ADI24 ANE24 AXA24 BGW24 BQS24 CAO24 CKK24 CUG24 DEC24 DNY24 DXU24 EHQ24 ERM24 FBI24 FLE24 FVA24 GEW24 GOS24 GYO24 HIK24 HSG24 ICC24 ILY24 IVU24 JFQ24 JPM24 JZI24 KJE24 KTA24 LCW24 LMS24 LWO24 MGK24 MQG24 NAC24 NJY24 NTU24 ODQ24 ONM24 OXI24 PHE24 PRA24 QAW24 QKS24 QUO24 REK24 ROG24 RYC24 SHY24 SRU24 TBQ24 TLM24 JE33:JE45 TA33:TA45 ACW33:ACW45 AMS33:AMS45 AWO33:AWO45 BGK33:BGK45 BQG33:BQG45 CAC33:CAC45 CJY33:CJY45 CTU33:CTU45 DDQ33:DDQ45 DNM33:DNM45 DXI33:DXI45 EHE33:EHE45 ERA33:ERA45 FAW33:FAW45 FKS33:FKS45 FUO33:FUO45 GEK33:GEK45 GOG33:GOG45 GYC33:GYC45 HHY33:HHY45 HRU33:HRU45 IBQ33:IBQ45 ILM33:ILM45 IVI33:IVI45 JFE33:JFE45 JPA33:JPA45 JYW33:JYW45 KIS33:KIS45 KSO33:KSO45 LCK33:LCK45 LMG33:LMG45 LWC33:LWC45 MFY33:MFY45 MPU33:MPU45 MZQ33:MZQ45 NJM33:NJM45 NTI33:NTI45 ODE33:ODE45 ONA33:ONA45 OWW33:OWW45 PGS33:PGS45 PQO33:PQO45 QAK33:QAK45 QKG33:QKG45 QUC33:QUC45 RDY33:RDY45 RNU33:RNU45 RXQ33:RXQ45 SHM33:SHM45 SRI33:SRI45 TBE33:TBE45 TLA33:TLA45 TUW33:TUW45 UES33:UES45 UOO33:UOO45 UYK33:UYK45 VIG33:VIG45 VSC33:VSC45 WBY33:WBY45 WLU33:WLU45 WVQ33:WVQ45 JI33:JI34 TE33:TE34 ADA33:ADA34 AMW33:AMW34 AWS33:AWS34 BGO33:BGO34 BQK33:BQK34 CAG33:CAG34 CKC33:CKC34 CTY33:CTY34 DDU33:DDU34 DNQ33:DNQ34 DXM33:DXM34 EHI33:EHI34 ERE33:ERE34 FBA33:FBA34 FKW33:FKW34 FUS33:FUS34 GEO33:GEO34 GOK33:GOK34 GYG33:GYG34 HIC33:HIC34 HRY33:HRY34 IBU33:IBU34 ILQ33:ILQ34 IVM33:IVM34 JFI33:JFI34 JPE33:JPE34 JZA33:JZA34 KIW33:KIW34 KSS33:KSS34 LCO33:LCO34 LMK33:LMK34 LWG33:LWG34 MGC33:MGC34 MPY33:MPY34 MZU33:MZU34 NJQ33:NJQ34 NTM33:NTM34 ODI33:ODI34 ONE33:ONE34 OXA33:OXA34 PGW33:PGW34 PQS33:PQS34 QAO33:QAO34 QKK33:QKK34 QUG33:QUG34 REC33:REC34 RNY33:RNY34 RXU33:RXU34 SHQ33:SHQ34 SRM33:SRM34 TBI33:TBI34 TLE33:TLE34 TVA33:TVA34 UEW33:UEW34 UOS33:UOS34 UYO33:UYO34 VIK33:VIK34 VSG33:VSG34 WCC33:WCC34 WLY33:WLY34 WVU33:WVU34 O33:O34 JK33:JK34 TG33:TG34 ADC33:ADC34 AMY33:AMY34 AWU33:AWU34 BGQ33:BGQ34 BQM33:BQM34 CAI33:CAI34 CKE33:CKE34 CUA33:CUA34 DDW33:DDW34 DNS33:DNS34 DXO33:DXO34 EHK33:EHK34 ERG33:ERG34 FBC33:FBC34 FKY33:FKY34 FUU33:FUU34 GEQ33:GEQ34 GOM33:GOM34 GYI33:GYI34 HIE33:HIE34 HSA33:HSA34 IBW33:IBW34 ILS33:ILS34 IVO33:IVO34 JFK33:JFK34 JPG33:JPG34 JZC33:JZC34 KIY33:KIY34 KSU33:KSU34 LCQ33:LCQ34 LMM33:LMM34 LWI33:LWI34 MGE33:MGE34 MQA33:MQA34 MZW33:MZW34 NJS33:NJS34 NTO33:NTO34 ODK33:ODK34 ONG33:ONG34 OXC33:OXC34 PGY33:PGY34 PQU33:PQU34 QAQ33:QAQ34 QKM33:QKM34 QUI33:QUI34 REE33:REE34 ROA33:ROA34 RXW33:RXW34 SHS33:SHS34 SRO33:SRO34 TBK33:TBK34 TLG33:TLG34 TVC33:TVC34 UEY33:UEY34 UOU33:UOU34 UYQ33:UYQ34 VIM33:VIM34 VSI33:VSI34 WCE33:WCE34 WMA33:WMA34 WVW33:WVW34 L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M36:M39 JI36:JI39 TE36:TE39 ADA36:ADA39 AMW36:AMW39 AWS36:AWS39 BGO36:BGO39 BQK36:BQK39 CAG36:CAG39 CKC36:CKC39 CTY36:CTY39 DDU36:DDU39 DNQ36:DNQ39 DXM36:DXM39 EHI36:EHI39 ERE36:ERE39 FBA36:FBA39 FKW36:FKW39 FUS36:FUS39 GEO36:GEO39 GOK36:GOK39 GYG36:GYG39 HIC36:HIC39 HRY36:HRY39 IBU36:IBU39 ILQ36:ILQ39 IVM36:IVM39 JFI36:JFI39 JPE36:JPE39 JZA36:JZA39 KIW36:KIW39 KSS36:KSS39 LCO36:LCO39 LMK36:LMK39 LWG36:LWG39 MGC36:MGC39 MPY36:MPY39 MZU36:MZU39 NJQ36:NJQ39 NTM36:NTM39 ODI36:ODI39 ONE36:ONE39 OXA36:OXA39 PGW36:PGW39 PQS36:PQS39 QAO36:QAO39 QKK36:QKK39 QUG36:QUG39 REC36:REC39 RNY36:RNY39 RXU36:RXU39 SHQ36:SHQ39 SRM36:SRM39 TBI36:TBI39 TLE36:TLE39 TVA36:TVA39 UEW36:UEW39 UOS36:UOS39 UYO36:UYO39 VIK36:VIK39 VSG36:VSG39 WCC36:WCC39 WLY36:WLY39 WVU36:WVU39 A39 IW39 SS39 ACO39 AMK39 AWG39 BGC39 BPY39 BZU39 CJQ39 CTM39 DDI39 DNE39 DXA39 EGW39 EQS39 FAO39 FKK39 FUG39 GEC39 GNY39 GXU39 HHQ39 HRM39 IBI39 ILE39 IVA39 JEW39 JOS39 JYO39 KIK39 KSG39 LCC39 LLY39 LVU39 MFQ39 MPM39 MZI39 NJE39 NTA39 OCW39 OMS39 OWO39 PGK39 PQG39 QAC39 QJY39 QTU39 RDQ39 RNM39 RXI39 SHE39 SRA39 TAW39 TKS39 TUO39 UEK39 UOG39 UYC39 VHY39 VRU39 WBQ39 WLM39 WVI39 D39:D40 IZ39:IZ40 SV39:SV40 ACR39:ACR40 AMN39:AMN40 AWJ39:AWJ40 BGF39:BGF40 BQB39:BQB40 BZX39:BZX40 CJT39:CJT40 CTP39:CTP40 DDL39:DDL40 DNH39:DNH40 DXD39:DXD40 EGZ39:EGZ40 EQV39:EQV40 FAR39:FAR40 FKN39:FKN40 FUJ39:FUJ40 GEF39:GEF40 GOB39:GOB40 GXX39:GXX40 HHT39:HHT40 HRP39:HRP40 IBL39:IBL40 ILH39:ILH40 IVD39:IVD40 JEZ39:JEZ40 JOV39:JOV40 JYR39:JYR40 KIN39:KIN40 KSJ39:KSJ40 LCF39:LCF40 LMB39:LMB40 LVX39:LVX40 MFT39:MFT40 MPP39:MPP40 MZL39:MZL40 NJH39:NJH40 NTD39:NTD40 OCZ39:OCZ40 OMV39:OMV40 OWR39:OWR40 PGN39:PGN40 PQJ39:PQJ40 QAF39:QAF40 QKB39:QKB40 QTX39:QTX40 RDT39:RDT40 RNP39:RNP40 RXL39:RXL40 SHH39:SHH40 SRD39:SRD40 TAZ39:TAZ40 TKV39:TKV40 TUR39:TUR40 UEN39:UEN40 UOJ39:UOJ40 UYF39:UYF40 VIB39:VIB40 VRX39:VRX40 WBT39:WBT40 WLP39:WLP40 WVL39:WVL40 L40 JH40 TD40 ACZ40 AMV40 AWR40 BGN40 BQJ40 CAF40 CKB40 CTX40 DDT40 DNP40 DXL40 EHH40 ERD40 FAZ40 FKV40 FUR40 GEN40 GOJ40 GYF40 HIB40 HRX40 IBT40 ILP40 IVL40 JFH40 JPD40 JYZ40 KIV40 KSR40 LCN40 LMJ40 LWF40 MGB40 MPX40 MZT40 NJP40 NTL40 ODH40 OND40 OWZ40 PGV40 PQR40 QAN40 QKJ40 QUF40 REB40 RNX40 RXT40 SHP40 SRL40 TBH40 TLD40 TUZ40 UEV40 UOR40 UYN40 VIJ40 VSF40 WCB40 WLX40 WVT40 O40 JK40 TG40 ADC40 AMY40 AWU40 BGQ40 BQM40 CAI40 CKE40 CUA40 DDW40 DNS40 DXO40 EHK40 ERG40 FBC40 FKY40 FUU40 GEQ40 GOM40 GYI40 HIE40 HSA40 IBW40 ILS40 IVO40 JFK40 JPG40 JZC40 KIY40 KSU40 LCQ40 LMM40 LWI40 MGE40 MQA40 MZW40 NJS40 NTO40 ODK40 ONG40 OXC40 PGY40 PQU40 QAQ40 QKM40 QUI40 REE40 ROA40 RXW40 SHS40 SRO40 TBK40 TLG40 TVC40 UEY40 UOU40 UYQ40 VIM40 VSI40 WCE40 WMA40 WVW40 M41 JI41 TE41 ADA41 AMW41 AWS41 BGO41 BQK41 CAG41 CKC41 CTY41 DDU41 DNQ41 DXM41 EHI41 ERE41 FBA41 FKW41 FUS41 GEO41 GOK41 GYG41 HIC41 HRY41 IBU41 ILQ41 IVM41 JFI41 JPE41 JZA41 KIW41 KSS41 LCO41 LMK41 LWG41 MGC41 MPY41 MZU41 NJQ41 NTM41 ODI41 ONE41 OXA41 PGW41 PQS41 QAO41 QKK41 QUG41 REC41 RNY41 RXU41 SHQ41 SRM41 TBI41 TLE41 TVA41 UEW41 UOS41 UYO41 VIK41 VSG41 WCC41 WLY41 WVU41 L42:L45 JH42:JH45 TD42:TD45 ACZ42:ACZ45 AMV42:AMV45 AWR42:AWR45 BGN42:BGN45 BQJ42:BQJ45 CAF42:CAF45 CKB42:CKB45 CTX42:CTX45 DDT42:DDT45 DNP42:DNP45 DXL42:DXL45 EHH42:EHH45 ERD42:ERD45 FAZ42:FAZ45 FKV42:FKV45 FUR42:FUR45 GEN42:GEN45 GOJ42:GOJ45 GYF42:GYF45 HIB42:HIB45 HRX42:HRX45 IBT42:IBT45 ILP42:ILP45 IVL42:IVL45 JFH42:JFH45 JPD42:JPD45 JYZ42:JYZ45 KIV42:KIV45 KSR42:KSR45 LCN42:LCN45 LMJ42:LMJ45 LWF42:LWF45 MGB42:MGB45 MPX42:MPX45 MZT42:MZT45 NJP42:NJP45 NTL42:NTL45 ODH42:ODH45 OND42:OND45 OWZ42:OWZ45 PGV42:PGV45 PQR42:PQR45 QAN42:QAN45 QKJ42:QKJ45 QUF42:QUF45 REB42:REB45 RNX42:RNX45 RXT42:RXT45 SHP42:SHP45 SRL42:SRL45 TBH42:TBH45 TLD42:TLD45 TUZ42:TUZ45 UEV42:UEV45 UOR42:UOR45 UYN42:UYN45 VIJ42:VIJ45 VSF42:VSF45 WCB42:WCB45 WLX42:WLX45 WVT42:WVT45 O43:O44 JK43:JK44 TG43:TG44 ADC43:ADC44 AMY43:AMY44 AWU43:AWU44 BGQ43:BGQ44 BQM43:BQM44 CAI43:CAI44 CKE43:CKE44 CUA43:CUA44 DDW43:DDW44 DNS43:DNS44 DXO43:DXO44 EHK43:EHK44 ERG43:ERG44 FBC43:FBC44 FKY43:FKY44 FUU43:FUU44 GEQ43:GEQ44 GOM43:GOM44 GYI43:GYI44 HIE43:HIE44 HSA43:HSA44 IBW43:IBW44 ILS43:ILS44 IVO43:IVO44 JFK43:JFK44 JPG43:JPG44 JZC43:JZC44 KIY43:KIY44 KSU43:KSU44 LCQ43:LCQ44 LMM43:LMM44 LWI43:LWI44 MGE43:MGE44 MQA43:MQA44 MZW43:MZW44 NJS43:NJS44 NTO43:NTO44 ODK43:ODK44 ONG43:ONG44 OXC43:OXC44 PGY43:PGY44 PQU43:PQU44 QAQ43:QAQ44 QKM43:QKM44 QUI43:QUI44 REE43:REE44 ROA43:ROA44 RXW43:RXW44 SHS43:SHS44 SRO43:SRO44 TBK43:TBK44 TLG43:TLG44 TVC43:TVC44 UEY43:UEY44 UOU43:UOU44 UYQ43:UYQ44 VIM43:VIM44 VSI43:VSI44 WCE43:WCE44 WMA43:WMA44 WVW43:WVW44" xr:uid="{00000000-0002-0000-0100-000000000000}">
      <formula1>"□,■"</formula1>
    </dataValidation>
  </dataValidations>
  <pageMargins left="0.7" right="0.7" top="0.75" bottom="0.75" header="0.3" footer="0.3"/>
  <pageSetup paperSize="9" scale="52" fitToHeight="0" orientation="landscape" r:id="rId1"/>
  <rowBreaks count="2" manualBreakCount="2">
    <brk id="47" max="31" man="1"/>
    <brk id="114" max="3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38"/>
  <sheetViews>
    <sheetView view="pageBreakPreview" zoomScale="80" zoomScaleNormal="100" zoomScaleSheetLayoutView="80" workbookViewId="0">
      <selection activeCell="B5" sqref="B5"/>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58" style="1" customWidth="1"/>
    <col min="8" max="16384" width="9" style="1"/>
  </cols>
  <sheetData>
    <row r="1" spans="1:7" s="87" customFormat="1" ht="20.25" customHeight="1" x14ac:dyDescent="0.15">
      <c r="A1" s="150"/>
      <c r="B1" s="174" t="s">
        <v>67</v>
      </c>
      <c r="C1" s="152"/>
      <c r="D1" s="152"/>
      <c r="E1" s="152"/>
      <c r="F1" s="152"/>
      <c r="G1" s="152"/>
    </row>
    <row r="2" spans="1:7" ht="18.75" customHeight="1" x14ac:dyDescent="0.15">
      <c r="A2" s="158"/>
      <c r="B2" s="171"/>
      <c r="C2" s="171"/>
      <c r="D2" s="131"/>
      <c r="E2" s="131"/>
      <c r="F2" s="131"/>
      <c r="G2" s="221"/>
    </row>
    <row r="3" spans="1:7" ht="31.5" customHeight="1" x14ac:dyDescent="0.15">
      <c r="A3" s="164"/>
      <c r="B3" s="843" t="s">
        <v>68</v>
      </c>
      <c r="C3" s="843"/>
      <c r="D3" s="843"/>
      <c r="E3" s="843"/>
      <c r="F3" s="843"/>
      <c r="G3" s="843"/>
    </row>
    <row r="4" spans="1:7" ht="20.25" customHeight="1" x14ac:dyDescent="0.15">
      <c r="A4" s="164"/>
      <c r="B4" s="141" t="s">
        <v>49</v>
      </c>
      <c r="C4" s="165"/>
      <c r="D4" s="165"/>
      <c r="E4" s="165"/>
      <c r="F4" s="165"/>
      <c r="G4" s="165"/>
    </row>
    <row r="5" spans="1:7" ht="20.25" customHeight="1" x14ac:dyDescent="0.15">
      <c r="A5" s="164"/>
      <c r="B5" s="141" t="s">
        <v>69</v>
      </c>
      <c r="C5" s="165"/>
      <c r="D5" s="165"/>
      <c r="E5" s="165"/>
      <c r="F5" s="165"/>
      <c r="G5" s="165"/>
    </row>
    <row r="6" spans="1:7" ht="20.25" customHeight="1" x14ac:dyDescent="0.15">
      <c r="A6" s="172"/>
      <c r="B6" s="141" t="s">
        <v>70</v>
      </c>
      <c r="C6" s="172"/>
      <c r="D6" s="172"/>
      <c r="E6" s="172"/>
      <c r="F6" s="172"/>
      <c r="G6" s="172"/>
    </row>
    <row r="7" spans="1:7" ht="20.25" customHeight="1" x14ac:dyDescent="0.15">
      <c r="A7" s="172"/>
      <c r="B7" s="141" t="s">
        <v>420</v>
      </c>
      <c r="C7" s="172"/>
      <c r="D7" s="172"/>
      <c r="E7" s="172"/>
      <c r="F7" s="172"/>
      <c r="G7" s="172"/>
    </row>
    <row r="8" spans="1:7" ht="20.25" customHeight="1" x14ac:dyDescent="0.15">
      <c r="A8" s="172"/>
      <c r="B8" s="141" t="s">
        <v>421</v>
      </c>
      <c r="C8" s="172"/>
      <c r="D8" s="172"/>
      <c r="E8" s="172"/>
      <c r="F8" s="172"/>
      <c r="G8" s="172"/>
    </row>
    <row r="9" spans="1:7" ht="20.25" customHeight="1" x14ac:dyDescent="0.15">
      <c r="A9" s="172"/>
      <c r="B9" s="141" t="s">
        <v>422</v>
      </c>
      <c r="C9" s="172"/>
      <c r="D9" s="172"/>
      <c r="E9" s="172"/>
      <c r="F9" s="172"/>
      <c r="G9" s="172"/>
    </row>
    <row r="10" spans="1:7" ht="50.25" customHeight="1" x14ac:dyDescent="0.15">
      <c r="A10" s="172"/>
      <c r="B10" s="842" t="s">
        <v>445</v>
      </c>
      <c r="C10" s="842"/>
      <c r="D10" s="842"/>
      <c r="E10" s="842"/>
      <c r="F10" s="842"/>
      <c r="G10" s="842"/>
    </row>
    <row r="11" spans="1:7" s="133" customFormat="1" ht="21" customHeight="1" x14ac:dyDescent="0.15">
      <c r="A11" s="172"/>
      <c r="B11" s="842" t="s">
        <v>423</v>
      </c>
      <c r="C11" s="842"/>
      <c r="D11" s="842"/>
      <c r="E11" s="842"/>
      <c r="F11" s="842"/>
      <c r="G11" s="842"/>
    </row>
    <row r="12" spans="1:7" ht="20.25" customHeight="1" x14ac:dyDescent="0.15">
      <c r="A12" s="172"/>
      <c r="B12" s="141" t="s">
        <v>424</v>
      </c>
      <c r="C12" s="172"/>
      <c r="D12" s="172"/>
      <c r="E12" s="172"/>
      <c r="F12" s="172"/>
      <c r="G12" s="172"/>
    </row>
    <row r="13" spans="1:7" ht="20.25" customHeight="1" x14ac:dyDescent="0.15">
      <c r="A13" s="172"/>
      <c r="B13" s="141" t="s">
        <v>71</v>
      </c>
      <c r="C13" s="172"/>
      <c r="D13" s="172"/>
      <c r="E13" s="172"/>
      <c r="F13" s="172"/>
      <c r="G13" s="172"/>
    </row>
    <row r="14" spans="1:7" ht="20.25" customHeight="1" x14ac:dyDescent="0.15">
      <c r="A14" s="172"/>
      <c r="B14" s="141" t="s">
        <v>72</v>
      </c>
      <c r="C14" s="172"/>
      <c r="D14" s="172"/>
      <c r="E14" s="172"/>
      <c r="F14" s="172"/>
      <c r="G14" s="172"/>
    </row>
    <row r="15" spans="1:7" ht="20.25" customHeight="1" x14ac:dyDescent="0.15">
      <c r="A15" s="172"/>
      <c r="B15" s="141" t="s">
        <v>73</v>
      </c>
      <c r="C15" s="172"/>
      <c r="D15" s="172"/>
      <c r="E15" s="172"/>
      <c r="F15" s="172"/>
      <c r="G15" s="172"/>
    </row>
    <row r="16" spans="1:7" ht="20.25" customHeight="1" x14ac:dyDescent="0.15">
      <c r="A16" s="172"/>
      <c r="B16" s="141" t="s">
        <v>425</v>
      </c>
      <c r="C16" s="172"/>
      <c r="D16" s="172"/>
      <c r="E16" s="172"/>
      <c r="F16" s="172"/>
      <c r="G16" s="172"/>
    </row>
    <row r="17" spans="1:7" ht="20.25" customHeight="1" x14ac:dyDescent="0.15">
      <c r="A17" s="172"/>
      <c r="B17" s="141" t="s">
        <v>446</v>
      </c>
      <c r="C17" s="172"/>
      <c r="D17" s="172"/>
      <c r="E17" s="172"/>
      <c r="F17" s="172"/>
      <c r="G17" s="172"/>
    </row>
    <row r="18" spans="1:7" ht="20.25" customHeight="1" x14ac:dyDescent="0.15">
      <c r="A18" s="172"/>
      <c r="B18" s="141" t="s">
        <v>426</v>
      </c>
      <c r="C18" s="172"/>
      <c r="D18" s="172"/>
      <c r="E18" s="172"/>
      <c r="F18" s="172"/>
      <c r="G18" s="172"/>
    </row>
    <row r="19" spans="1:7" ht="45" customHeight="1" x14ac:dyDescent="0.15">
      <c r="A19" s="172"/>
      <c r="B19" s="842" t="s">
        <v>427</v>
      </c>
      <c r="C19" s="844"/>
      <c r="D19" s="844"/>
      <c r="E19" s="844"/>
      <c r="F19" s="844"/>
      <c r="G19" s="844"/>
    </row>
    <row r="20" spans="1:7" ht="20.25" customHeight="1" x14ac:dyDescent="0.15">
      <c r="A20" s="172"/>
      <c r="B20" s="141" t="s">
        <v>428</v>
      </c>
      <c r="C20" s="172"/>
      <c r="D20" s="172"/>
      <c r="E20" s="172"/>
      <c r="F20" s="141"/>
      <c r="G20" s="141"/>
    </row>
    <row r="21" spans="1:7" s="85" customFormat="1" ht="19.5" customHeight="1" x14ac:dyDescent="0.15">
      <c r="A21" s="157"/>
      <c r="B21" s="141" t="s">
        <v>429</v>
      </c>
      <c r="C21" s="173"/>
      <c r="D21" s="173"/>
      <c r="E21" s="173"/>
      <c r="F21" s="173"/>
      <c r="G21" s="173"/>
    </row>
    <row r="22" spans="1:7" s="85" customFormat="1" ht="19.5" customHeight="1" x14ac:dyDescent="0.15">
      <c r="A22" s="157"/>
      <c r="B22" s="141" t="s">
        <v>430</v>
      </c>
      <c r="C22" s="173"/>
      <c r="D22" s="173"/>
      <c r="E22" s="173"/>
      <c r="F22" s="173"/>
      <c r="G22" s="173"/>
    </row>
    <row r="23" spans="1:7" s="85" customFormat="1" ht="19.5" customHeight="1" x14ac:dyDescent="0.15">
      <c r="A23" s="157"/>
      <c r="B23" s="141" t="s">
        <v>431</v>
      </c>
      <c r="C23" s="173"/>
      <c r="D23" s="173"/>
      <c r="E23" s="173"/>
      <c r="F23" s="173"/>
      <c r="G23" s="173"/>
    </row>
    <row r="24" spans="1:7" s="85" customFormat="1" ht="19.5" customHeight="1" x14ac:dyDescent="0.15">
      <c r="A24" s="157"/>
      <c r="B24" s="141" t="s">
        <v>432</v>
      </c>
      <c r="C24" s="173"/>
      <c r="D24" s="173"/>
      <c r="E24" s="173"/>
      <c r="F24" s="173"/>
      <c r="G24" s="173"/>
    </row>
    <row r="25" spans="1:7" s="85" customFormat="1" ht="19.5" customHeight="1" x14ac:dyDescent="0.15">
      <c r="A25" s="157"/>
      <c r="B25" s="141" t="s">
        <v>433</v>
      </c>
      <c r="C25" s="173"/>
      <c r="D25" s="173"/>
      <c r="E25" s="173"/>
      <c r="F25" s="173"/>
      <c r="G25" s="173"/>
    </row>
    <row r="26" spans="1:7" s="85" customFormat="1" ht="19.5" customHeight="1" x14ac:dyDescent="0.15">
      <c r="A26" s="157"/>
      <c r="B26" s="141" t="s">
        <v>434</v>
      </c>
      <c r="C26" s="173"/>
      <c r="D26" s="173"/>
      <c r="E26" s="173"/>
      <c r="F26" s="173"/>
      <c r="G26" s="173"/>
    </row>
    <row r="27" spans="1:7" s="85" customFormat="1" ht="19.5" customHeight="1" x14ac:dyDescent="0.15">
      <c r="A27" s="157"/>
      <c r="B27" s="141" t="s">
        <v>435</v>
      </c>
      <c r="C27" s="173"/>
      <c r="D27" s="173"/>
      <c r="E27" s="173"/>
      <c r="F27" s="173"/>
      <c r="G27" s="173"/>
    </row>
    <row r="28" spans="1:7" s="85" customFormat="1" ht="20.25" customHeight="1" x14ac:dyDescent="0.15">
      <c r="A28" s="157"/>
      <c r="B28" s="141" t="s">
        <v>436</v>
      </c>
      <c r="C28" s="173"/>
      <c r="D28" s="173"/>
      <c r="E28" s="173"/>
      <c r="F28" s="173"/>
      <c r="G28" s="173"/>
    </row>
    <row r="29" spans="1:7" ht="20.25" customHeight="1" x14ac:dyDescent="0.15">
      <c r="A29" s="131"/>
      <c r="B29" s="141" t="s">
        <v>74</v>
      </c>
      <c r="C29" s="172"/>
      <c r="D29" s="172"/>
      <c r="E29" s="172"/>
      <c r="F29" s="172"/>
      <c r="G29" s="172"/>
    </row>
    <row r="30" spans="1:7" ht="19.5" customHeight="1" x14ac:dyDescent="0.15">
      <c r="A30" s="131"/>
      <c r="B30" s="141" t="s">
        <v>75</v>
      </c>
      <c r="C30" s="172"/>
      <c r="D30" s="172"/>
      <c r="E30" s="172"/>
      <c r="F30" s="172"/>
      <c r="G30" s="172"/>
    </row>
    <row r="31" spans="1:7" s="86" customFormat="1" ht="20.25" customHeight="1" x14ac:dyDescent="0.15">
      <c r="A31" s="144"/>
      <c r="B31" s="842" t="s">
        <v>437</v>
      </c>
      <c r="C31" s="842"/>
      <c r="D31" s="842"/>
      <c r="E31" s="842"/>
      <c r="F31" s="842"/>
      <c r="G31" s="842"/>
    </row>
    <row r="32" spans="1:7" s="86" customFormat="1" ht="20.25" customHeight="1" x14ac:dyDescent="0.15">
      <c r="A32" s="144"/>
      <c r="B32" s="141" t="s">
        <v>438</v>
      </c>
      <c r="C32" s="173"/>
      <c r="D32" s="173"/>
      <c r="E32" s="173"/>
      <c r="F32" s="144"/>
      <c r="G32" s="144"/>
    </row>
    <row r="33" spans="1:7" s="86" customFormat="1" ht="20.25" customHeight="1" x14ac:dyDescent="0.15">
      <c r="A33" s="144"/>
      <c r="B33" s="141" t="s">
        <v>439</v>
      </c>
      <c r="C33" s="173"/>
      <c r="D33" s="173"/>
      <c r="E33" s="173"/>
      <c r="F33" s="144"/>
      <c r="G33" s="144"/>
    </row>
    <row r="34" spans="1:7" s="86" customFormat="1" ht="20.25" customHeight="1" x14ac:dyDescent="0.15">
      <c r="A34" s="144"/>
      <c r="B34" s="141" t="s">
        <v>440</v>
      </c>
      <c r="C34" s="173"/>
      <c r="D34" s="173"/>
      <c r="E34" s="173"/>
      <c r="F34" s="144"/>
      <c r="G34" s="144"/>
    </row>
    <row r="35" spans="1:7" s="86" customFormat="1" ht="20.25" customHeight="1" x14ac:dyDescent="0.15">
      <c r="A35" s="144"/>
      <c r="B35" s="842" t="s">
        <v>441</v>
      </c>
      <c r="C35" s="842"/>
      <c r="D35" s="842"/>
      <c r="E35" s="842"/>
      <c r="F35" s="842"/>
      <c r="G35" s="842"/>
    </row>
    <row r="36" spans="1:7" ht="20.25" customHeight="1" x14ac:dyDescent="0.15">
      <c r="A36" s="158"/>
      <c r="B36" s="842" t="s">
        <v>442</v>
      </c>
      <c r="C36" s="842"/>
      <c r="D36" s="842"/>
      <c r="E36" s="842"/>
      <c r="F36" s="842"/>
      <c r="G36" s="842"/>
    </row>
    <row r="37" spans="1:7" ht="20.25" customHeight="1" x14ac:dyDescent="0.15">
      <c r="A37" s="158"/>
      <c r="B37" s="842" t="s">
        <v>443</v>
      </c>
      <c r="C37" s="842"/>
      <c r="D37" s="842"/>
      <c r="E37" s="842"/>
      <c r="F37" s="842"/>
      <c r="G37" s="842"/>
    </row>
    <row r="38" spans="1:7" s="132" customFormat="1" ht="20.25" customHeight="1" x14ac:dyDescent="0.15">
      <c r="A38" s="144"/>
      <c r="B38" s="842" t="s">
        <v>444</v>
      </c>
      <c r="C38" s="842"/>
      <c r="D38" s="842"/>
      <c r="E38" s="842"/>
      <c r="F38" s="842"/>
      <c r="G38" s="842"/>
    </row>
    <row r="39" spans="1:7" s="87" customFormat="1" ht="20.25" customHeight="1" x14ac:dyDescent="0.15">
      <c r="A39" s="150"/>
      <c r="B39" s="141" t="s">
        <v>76</v>
      </c>
      <c r="C39" s="172"/>
      <c r="D39" s="172"/>
      <c r="E39" s="172"/>
      <c r="F39" s="152"/>
      <c r="G39" s="152"/>
    </row>
    <row r="40" spans="1:7" ht="20.25" customHeight="1" x14ac:dyDescent="0.15">
      <c r="A40" s="164"/>
      <c r="B40" s="131"/>
      <c r="C40" s="131"/>
      <c r="D40" s="131"/>
      <c r="E40" s="131"/>
      <c r="F40" s="165"/>
      <c r="G40" s="165"/>
    </row>
    <row r="41" spans="1:7" ht="20.25" customHeight="1" x14ac:dyDescent="0.15">
      <c r="A41" s="158"/>
      <c r="B41" s="174" t="s">
        <v>77</v>
      </c>
      <c r="C41" s="152"/>
      <c r="D41" s="152"/>
      <c r="E41" s="152"/>
      <c r="F41" s="131"/>
      <c r="G41" s="131"/>
    </row>
    <row r="42" spans="1:7" ht="20.25" customHeight="1" x14ac:dyDescent="0.15">
      <c r="A42" s="158"/>
      <c r="B42" s="131"/>
      <c r="C42" s="131"/>
      <c r="D42" s="131"/>
      <c r="E42" s="131"/>
      <c r="F42" s="131"/>
      <c r="G42" s="131"/>
    </row>
    <row r="43" spans="1:7" ht="20.25" customHeight="1" x14ac:dyDescent="0.15">
      <c r="A43" s="158"/>
      <c r="B43" s="141" t="s">
        <v>50</v>
      </c>
      <c r="C43" s="165"/>
      <c r="D43" s="165"/>
      <c r="E43" s="165"/>
      <c r="F43" s="131"/>
      <c r="G43" s="131"/>
    </row>
    <row r="44" spans="1:7" ht="20.25" customHeight="1" x14ac:dyDescent="0.15">
      <c r="A44" s="158"/>
      <c r="B44" s="131"/>
      <c r="C44" s="131"/>
      <c r="D44" s="131"/>
      <c r="E44" s="131"/>
      <c r="F44" s="131"/>
      <c r="G44" s="131"/>
    </row>
    <row r="45" spans="1:7" ht="20.25" customHeight="1" x14ac:dyDescent="0.15">
      <c r="A45" s="158"/>
      <c r="B45" s="131"/>
      <c r="C45" s="131"/>
      <c r="D45" s="131"/>
      <c r="E45" s="131"/>
      <c r="F45" s="131"/>
      <c r="G45" s="131"/>
    </row>
    <row r="46" spans="1:7" ht="20.25" customHeight="1" x14ac:dyDescent="0.15">
      <c r="A46" s="158"/>
      <c r="B46" s="131"/>
      <c r="C46" s="131"/>
      <c r="D46" s="131"/>
      <c r="E46" s="131"/>
      <c r="F46" s="131"/>
      <c r="G46" s="131"/>
    </row>
    <row r="47" spans="1:7" ht="20.25" customHeight="1" x14ac:dyDescent="0.15">
      <c r="A47" s="158"/>
      <c r="B47" s="131"/>
      <c r="C47" s="131"/>
      <c r="D47" s="131"/>
      <c r="E47" s="131"/>
      <c r="F47" s="131"/>
      <c r="G47" s="131"/>
    </row>
    <row r="48" spans="1:7" ht="20.25" customHeight="1" x14ac:dyDescent="0.15">
      <c r="A48" s="158"/>
      <c r="B48" s="131"/>
      <c r="C48" s="131"/>
      <c r="D48" s="131"/>
      <c r="E48" s="131"/>
      <c r="F48" s="131"/>
      <c r="G48" s="131"/>
    </row>
    <row r="49" spans="1:7" ht="20.25" customHeight="1" x14ac:dyDescent="0.15">
      <c r="A49" s="158"/>
      <c r="B49" s="131"/>
      <c r="C49" s="131"/>
      <c r="D49" s="131"/>
      <c r="E49" s="131"/>
      <c r="F49" s="131"/>
      <c r="G49" s="131"/>
    </row>
    <row r="50" spans="1:7" ht="20.25" customHeight="1" x14ac:dyDescent="0.15">
      <c r="A50" s="158"/>
      <c r="B50" s="131"/>
      <c r="C50" s="131"/>
      <c r="D50" s="131"/>
      <c r="E50" s="131"/>
      <c r="F50" s="131"/>
      <c r="G50" s="131"/>
    </row>
    <row r="51" spans="1:7" ht="20.25" customHeight="1" x14ac:dyDescent="0.15">
      <c r="A51" s="158"/>
      <c r="B51" s="131"/>
      <c r="C51" s="131"/>
      <c r="D51" s="131"/>
      <c r="E51" s="131"/>
      <c r="F51" s="131"/>
      <c r="G51" s="131"/>
    </row>
    <row r="52" spans="1:7" ht="20.25" customHeight="1" x14ac:dyDescent="0.15">
      <c r="A52" s="158"/>
      <c r="B52" s="131"/>
      <c r="C52" s="131"/>
      <c r="D52" s="131"/>
      <c r="E52" s="131"/>
      <c r="F52" s="131"/>
      <c r="G52" s="131"/>
    </row>
    <row r="53" spans="1:7" ht="20.25" customHeight="1" x14ac:dyDescent="0.15">
      <c r="A53" s="158"/>
      <c r="B53" s="131"/>
      <c r="C53" s="131"/>
      <c r="D53" s="131"/>
      <c r="E53" s="131"/>
      <c r="F53" s="131"/>
      <c r="G53" s="131"/>
    </row>
    <row r="54" spans="1:7" ht="20.25" customHeight="1" x14ac:dyDescent="0.15">
      <c r="A54" s="158"/>
      <c r="B54" s="131"/>
      <c r="C54" s="131"/>
      <c r="D54" s="131"/>
      <c r="E54" s="131"/>
      <c r="F54" s="131"/>
      <c r="G54" s="131"/>
    </row>
    <row r="55" spans="1:7" ht="20.25" customHeight="1" x14ac:dyDescent="0.15">
      <c r="A55" s="158"/>
      <c r="B55" s="131"/>
      <c r="C55" s="131"/>
      <c r="D55" s="131"/>
      <c r="E55" s="131"/>
      <c r="F55" s="131"/>
      <c r="G55" s="131"/>
    </row>
    <row r="56" spans="1:7" ht="20.25" customHeight="1" x14ac:dyDescent="0.15">
      <c r="A56" s="158"/>
      <c r="B56" s="131"/>
      <c r="C56" s="131"/>
      <c r="D56" s="131"/>
      <c r="E56" s="131"/>
      <c r="F56" s="131"/>
      <c r="G56" s="131"/>
    </row>
    <row r="57" spans="1:7" ht="20.25" customHeight="1" x14ac:dyDescent="0.15">
      <c r="A57" s="158"/>
      <c r="B57" s="131"/>
      <c r="C57" s="131"/>
      <c r="D57" s="131"/>
      <c r="E57" s="131"/>
      <c r="F57" s="131"/>
      <c r="G57" s="131"/>
    </row>
    <row r="58" spans="1:7" ht="20.25" customHeight="1" x14ac:dyDescent="0.15">
      <c r="A58" s="158"/>
      <c r="B58" s="131"/>
      <c r="C58" s="131"/>
      <c r="D58" s="131"/>
      <c r="E58" s="131"/>
      <c r="F58" s="131"/>
      <c r="G58" s="131"/>
    </row>
    <row r="59" spans="1:7" ht="20.25" customHeight="1" x14ac:dyDescent="0.15">
      <c r="A59" s="158"/>
      <c r="B59" s="131"/>
      <c r="C59" s="131"/>
      <c r="D59" s="131"/>
      <c r="E59" s="131"/>
      <c r="F59" s="131"/>
      <c r="G59" s="131"/>
    </row>
    <row r="60" spans="1:7" ht="20.25" customHeight="1" x14ac:dyDescent="0.15">
      <c r="A60" s="158"/>
      <c r="B60" s="131"/>
      <c r="C60" s="131"/>
      <c r="D60" s="131"/>
      <c r="E60" s="131"/>
      <c r="F60" s="131"/>
      <c r="G60" s="131"/>
    </row>
    <row r="61" spans="1:7" ht="20.25" customHeight="1" x14ac:dyDescent="0.15">
      <c r="A61" s="158"/>
      <c r="B61" s="131"/>
      <c r="C61" s="131"/>
      <c r="D61" s="131"/>
      <c r="E61" s="131"/>
      <c r="F61" s="131"/>
      <c r="G61" s="131"/>
    </row>
    <row r="62" spans="1:7" ht="20.25" customHeight="1" x14ac:dyDescent="0.15">
      <c r="A62" s="158"/>
      <c r="B62" s="131"/>
      <c r="C62" s="131"/>
      <c r="D62" s="131"/>
      <c r="E62" s="131"/>
      <c r="F62" s="131"/>
      <c r="G62" s="131"/>
    </row>
    <row r="63" spans="1:7" ht="20.25" customHeight="1" x14ac:dyDescent="0.15">
      <c r="A63" s="158"/>
      <c r="B63" s="131"/>
      <c r="C63" s="131"/>
      <c r="D63" s="131"/>
      <c r="E63" s="131"/>
      <c r="F63" s="131"/>
      <c r="G63" s="131"/>
    </row>
    <row r="64" spans="1:7" ht="20.25" customHeight="1" x14ac:dyDescent="0.15">
      <c r="A64" s="158"/>
      <c r="B64" s="131"/>
      <c r="C64" s="131"/>
      <c r="D64" s="131"/>
      <c r="E64" s="131"/>
      <c r="F64" s="131"/>
      <c r="G64" s="131"/>
    </row>
    <row r="65" spans="1:7" ht="20.25" customHeight="1" x14ac:dyDescent="0.15">
      <c r="A65" s="158"/>
      <c r="B65" s="131"/>
      <c r="C65" s="131"/>
      <c r="D65" s="131"/>
      <c r="E65" s="131"/>
      <c r="F65" s="131"/>
      <c r="G65" s="131"/>
    </row>
    <row r="66" spans="1:7" ht="20.25" customHeight="1" x14ac:dyDescent="0.15">
      <c r="A66" s="158"/>
      <c r="B66" s="131"/>
      <c r="C66" s="131"/>
      <c r="D66" s="131"/>
      <c r="E66" s="131"/>
      <c r="F66" s="131"/>
      <c r="G66" s="131"/>
    </row>
    <row r="67" spans="1:7" ht="20.25" customHeight="1" x14ac:dyDescent="0.15">
      <c r="A67" s="158"/>
      <c r="B67" s="131"/>
      <c r="C67" s="131"/>
      <c r="D67" s="131"/>
      <c r="E67" s="131"/>
      <c r="F67" s="131"/>
      <c r="G67" s="131"/>
    </row>
    <row r="68" spans="1:7" ht="20.25" customHeight="1" x14ac:dyDescent="0.15">
      <c r="A68" s="158"/>
      <c r="B68" s="131"/>
      <c r="C68" s="131"/>
      <c r="D68" s="131"/>
      <c r="E68" s="131"/>
      <c r="F68" s="131"/>
      <c r="G68" s="131"/>
    </row>
    <row r="69" spans="1:7" ht="20.25" customHeight="1" x14ac:dyDescent="0.15">
      <c r="A69" s="158"/>
      <c r="B69" s="131"/>
      <c r="C69" s="131"/>
      <c r="D69" s="131"/>
      <c r="E69" s="131"/>
      <c r="F69" s="131"/>
      <c r="G69" s="131"/>
    </row>
    <row r="70" spans="1:7" ht="20.25" customHeight="1" x14ac:dyDescent="0.15">
      <c r="A70" s="158"/>
      <c r="B70" s="131"/>
      <c r="C70" s="131"/>
      <c r="D70" s="131"/>
      <c r="E70" s="131"/>
      <c r="F70" s="131"/>
      <c r="G70" s="131"/>
    </row>
    <row r="71" spans="1:7" ht="20.25" customHeight="1" x14ac:dyDescent="0.15">
      <c r="A71" s="158"/>
      <c r="B71" s="131"/>
      <c r="C71" s="131"/>
      <c r="D71" s="131"/>
      <c r="E71" s="131"/>
      <c r="F71" s="131"/>
      <c r="G71" s="131"/>
    </row>
    <row r="72" spans="1:7" ht="20.25" customHeight="1" x14ac:dyDescent="0.15">
      <c r="A72" s="158"/>
      <c r="B72" s="131"/>
      <c r="C72" s="131"/>
      <c r="D72" s="131"/>
      <c r="E72" s="131"/>
      <c r="F72" s="131"/>
      <c r="G72" s="131"/>
    </row>
    <row r="73" spans="1:7" ht="20.25" customHeight="1" x14ac:dyDescent="0.15">
      <c r="A73" s="158"/>
      <c r="B73" s="131"/>
      <c r="C73" s="131"/>
      <c r="D73" s="131"/>
      <c r="E73" s="131"/>
      <c r="F73" s="131"/>
      <c r="G73" s="131"/>
    </row>
    <row r="74" spans="1:7" ht="20.25" customHeight="1" x14ac:dyDescent="0.15">
      <c r="A74" s="158"/>
      <c r="B74" s="131"/>
      <c r="C74" s="131"/>
      <c r="D74" s="131"/>
      <c r="E74" s="131"/>
      <c r="F74" s="131"/>
      <c r="G74" s="131"/>
    </row>
    <row r="75" spans="1:7" ht="20.25" customHeight="1" x14ac:dyDescent="0.15">
      <c r="A75" s="158"/>
      <c r="B75" s="131"/>
      <c r="C75" s="131"/>
      <c r="D75" s="131"/>
      <c r="E75" s="131"/>
      <c r="F75" s="131"/>
      <c r="G75" s="131"/>
    </row>
    <row r="76" spans="1:7" ht="20.25" customHeight="1" x14ac:dyDescent="0.15">
      <c r="A76" s="158"/>
      <c r="B76" s="131"/>
      <c r="C76" s="131"/>
      <c r="D76" s="131"/>
      <c r="E76" s="131"/>
      <c r="F76" s="131"/>
      <c r="G76" s="131"/>
    </row>
    <row r="77" spans="1:7" ht="20.25" customHeight="1" x14ac:dyDescent="0.15">
      <c r="A77" s="158"/>
      <c r="B77" s="131"/>
      <c r="C77" s="131"/>
      <c r="D77" s="131"/>
      <c r="E77" s="131"/>
      <c r="F77" s="131"/>
      <c r="G77" s="131"/>
    </row>
    <row r="78" spans="1:7" ht="20.25" customHeight="1" x14ac:dyDescent="0.15">
      <c r="A78" s="158"/>
      <c r="B78" s="131"/>
      <c r="C78" s="131"/>
      <c r="D78" s="131"/>
      <c r="E78" s="131"/>
      <c r="F78" s="131"/>
      <c r="G78" s="131"/>
    </row>
    <row r="79" spans="1:7" ht="20.25" customHeight="1" x14ac:dyDescent="0.15">
      <c r="A79" s="158"/>
      <c r="B79" s="131"/>
      <c r="C79" s="131"/>
      <c r="D79" s="131"/>
      <c r="E79" s="131"/>
      <c r="F79" s="131"/>
      <c r="G79" s="131"/>
    </row>
    <row r="80" spans="1:7" ht="20.25" customHeight="1" x14ac:dyDescent="0.15">
      <c r="A80" s="158"/>
      <c r="B80" s="131"/>
      <c r="C80" s="131"/>
      <c r="D80" s="131"/>
      <c r="E80" s="131"/>
      <c r="F80" s="131"/>
      <c r="G80" s="131"/>
    </row>
    <row r="81" spans="1:7" ht="20.25" customHeight="1" x14ac:dyDescent="0.15">
      <c r="A81" s="158"/>
      <c r="B81" s="131"/>
      <c r="C81" s="131"/>
      <c r="D81" s="131"/>
      <c r="E81" s="131"/>
      <c r="F81" s="131"/>
      <c r="G81" s="131"/>
    </row>
    <row r="82" spans="1:7" ht="20.25" customHeight="1" x14ac:dyDescent="0.15">
      <c r="A82" s="158"/>
      <c r="B82" s="131"/>
      <c r="C82" s="131"/>
      <c r="D82" s="131"/>
      <c r="E82" s="131"/>
      <c r="F82" s="131"/>
      <c r="G82" s="131"/>
    </row>
    <row r="83" spans="1:7" ht="20.25" customHeight="1" x14ac:dyDescent="0.15">
      <c r="A83" s="158"/>
      <c r="B83" s="131"/>
      <c r="C83" s="131"/>
      <c r="D83" s="131"/>
      <c r="E83" s="131"/>
      <c r="F83" s="131"/>
      <c r="G83" s="131"/>
    </row>
    <row r="84" spans="1:7" ht="20.25" customHeight="1" x14ac:dyDescent="0.15">
      <c r="A84" s="158"/>
      <c r="B84" s="131"/>
      <c r="C84" s="131"/>
      <c r="D84" s="131"/>
      <c r="E84" s="131"/>
      <c r="F84" s="131"/>
      <c r="G84" s="131"/>
    </row>
    <row r="85" spans="1:7" ht="20.25" customHeight="1" x14ac:dyDescent="0.15">
      <c r="A85" s="158"/>
      <c r="B85" s="131"/>
      <c r="C85" s="131"/>
      <c r="D85" s="131"/>
      <c r="E85" s="131"/>
      <c r="F85" s="131"/>
      <c r="G85" s="131"/>
    </row>
    <row r="86" spans="1:7" ht="20.25" customHeight="1" x14ac:dyDescent="0.15">
      <c r="A86" s="158"/>
      <c r="B86" s="131"/>
      <c r="C86" s="131"/>
      <c r="D86" s="131"/>
      <c r="E86" s="131"/>
      <c r="F86" s="131"/>
      <c r="G86" s="131"/>
    </row>
    <row r="87" spans="1:7" ht="20.25" customHeight="1" x14ac:dyDescent="0.15">
      <c r="A87" s="158"/>
      <c r="B87" s="131"/>
      <c r="C87" s="131"/>
      <c r="D87" s="131"/>
      <c r="E87" s="131"/>
      <c r="F87" s="131"/>
      <c r="G87" s="131"/>
    </row>
    <row r="88" spans="1:7" ht="20.25" customHeight="1" x14ac:dyDescent="0.15">
      <c r="A88" s="158"/>
      <c r="B88" s="131"/>
      <c r="C88" s="131"/>
      <c r="D88" s="131"/>
      <c r="E88" s="131"/>
      <c r="F88" s="131"/>
      <c r="G88" s="131"/>
    </row>
    <row r="89" spans="1:7" ht="20.25" customHeight="1" x14ac:dyDescent="0.15">
      <c r="A89" s="158"/>
      <c r="B89" s="131"/>
      <c r="C89" s="131"/>
      <c r="D89" s="131"/>
      <c r="E89" s="131"/>
      <c r="F89" s="131"/>
      <c r="G89" s="131"/>
    </row>
    <row r="90" spans="1:7" ht="20.25" customHeight="1" x14ac:dyDescent="0.15">
      <c r="A90" s="158"/>
      <c r="B90" s="131"/>
      <c r="C90" s="131"/>
      <c r="D90" s="131"/>
      <c r="E90" s="131"/>
      <c r="F90" s="131"/>
      <c r="G90" s="131"/>
    </row>
    <row r="91" spans="1:7" ht="20.25" customHeight="1" x14ac:dyDescent="0.15">
      <c r="A91" s="158"/>
      <c r="B91" s="131"/>
      <c r="C91" s="131"/>
      <c r="D91" s="131"/>
      <c r="E91" s="131"/>
      <c r="F91" s="131"/>
      <c r="G91" s="131"/>
    </row>
    <row r="92" spans="1:7" ht="20.25" customHeight="1" x14ac:dyDescent="0.15">
      <c r="A92" s="158"/>
      <c r="B92" s="131"/>
      <c r="C92" s="131"/>
      <c r="D92" s="131"/>
      <c r="E92" s="131"/>
      <c r="F92" s="131"/>
      <c r="G92" s="131"/>
    </row>
    <row r="93" spans="1:7" ht="20.25" customHeight="1" x14ac:dyDescent="0.15">
      <c r="A93" s="158"/>
      <c r="B93" s="131"/>
      <c r="C93" s="131"/>
      <c r="D93" s="131"/>
      <c r="E93" s="131"/>
      <c r="F93" s="131"/>
      <c r="G93" s="131"/>
    </row>
    <row r="94" spans="1:7" ht="20.25" customHeight="1" x14ac:dyDescent="0.15">
      <c r="A94" s="158"/>
      <c r="B94" s="131"/>
      <c r="C94" s="131"/>
      <c r="D94" s="131"/>
      <c r="E94" s="131"/>
      <c r="F94" s="131"/>
      <c r="G94" s="131"/>
    </row>
    <row r="95" spans="1:7" ht="20.25" customHeight="1" x14ac:dyDescent="0.15">
      <c r="A95" s="158"/>
      <c r="B95" s="131"/>
      <c r="C95" s="131"/>
      <c r="D95" s="131"/>
      <c r="E95" s="131"/>
      <c r="F95" s="131"/>
      <c r="G95" s="131"/>
    </row>
    <row r="96" spans="1:7" ht="20.25" customHeight="1" x14ac:dyDescent="0.15">
      <c r="A96" s="158"/>
      <c r="B96" s="131"/>
      <c r="C96" s="131"/>
      <c r="D96" s="131"/>
      <c r="E96" s="131"/>
      <c r="F96" s="131"/>
      <c r="G96" s="131"/>
    </row>
    <row r="97" spans="1:7" ht="20.25" customHeight="1" x14ac:dyDescent="0.15">
      <c r="A97" s="158"/>
      <c r="B97" s="131"/>
      <c r="C97" s="131"/>
      <c r="D97" s="131"/>
      <c r="E97" s="131"/>
      <c r="F97" s="131"/>
      <c r="G97" s="131"/>
    </row>
    <row r="98" spans="1:7" ht="20.25" customHeight="1" x14ac:dyDescent="0.15">
      <c r="A98" s="158"/>
      <c r="B98" s="131"/>
      <c r="C98" s="131"/>
      <c r="D98" s="131"/>
      <c r="E98" s="131"/>
      <c r="F98" s="131"/>
      <c r="G98" s="131"/>
    </row>
    <row r="99" spans="1:7" ht="20.25" customHeight="1" x14ac:dyDescent="0.15">
      <c r="A99" s="158"/>
      <c r="B99" s="131"/>
      <c r="C99" s="131"/>
      <c r="D99" s="131"/>
      <c r="E99" s="131"/>
      <c r="F99" s="131"/>
      <c r="G99" s="131"/>
    </row>
    <row r="100" spans="1:7" ht="20.25" customHeight="1" x14ac:dyDescent="0.15">
      <c r="A100" s="158"/>
      <c r="B100" s="131"/>
      <c r="C100" s="131"/>
      <c r="D100" s="131"/>
      <c r="E100" s="131"/>
      <c r="F100" s="131"/>
      <c r="G100" s="131"/>
    </row>
    <row r="101" spans="1:7" ht="20.25" customHeight="1" x14ac:dyDescent="0.15">
      <c r="A101" s="158"/>
      <c r="B101" s="131"/>
      <c r="C101" s="131"/>
      <c r="D101" s="131"/>
      <c r="E101" s="131"/>
      <c r="F101" s="131"/>
      <c r="G101" s="131"/>
    </row>
    <row r="102" spans="1:7" ht="20.25" customHeight="1" x14ac:dyDescent="0.15">
      <c r="A102" s="158"/>
      <c r="B102" s="131"/>
      <c r="C102" s="131"/>
      <c r="D102" s="131"/>
      <c r="E102" s="131"/>
      <c r="F102" s="131"/>
      <c r="G102" s="131"/>
    </row>
    <row r="103" spans="1:7" ht="20.25" customHeight="1" x14ac:dyDescent="0.15">
      <c r="A103" s="158"/>
      <c r="B103" s="131"/>
      <c r="C103" s="131"/>
      <c r="D103" s="131"/>
      <c r="E103" s="131"/>
      <c r="F103" s="131"/>
      <c r="G103" s="131"/>
    </row>
    <row r="104" spans="1:7" ht="20.25" customHeight="1" x14ac:dyDescent="0.15">
      <c r="A104" s="158"/>
      <c r="B104" s="131"/>
      <c r="C104" s="131"/>
      <c r="D104" s="131"/>
      <c r="E104" s="131"/>
      <c r="F104" s="131"/>
      <c r="G104" s="131"/>
    </row>
    <row r="105" spans="1:7" ht="20.25" customHeight="1" x14ac:dyDescent="0.15">
      <c r="A105" s="158"/>
      <c r="B105" s="131"/>
      <c r="C105" s="131"/>
      <c r="D105" s="131"/>
      <c r="E105" s="131"/>
      <c r="F105" s="131"/>
      <c r="G105" s="131"/>
    </row>
    <row r="106" spans="1:7" ht="20.25" customHeight="1" x14ac:dyDescent="0.15">
      <c r="A106" s="158"/>
      <c r="B106" s="131"/>
      <c r="C106" s="131"/>
      <c r="D106" s="131"/>
      <c r="E106" s="131"/>
      <c r="F106" s="131"/>
      <c r="G106" s="131"/>
    </row>
    <row r="107" spans="1:7" ht="20.25" customHeight="1" x14ac:dyDescent="0.15">
      <c r="A107" s="158"/>
      <c r="B107" s="131"/>
      <c r="C107" s="131"/>
      <c r="D107" s="131"/>
      <c r="E107" s="131"/>
      <c r="F107" s="131"/>
      <c r="G107" s="131"/>
    </row>
    <row r="108" spans="1:7" ht="20.25" customHeight="1" x14ac:dyDescent="0.15">
      <c r="A108" s="158"/>
      <c r="B108" s="131"/>
      <c r="C108" s="131"/>
      <c r="D108" s="131"/>
      <c r="E108" s="131"/>
      <c r="F108" s="131"/>
      <c r="G108" s="131"/>
    </row>
    <row r="109" spans="1:7" ht="20.25" customHeight="1" x14ac:dyDescent="0.15">
      <c r="A109" s="158"/>
      <c r="B109" s="131"/>
      <c r="C109" s="131"/>
      <c r="D109" s="131"/>
      <c r="E109" s="131"/>
      <c r="F109" s="131"/>
      <c r="G109" s="131"/>
    </row>
    <row r="110" spans="1:7" ht="20.25" customHeight="1" x14ac:dyDescent="0.15">
      <c r="A110" s="158"/>
      <c r="B110" s="131"/>
      <c r="C110" s="131"/>
      <c r="D110" s="131"/>
      <c r="E110" s="131"/>
      <c r="F110" s="131"/>
      <c r="G110" s="131"/>
    </row>
    <row r="111" spans="1:7" ht="20.25" customHeight="1" x14ac:dyDescent="0.15">
      <c r="A111" s="158"/>
      <c r="B111" s="131"/>
      <c r="C111" s="131"/>
      <c r="D111" s="131"/>
      <c r="E111" s="131"/>
      <c r="F111" s="131"/>
      <c r="G111" s="131"/>
    </row>
    <row r="112" spans="1:7" ht="20.25" customHeight="1" x14ac:dyDescent="0.15">
      <c r="A112" s="158"/>
      <c r="B112" s="131"/>
      <c r="C112" s="131"/>
      <c r="D112" s="131"/>
      <c r="E112" s="131"/>
      <c r="F112" s="131"/>
      <c r="G112" s="131"/>
    </row>
    <row r="113" spans="1:7" ht="20.25" customHeight="1" x14ac:dyDescent="0.15">
      <c r="A113" s="158"/>
      <c r="B113" s="131"/>
      <c r="C113" s="131"/>
      <c r="D113" s="131"/>
      <c r="E113" s="131"/>
      <c r="F113" s="131"/>
      <c r="G113" s="131"/>
    </row>
    <row r="114" spans="1:7" ht="20.25" customHeight="1" x14ac:dyDescent="0.15">
      <c r="A114" s="158"/>
      <c r="B114" s="131"/>
      <c r="C114" s="131"/>
      <c r="D114" s="131"/>
      <c r="E114" s="131"/>
      <c r="F114" s="131"/>
      <c r="G114" s="131"/>
    </row>
    <row r="115" spans="1:7" ht="20.25" customHeight="1" x14ac:dyDescent="0.15">
      <c r="A115" s="158"/>
      <c r="B115" s="131"/>
      <c r="C115" s="131"/>
      <c r="D115" s="131"/>
      <c r="E115" s="131"/>
      <c r="F115" s="131"/>
      <c r="G115" s="131"/>
    </row>
    <row r="116" spans="1:7" ht="20.25" customHeight="1" x14ac:dyDescent="0.15">
      <c r="A116" s="158"/>
      <c r="B116" s="131"/>
      <c r="C116" s="131"/>
      <c r="D116" s="131"/>
      <c r="E116" s="131"/>
      <c r="F116" s="131"/>
      <c r="G116" s="131"/>
    </row>
    <row r="117" spans="1:7" ht="20.25" customHeight="1" x14ac:dyDescent="0.15">
      <c r="A117" s="158"/>
      <c r="B117" s="131"/>
      <c r="C117" s="131"/>
      <c r="D117" s="131"/>
      <c r="E117" s="131"/>
      <c r="F117" s="131"/>
      <c r="G117" s="131"/>
    </row>
    <row r="118" spans="1:7" ht="20.25" customHeight="1" x14ac:dyDescent="0.15">
      <c r="A118" s="158"/>
      <c r="B118" s="131"/>
      <c r="C118" s="131"/>
      <c r="D118" s="131"/>
      <c r="E118" s="131"/>
      <c r="F118" s="131"/>
      <c r="G118" s="131"/>
    </row>
    <row r="119" spans="1:7" ht="20.25" customHeight="1" x14ac:dyDescent="0.15">
      <c r="A119" s="158"/>
      <c r="B119" s="131"/>
      <c r="C119" s="131"/>
      <c r="D119" s="131"/>
      <c r="E119" s="131"/>
      <c r="F119" s="131"/>
      <c r="G119" s="131"/>
    </row>
    <row r="120" spans="1:7" ht="20.25" customHeight="1" x14ac:dyDescent="0.15">
      <c r="A120" s="158"/>
      <c r="B120" s="131"/>
      <c r="C120" s="131"/>
      <c r="D120" s="131"/>
      <c r="E120" s="131"/>
      <c r="F120" s="131"/>
      <c r="G120" s="131"/>
    </row>
    <row r="121" spans="1:7" ht="20.25" customHeight="1" x14ac:dyDescent="0.15">
      <c r="A121" s="158"/>
      <c r="B121" s="131"/>
      <c r="C121" s="131"/>
      <c r="D121" s="131"/>
      <c r="E121" s="131"/>
      <c r="F121" s="131"/>
      <c r="G121" s="131"/>
    </row>
    <row r="122" spans="1:7" ht="20.25" customHeight="1" x14ac:dyDescent="0.15">
      <c r="A122" s="158"/>
      <c r="B122" s="131"/>
      <c r="C122" s="131"/>
      <c r="D122" s="131"/>
      <c r="E122" s="131"/>
      <c r="F122" s="131"/>
      <c r="G122" s="131"/>
    </row>
    <row r="123" spans="1:7" ht="20.25" customHeight="1" x14ac:dyDescent="0.15">
      <c r="A123" s="158"/>
      <c r="B123" s="131"/>
      <c r="C123" s="131"/>
      <c r="D123" s="131"/>
      <c r="E123" s="131"/>
      <c r="F123" s="131"/>
      <c r="G123" s="131"/>
    </row>
    <row r="124" spans="1:7" ht="20.25" customHeight="1" x14ac:dyDescent="0.15">
      <c r="A124" s="158"/>
      <c r="B124" s="131"/>
      <c r="C124" s="131"/>
      <c r="D124" s="131"/>
      <c r="E124" s="131"/>
      <c r="F124" s="131"/>
      <c r="G124" s="131"/>
    </row>
    <row r="125" spans="1:7" ht="20.25" customHeight="1" x14ac:dyDescent="0.15">
      <c r="A125" s="158"/>
      <c r="B125" s="131"/>
      <c r="C125" s="131"/>
      <c r="D125" s="131"/>
      <c r="E125" s="131"/>
      <c r="F125" s="131"/>
      <c r="G125" s="131"/>
    </row>
    <row r="126" spans="1:7" ht="20.25" customHeight="1" x14ac:dyDescent="0.15">
      <c r="A126" s="158"/>
      <c r="B126" s="131"/>
      <c r="C126" s="131"/>
      <c r="D126" s="131"/>
      <c r="E126" s="131"/>
      <c r="F126" s="131"/>
      <c r="G126" s="131"/>
    </row>
    <row r="127" spans="1:7" ht="20.25" customHeight="1" x14ac:dyDescent="0.15">
      <c r="A127" s="158"/>
      <c r="B127" s="131"/>
      <c r="C127" s="131"/>
      <c r="D127" s="131"/>
      <c r="E127" s="131"/>
      <c r="F127" s="131"/>
      <c r="G127" s="131"/>
    </row>
    <row r="128" spans="1:7" ht="20.25" customHeight="1" x14ac:dyDescent="0.15">
      <c r="A128" s="158"/>
      <c r="B128" s="131"/>
      <c r="C128" s="131"/>
      <c r="D128" s="131"/>
      <c r="E128" s="131"/>
      <c r="F128" s="131"/>
      <c r="G128" s="131"/>
    </row>
    <row r="129" spans="1:7" ht="20.25" customHeight="1" x14ac:dyDescent="0.15">
      <c r="A129" s="158"/>
      <c r="B129" s="131"/>
      <c r="C129" s="131"/>
      <c r="D129" s="131"/>
      <c r="E129" s="131"/>
      <c r="F129" s="131"/>
      <c r="G129" s="131"/>
    </row>
    <row r="130" spans="1:7" ht="20.25" customHeight="1" x14ac:dyDescent="0.15">
      <c r="A130" s="158"/>
      <c r="B130" s="131"/>
      <c r="C130" s="131"/>
      <c r="D130" s="131"/>
      <c r="E130" s="131"/>
      <c r="F130" s="131"/>
      <c r="G130" s="131"/>
    </row>
    <row r="131" spans="1:7" ht="20.25" customHeight="1" x14ac:dyDescent="0.15">
      <c r="A131" s="158"/>
      <c r="B131" s="131"/>
      <c r="C131" s="131"/>
      <c r="D131" s="131"/>
      <c r="E131" s="131"/>
      <c r="F131" s="131"/>
      <c r="G131" s="131"/>
    </row>
    <row r="132" spans="1:7" ht="20.25" customHeight="1" x14ac:dyDescent="0.15">
      <c r="A132" s="158"/>
      <c r="B132" s="131"/>
      <c r="C132" s="131"/>
      <c r="D132" s="131"/>
      <c r="E132" s="131"/>
      <c r="F132" s="131"/>
      <c r="G132" s="131"/>
    </row>
    <row r="133" spans="1:7" ht="20.25" customHeight="1" x14ac:dyDescent="0.15">
      <c r="A133" s="158"/>
      <c r="B133" s="131"/>
      <c r="C133" s="131"/>
      <c r="D133" s="131"/>
      <c r="E133" s="131"/>
      <c r="F133" s="131"/>
      <c r="G133" s="131"/>
    </row>
    <row r="134" spans="1:7" ht="20.25" customHeight="1" x14ac:dyDescent="0.15">
      <c r="A134" s="158"/>
      <c r="B134" s="131"/>
      <c r="C134" s="131"/>
      <c r="D134" s="131"/>
      <c r="E134" s="131"/>
      <c r="F134" s="131"/>
      <c r="G134" s="131"/>
    </row>
    <row r="135" spans="1:7" ht="20.25" customHeight="1" x14ac:dyDescent="0.15">
      <c r="A135" s="158"/>
      <c r="B135" s="131"/>
      <c r="C135" s="131"/>
      <c r="D135" s="131"/>
      <c r="E135" s="131"/>
      <c r="F135" s="131"/>
      <c r="G135" s="131"/>
    </row>
    <row r="136" spans="1:7" ht="20.25" customHeight="1" x14ac:dyDescent="0.15">
      <c r="A136" s="158"/>
      <c r="B136" s="131"/>
      <c r="C136" s="131"/>
      <c r="D136" s="131"/>
      <c r="E136" s="131"/>
      <c r="F136" s="131"/>
      <c r="G136" s="131"/>
    </row>
    <row r="137" spans="1:7" ht="20.25" customHeight="1" x14ac:dyDescent="0.15">
      <c r="A137" s="158"/>
      <c r="B137" s="131"/>
      <c r="C137" s="131"/>
      <c r="D137" s="131"/>
      <c r="E137" s="131"/>
      <c r="F137" s="131"/>
      <c r="G137" s="131"/>
    </row>
    <row r="138" spans="1:7" ht="20.25" customHeight="1" x14ac:dyDescent="0.15">
      <c r="A138" s="158"/>
      <c r="B138" s="131"/>
      <c r="C138" s="131"/>
      <c r="D138" s="131"/>
      <c r="E138" s="131"/>
      <c r="F138" s="131"/>
      <c r="G138" s="131"/>
    </row>
    <row r="139" spans="1:7" ht="20.25" customHeight="1" x14ac:dyDescent="0.15">
      <c r="A139" s="158"/>
      <c r="B139" s="131"/>
      <c r="C139" s="131"/>
      <c r="D139" s="131"/>
      <c r="E139" s="131"/>
      <c r="F139" s="131"/>
      <c r="G139" s="131"/>
    </row>
    <row r="140" spans="1:7" ht="20.25" customHeight="1" x14ac:dyDescent="0.15">
      <c r="A140" s="158"/>
      <c r="B140" s="131"/>
      <c r="C140" s="131"/>
      <c r="D140" s="131"/>
      <c r="E140" s="131"/>
      <c r="F140" s="131"/>
      <c r="G140" s="131"/>
    </row>
    <row r="141" spans="1:7" ht="20.25" customHeight="1" x14ac:dyDescent="0.15">
      <c r="A141" s="158"/>
      <c r="B141" s="131"/>
      <c r="C141" s="131"/>
      <c r="D141" s="131"/>
      <c r="E141" s="131"/>
      <c r="F141" s="131"/>
      <c r="G141" s="131"/>
    </row>
    <row r="142" spans="1:7" ht="20.25" customHeight="1" x14ac:dyDescent="0.15">
      <c r="A142" s="158"/>
      <c r="B142" s="131"/>
      <c r="C142" s="131"/>
      <c r="D142" s="131"/>
      <c r="E142" s="131"/>
      <c r="F142" s="131"/>
      <c r="G142" s="131"/>
    </row>
    <row r="143" spans="1:7" ht="20.25" customHeight="1" x14ac:dyDescent="0.15">
      <c r="A143" s="158"/>
      <c r="B143" s="131"/>
      <c r="C143" s="131"/>
      <c r="D143" s="131"/>
      <c r="E143" s="131"/>
      <c r="F143" s="131"/>
      <c r="G143" s="131"/>
    </row>
    <row r="144" spans="1:7" ht="20.25" customHeight="1" x14ac:dyDescent="0.15">
      <c r="A144" s="158"/>
      <c r="B144" s="131"/>
      <c r="C144" s="131"/>
      <c r="D144" s="131"/>
      <c r="E144" s="131"/>
      <c r="F144" s="131"/>
      <c r="G144" s="131"/>
    </row>
    <row r="145" spans="1:7" ht="20.25" customHeight="1" x14ac:dyDescent="0.15">
      <c r="A145" s="158"/>
      <c r="B145" s="131"/>
      <c r="C145" s="131"/>
      <c r="D145" s="131"/>
      <c r="E145" s="131"/>
      <c r="F145" s="131"/>
      <c r="G145" s="131"/>
    </row>
    <row r="146" spans="1:7" ht="20.25" customHeight="1" x14ac:dyDescent="0.15">
      <c r="A146" s="158"/>
      <c r="B146" s="131"/>
      <c r="C146" s="131"/>
      <c r="D146" s="131"/>
      <c r="E146" s="131"/>
      <c r="F146" s="131"/>
      <c r="G146" s="131"/>
    </row>
    <row r="147" spans="1:7" ht="20.25" customHeight="1" x14ac:dyDescent="0.15">
      <c r="A147" s="158"/>
      <c r="B147" s="131"/>
      <c r="C147" s="131"/>
      <c r="D147" s="131"/>
      <c r="E147" s="131"/>
      <c r="F147" s="131"/>
      <c r="G147" s="131"/>
    </row>
    <row r="148" spans="1:7" ht="20.25" customHeight="1" x14ac:dyDescent="0.15">
      <c r="A148" s="158"/>
      <c r="B148" s="131"/>
      <c r="C148" s="131"/>
      <c r="D148" s="131"/>
      <c r="E148" s="131"/>
      <c r="F148" s="131"/>
      <c r="G148" s="131"/>
    </row>
    <row r="149" spans="1:7" ht="20.25" customHeight="1" x14ac:dyDescent="0.15">
      <c r="A149" s="158"/>
      <c r="B149" s="131"/>
      <c r="C149" s="131"/>
      <c r="D149" s="131"/>
      <c r="E149" s="131"/>
      <c r="F149" s="131"/>
      <c r="G149" s="131"/>
    </row>
    <row r="150" spans="1:7" ht="20.25" customHeight="1" x14ac:dyDescent="0.15">
      <c r="A150" s="158"/>
      <c r="B150" s="131"/>
      <c r="C150" s="131"/>
      <c r="D150" s="131"/>
      <c r="E150" s="131"/>
      <c r="F150" s="131"/>
      <c r="G150" s="131"/>
    </row>
    <row r="151" spans="1:7" ht="20.25" customHeight="1" x14ac:dyDescent="0.15">
      <c r="A151" s="158"/>
      <c r="B151" s="131"/>
      <c r="C151" s="131"/>
      <c r="D151" s="131"/>
      <c r="E151" s="131"/>
      <c r="F151" s="131"/>
      <c r="G151" s="131"/>
    </row>
    <row r="152" spans="1:7" ht="20.25" customHeight="1" x14ac:dyDescent="0.15">
      <c r="A152" s="158"/>
      <c r="B152" s="131"/>
      <c r="C152" s="131"/>
      <c r="D152" s="131"/>
      <c r="E152" s="131"/>
      <c r="F152" s="131"/>
      <c r="G152" s="131"/>
    </row>
    <row r="153" spans="1:7" ht="20.25" customHeight="1" x14ac:dyDescent="0.15">
      <c r="A153" s="158"/>
      <c r="B153" s="131"/>
      <c r="C153" s="131"/>
      <c r="D153" s="131"/>
      <c r="E153" s="131"/>
      <c r="F153" s="131"/>
      <c r="G153" s="131"/>
    </row>
    <row r="154" spans="1:7" ht="20.25" customHeight="1" x14ac:dyDescent="0.15">
      <c r="A154" s="158"/>
      <c r="B154" s="131"/>
      <c r="C154" s="131"/>
      <c r="D154" s="131"/>
      <c r="E154" s="131"/>
      <c r="F154" s="131"/>
      <c r="G154" s="131"/>
    </row>
    <row r="155" spans="1:7" ht="20.25" customHeight="1" x14ac:dyDescent="0.15">
      <c r="A155" s="158"/>
      <c r="B155" s="131"/>
      <c r="C155" s="131"/>
      <c r="D155" s="131"/>
      <c r="E155" s="131"/>
      <c r="F155" s="131"/>
      <c r="G155" s="131"/>
    </row>
    <row r="156" spans="1:7" ht="20.25" customHeight="1" x14ac:dyDescent="0.15">
      <c r="A156" s="158"/>
      <c r="B156" s="131"/>
      <c r="C156" s="131"/>
      <c r="D156" s="131"/>
      <c r="E156" s="131"/>
      <c r="F156" s="131"/>
      <c r="G156" s="131"/>
    </row>
    <row r="157" spans="1:7" ht="20.25" customHeight="1" x14ac:dyDescent="0.15">
      <c r="A157" s="158"/>
      <c r="B157" s="131"/>
      <c r="C157" s="131"/>
      <c r="D157" s="131"/>
      <c r="E157" s="131"/>
      <c r="F157" s="131"/>
      <c r="G157" s="131"/>
    </row>
    <row r="158" spans="1:7" ht="20.25" customHeight="1" x14ac:dyDescent="0.15">
      <c r="A158" s="158"/>
      <c r="B158" s="131"/>
      <c r="C158" s="131"/>
      <c r="D158" s="131"/>
      <c r="E158" s="131"/>
      <c r="F158" s="131"/>
      <c r="G158" s="131"/>
    </row>
    <row r="159" spans="1:7" ht="20.25" customHeight="1" x14ac:dyDescent="0.15">
      <c r="A159" s="158"/>
      <c r="B159" s="131"/>
      <c r="C159" s="131"/>
      <c r="D159" s="131"/>
      <c r="E159" s="131"/>
      <c r="F159" s="131"/>
      <c r="G159" s="131"/>
    </row>
    <row r="160" spans="1:7" ht="20.25" customHeight="1" x14ac:dyDescent="0.15">
      <c r="A160" s="158"/>
      <c r="B160" s="131"/>
      <c r="C160" s="131"/>
      <c r="D160" s="131"/>
      <c r="E160" s="131"/>
      <c r="F160" s="131"/>
      <c r="G160" s="131"/>
    </row>
    <row r="161" spans="1:7" ht="20.25" customHeight="1" x14ac:dyDescent="0.15">
      <c r="A161" s="158"/>
      <c r="B161" s="131"/>
      <c r="C161" s="131"/>
      <c r="D161" s="131"/>
      <c r="E161" s="131"/>
      <c r="F161" s="131"/>
      <c r="G161" s="131"/>
    </row>
    <row r="162" spans="1:7" ht="20.25" customHeight="1" x14ac:dyDescent="0.15">
      <c r="A162" s="158"/>
      <c r="B162" s="131"/>
      <c r="C162" s="131"/>
      <c r="D162" s="131"/>
      <c r="E162" s="131"/>
      <c r="F162" s="131"/>
      <c r="G162" s="131"/>
    </row>
    <row r="163" spans="1:7" ht="20.25" customHeight="1" x14ac:dyDescent="0.15">
      <c r="A163" s="158"/>
      <c r="B163" s="131"/>
      <c r="C163" s="131"/>
      <c r="D163" s="131"/>
      <c r="E163" s="131"/>
      <c r="F163" s="131"/>
      <c r="G163" s="131"/>
    </row>
    <row r="164" spans="1:7" ht="20.25" customHeight="1" x14ac:dyDescent="0.15">
      <c r="A164" s="158"/>
      <c r="B164" s="131"/>
      <c r="C164" s="131"/>
      <c r="D164" s="131"/>
      <c r="E164" s="131"/>
      <c r="F164" s="131"/>
      <c r="G164" s="131"/>
    </row>
    <row r="165" spans="1:7" ht="20.25" customHeight="1" x14ac:dyDescent="0.15">
      <c r="A165" s="158"/>
      <c r="B165" s="131"/>
      <c r="C165" s="131"/>
      <c r="D165" s="131"/>
      <c r="E165" s="131"/>
      <c r="F165" s="131"/>
      <c r="G165" s="131"/>
    </row>
    <row r="166" spans="1:7" ht="20.25" customHeight="1" x14ac:dyDescent="0.15">
      <c r="A166" s="158"/>
      <c r="B166" s="131"/>
      <c r="C166" s="131"/>
      <c r="D166" s="131"/>
      <c r="E166" s="131"/>
      <c r="F166" s="131"/>
      <c r="G166" s="131"/>
    </row>
    <row r="167" spans="1:7" ht="20.25" customHeight="1" x14ac:dyDescent="0.15">
      <c r="A167" s="158"/>
      <c r="B167" s="131"/>
      <c r="C167" s="131"/>
      <c r="D167" s="131"/>
      <c r="E167" s="131"/>
      <c r="F167" s="131"/>
      <c r="G167" s="131"/>
    </row>
    <row r="168" spans="1:7" ht="20.25" customHeight="1" x14ac:dyDescent="0.15">
      <c r="A168" s="158"/>
      <c r="B168" s="131"/>
      <c r="C168" s="131"/>
      <c r="D168" s="131"/>
      <c r="E168" s="131"/>
      <c r="F168" s="131"/>
      <c r="G168" s="131"/>
    </row>
    <row r="169" spans="1:7" ht="20.25" customHeight="1" x14ac:dyDescent="0.15">
      <c r="A169" s="158"/>
      <c r="B169" s="131"/>
      <c r="C169" s="131"/>
      <c r="D169" s="131"/>
      <c r="E169" s="131"/>
      <c r="F169" s="131"/>
      <c r="G169" s="131"/>
    </row>
    <row r="170" spans="1:7" ht="20.25" customHeight="1" x14ac:dyDescent="0.15">
      <c r="A170" s="158"/>
      <c r="B170" s="131"/>
      <c r="C170" s="131"/>
      <c r="D170" s="131"/>
      <c r="E170" s="131"/>
      <c r="F170" s="131"/>
      <c r="G170" s="131"/>
    </row>
    <row r="171" spans="1:7" ht="20.25" customHeight="1" x14ac:dyDescent="0.15">
      <c r="A171" s="158"/>
      <c r="B171" s="131"/>
      <c r="C171" s="131"/>
      <c r="D171" s="131"/>
      <c r="E171" s="131"/>
      <c r="F171" s="131"/>
      <c r="G171" s="131"/>
    </row>
    <row r="172" spans="1:7" ht="20.25" customHeight="1" x14ac:dyDescent="0.15">
      <c r="A172" s="158"/>
      <c r="B172" s="131"/>
      <c r="C172" s="131"/>
      <c r="D172" s="131"/>
      <c r="E172" s="131"/>
      <c r="F172" s="131"/>
      <c r="G172" s="131"/>
    </row>
    <row r="173" spans="1:7" ht="20.25" customHeight="1" x14ac:dyDescent="0.15">
      <c r="A173" s="158"/>
      <c r="B173" s="131"/>
      <c r="C173" s="131"/>
      <c r="D173" s="131"/>
      <c r="E173" s="131"/>
      <c r="F173" s="131"/>
      <c r="G173" s="131"/>
    </row>
    <row r="174" spans="1:7" ht="20.25" customHeight="1" x14ac:dyDescent="0.15">
      <c r="A174" s="158"/>
      <c r="B174" s="131"/>
      <c r="C174" s="131"/>
      <c r="D174" s="131"/>
      <c r="E174" s="131"/>
      <c r="F174" s="131"/>
      <c r="G174" s="131"/>
    </row>
    <row r="175" spans="1:7" ht="20.25" customHeight="1" x14ac:dyDescent="0.15">
      <c r="A175" s="158"/>
      <c r="B175" s="131"/>
      <c r="C175" s="131"/>
      <c r="D175" s="131"/>
      <c r="E175" s="131"/>
      <c r="F175" s="131"/>
      <c r="G175" s="131"/>
    </row>
    <row r="176" spans="1:7" ht="20.25" customHeight="1" x14ac:dyDescent="0.15">
      <c r="A176" s="158"/>
      <c r="B176" s="131"/>
      <c r="C176" s="131"/>
      <c r="D176" s="131"/>
      <c r="E176" s="131"/>
      <c r="F176" s="131"/>
      <c r="G176" s="131"/>
    </row>
    <row r="177" spans="1:7" ht="20.25" customHeight="1" x14ac:dyDescent="0.15">
      <c r="A177" s="158"/>
      <c r="B177" s="131"/>
      <c r="C177" s="131"/>
      <c r="D177" s="131"/>
      <c r="E177" s="131"/>
      <c r="F177" s="131"/>
      <c r="G177" s="131"/>
    </row>
    <row r="178" spans="1:7" ht="20.25" customHeight="1" x14ac:dyDescent="0.15">
      <c r="A178" s="158"/>
      <c r="B178" s="131"/>
      <c r="C178" s="131"/>
      <c r="D178" s="131"/>
      <c r="E178" s="131"/>
      <c r="F178" s="131"/>
      <c r="G178" s="131"/>
    </row>
    <row r="179" spans="1:7" ht="20.25" customHeight="1" x14ac:dyDescent="0.15">
      <c r="A179" s="158"/>
      <c r="B179" s="131"/>
      <c r="C179" s="131"/>
      <c r="D179" s="131"/>
      <c r="E179" s="131"/>
      <c r="F179" s="131"/>
      <c r="G179" s="131"/>
    </row>
    <row r="180" spans="1:7" ht="20.25" customHeight="1" x14ac:dyDescent="0.15">
      <c r="A180" s="158"/>
      <c r="B180" s="131"/>
      <c r="C180" s="131"/>
      <c r="D180" s="131"/>
      <c r="E180" s="131"/>
      <c r="F180" s="131"/>
      <c r="G180" s="131"/>
    </row>
    <row r="181" spans="1:7" ht="20.25" customHeight="1" x14ac:dyDescent="0.15">
      <c r="A181" s="158"/>
      <c r="B181" s="131"/>
      <c r="C181" s="131"/>
      <c r="D181" s="131"/>
      <c r="E181" s="131"/>
      <c r="F181" s="131"/>
      <c r="G181" s="131"/>
    </row>
    <row r="182" spans="1:7" ht="20.25" customHeight="1" x14ac:dyDescent="0.15">
      <c r="A182" s="158"/>
      <c r="B182" s="131"/>
      <c r="C182" s="131"/>
      <c r="D182" s="131"/>
      <c r="E182" s="131"/>
      <c r="F182" s="131"/>
      <c r="G182" s="131"/>
    </row>
    <row r="183" spans="1:7" ht="20.25" customHeight="1" x14ac:dyDescent="0.15">
      <c r="A183" s="158"/>
      <c r="B183" s="131"/>
      <c r="C183" s="131"/>
      <c r="D183" s="131"/>
      <c r="E183" s="131"/>
      <c r="F183" s="131"/>
      <c r="G183" s="131"/>
    </row>
    <row r="184" spans="1:7" ht="20.25" customHeight="1" x14ac:dyDescent="0.15">
      <c r="A184" s="158"/>
      <c r="B184" s="131"/>
      <c r="C184" s="131"/>
      <c r="D184" s="131"/>
      <c r="E184" s="131"/>
      <c r="F184" s="131"/>
      <c r="G184" s="131"/>
    </row>
    <row r="185" spans="1:7" ht="20.25" customHeight="1" x14ac:dyDescent="0.15">
      <c r="A185" s="158"/>
      <c r="B185" s="131"/>
      <c r="C185" s="131"/>
      <c r="D185" s="131"/>
      <c r="E185" s="131"/>
      <c r="F185" s="131"/>
      <c r="G185" s="131"/>
    </row>
    <row r="186" spans="1:7" ht="20.25" customHeight="1" x14ac:dyDescent="0.15">
      <c r="A186" s="158"/>
      <c r="B186" s="131"/>
      <c r="C186" s="131"/>
      <c r="D186" s="131"/>
      <c r="E186" s="131"/>
      <c r="F186" s="131"/>
      <c r="G186" s="131"/>
    </row>
    <row r="187" spans="1:7" ht="20.25" customHeight="1" x14ac:dyDescent="0.15">
      <c r="A187" s="158"/>
      <c r="B187" s="131"/>
      <c r="C187" s="131"/>
      <c r="D187" s="131"/>
      <c r="E187" s="131"/>
      <c r="F187" s="131"/>
      <c r="G187" s="131"/>
    </row>
    <row r="188" spans="1:7" ht="20.25" customHeight="1" x14ac:dyDescent="0.15">
      <c r="A188" s="158"/>
      <c r="B188" s="131"/>
      <c r="C188" s="131"/>
      <c r="D188" s="131"/>
      <c r="E188" s="131"/>
      <c r="F188" s="131"/>
      <c r="G188" s="131"/>
    </row>
    <row r="189" spans="1:7" ht="20.25" customHeight="1" x14ac:dyDescent="0.15">
      <c r="A189" s="158"/>
      <c r="B189" s="131"/>
      <c r="C189" s="131"/>
      <c r="D189" s="131"/>
      <c r="E189" s="131"/>
      <c r="F189" s="131"/>
      <c r="G189" s="131"/>
    </row>
    <row r="190" spans="1:7" ht="20.25" customHeight="1" x14ac:dyDescent="0.15">
      <c r="A190" s="158"/>
      <c r="B190" s="131"/>
      <c r="C190" s="131"/>
      <c r="D190" s="131"/>
      <c r="E190" s="131"/>
      <c r="F190" s="131"/>
      <c r="G190" s="131"/>
    </row>
    <row r="191" spans="1:7" ht="20.25" customHeight="1" x14ac:dyDescent="0.15">
      <c r="A191" s="158"/>
      <c r="B191" s="131"/>
      <c r="C191" s="131"/>
      <c r="D191" s="131"/>
      <c r="E191" s="131"/>
      <c r="F191" s="131"/>
      <c r="G191" s="131"/>
    </row>
    <row r="192" spans="1:7" ht="20.25" customHeight="1" x14ac:dyDescent="0.15">
      <c r="A192" s="158"/>
      <c r="B192" s="131"/>
      <c r="C192" s="131"/>
      <c r="D192" s="131"/>
      <c r="E192" s="131"/>
      <c r="F192" s="131"/>
      <c r="G192" s="131"/>
    </row>
    <row r="193" spans="1:7" ht="20.25" customHeight="1" x14ac:dyDescent="0.15">
      <c r="A193" s="158"/>
      <c r="B193" s="131"/>
      <c r="C193" s="131"/>
      <c r="D193" s="131"/>
      <c r="E193" s="131"/>
      <c r="F193" s="131"/>
      <c r="G193" s="131"/>
    </row>
    <row r="194" spans="1:7" ht="20.25" customHeight="1" x14ac:dyDescent="0.15">
      <c r="A194" s="158"/>
      <c r="B194" s="131"/>
      <c r="C194" s="131"/>
      <c r="D194" s="131"/>
      <c r="E194" s="131"/>
      <c r="F194" s="131"/>
      <c r="G194" s="131"/>
    </row>
    <row r="195" spans="1:7" ht="20.25" customHeight="1" x14ac:dyDescent="0.15">
      <c r="A195" s="158"/>
      <c r="B195" s="131"/>
      <c r="C195" s="131"/>
      <c r="D195" s="131"/>
      <c r="E195" s="131"/>
      <c r="F195" s="131"/>
      <c r="G195" s="131"/>
    </row>
    <row r="196" spans="1:7" ht="20.25" customHeight="1" x14ac:dyDescent="0.15">
      <c r="A196" s="158"/>
      <c r="B196" s="131"/>
      <c r="C196" s="131"/>
      <c r="D196" s="131"/>
      <c r="E196" s="131"/>
      <c r="F196" s="131"/>
      <c r="G196" s="131"/>
    </row>
    <row r="197" spans="1:7" ht="20.25" customHeight="1" x14ac:dyDescent="0.15">
      <c r="A197" s="158"/>
      <c r="B197" s="131"/>
      <c r="C197" s="131"/>
      <c r="D197" s="131"/>
      <c r="E197" s="131"/>
      <c r="F197" s="131"/>
      <c r="G197" s="131"/>
    </row>
    <row r="198" spans="1:7" ht="20.25" customHeight="1" x14ac:dyDescent="0.15">
      <c r="A198" s="158"/>
      <c r="B198" s="131"/>
      <c r="C198" s="131"/>
      <c r="D198" s="131"/>
      <c r="E198" s="131"/>
      <c r="F198" s="131"/>
      <c r="G198" s="131"/>
    </row>
    <row r="199" spans="1:7" ht="20.25" customHeight="1" x14ac:dyDescent="0.15">
      <c r="A199" s="158"/>
      <c r="B199" s="131"/>
      <c r="C199" s="131"/>
      <c r="D199" s="131"/>
      <c r="E199" s="131"/>
      <c r="F199" s="131"/>
      <c r="G199" s="131"/>
    </row>
    <row r="200" spans="1:7" ht="20.25" customHeight="1" x14ac:dyDescent="0.15">
      <c r="A200" s="158"/>
      <c r="B200" s="131"/>
      <c r="C200" s="131"/>
      <c r="D200" s="131"/>
      <c r="E200" s="131"/>
      <c r="F200" s="131"/>
      <c r="G200" s="131"/>
    </row>
    <row r="201" spans="1:7" ht="20.25" customHeight="1" x14ac:dyDescent="0.15">
      <c r="A201" s="158"/>
      <c r="B201" s="131"/>
      <c r="C201" s="131"/>
      <c r="D201" s="131"/>
      <c r="E201" s="131"/>
      <c r="F201" s="131"/>
      <c r="G201" s="131"/>
    </row>
    <row r="202" spans="1:7" ht="20.25" customHeight="1" x14ac:dyDescent="0.15">
      <c r="A202" s="158"/>
      <c r="B202" s="131"/>
      <c r="C202" s="131"/>
      <c r="D202" s="131"/>
      <c r="E202" s="131"/>
      <c r="F202" s="131"/>
      <c r="G202" s="131"/>
    </row>
    <row r="203" spans="1:7" ht="20.25" customHeight="1" x14ac:dyDescent="0.15">
      <c r="A203" s="158"/>
      <c r="B203" s="131"/>
      <c r="C203" s="131"/>
      <c r="D203" s="131"/>
      <c r="E203" s="131"/>
      <c r="F203" s="131"/>
      <c r="G203" s="131"/>
    </row>
    <row r="204" spans="1:7" ht="20.25" customHeight="1" x14ac:dyDescent="0.15">
      <c r="A204" s="158"/>
      <c r="B204" s="131"/>
      <c r="C204" s="131"/>
      <c r="D204" s="131"/>
      <c r="E204" s="131"/>
      <c r="F204" s="131"/>
      <c r="G204" s="131"/>
    </row>
    <row r="205" spans="1:7" ht="20.25" customHeight="1" x14ac:dyDescent="0.15">
      <c r="A205" s="158"/>
      <c r="B205" s="131"/>
      <c r="C205" s="131"/>
      <c r="D205" s="131"/>
      <c r="E205" s="131"/>
      <c r="F205" s="131"/>
      <c r="G205" s="131"/>
    </row>
    <row r="206" spans="1:7" ht="20.25" customHeight="1" x14ac:dyDescent="0.15">
      <c r="A206" s="158"/>
      <c r="B206" s="131"/>
      <c r="C206" s="131"/>
      <c r="D206" s="131"/>
      <c r="E206" s="131"/>
      <c r="F206" s="131"/>
      <c r="G206" s="131"/>
    </row>
    <row r="207" spans="1:7" ht="20.25" customHeight="1" x14ac:dyDescent="0.15">
      <c r="A207" s="158"/>
      <c r="B207" s="131"/>
      <c r="C207" s="131"/>
      <c r="D207" s="131"/>
      <c r="E207" s="131"/>
      <c r="F207" s="131"/>
      <c r="G207" s="131"/>
    </row>
    <row r="208" spans="1:7" ht="20.25" customHeight="1" x14ac:dyDescent="0.15">
      <c r="A208" s="158"/>
      <c r="B208" s="131"/>
      <c r="C208" s="131"/>
      <c r="D208" s="131"/>
      <c r="E208" s="131"/>
      <c r="F208" s="131"/>
      <c r="G208" s="131"/>
    </row>
    <row r="209" spans="1:7" ht="20.25" customHeight="1" x14ac:dyDescent="0.15">
      <c r="A209" s="158"/>
      <c r="B209" s="131"/>
      <c r="C209" s="131"/>
      <c r="D209" s="131"/>
      <c r="E209" s="131"/>
      <c r="F209" s="131"/>
      <c r="G209" s="131"/>
    </row>
    <row r="210" spans="1:7" ht="20.25" customHeight="1" x14ac:dyDescent="0.15">
      <c r="A210" s="158"/>
      <c r="B210" s="131"/>
      <c r="C210" s="131"/>
      <c r="D210" s="131"/>
      <c r="E210" s="131"/>
      <c r="F210" s="131"/>
      <c r="G210" s="131"/>
    </row>
    <row r="211" spans="1:7" ht="20.25" customHeight="1" x14ac:dyDescent="0.15">
      <c r="A211" s="158"/>
      <c r="B211" s="131"/>
      <c r="C211" s="131"/>
      <c r="D211" s="131"/>
      <c r="E211" s="131"/>
      <c r="F211" s="131"/>
      <c r="G211" s="131"/>
    </row>
    <row r="212" spans="1:7" ht="20.25" customHeight="1" x14ac:dyDescent="0.15">
      <c r="A212" s="158"/>
      <c r="B212" s="131"/>
      <c r="C212" s="131"/>
      <c r="D212" s="131"/>
      <c r="E212" s="131"/>
      <c r="F212" s="131"/>
      <c r="G212" s="131"/>
    </row>
    <row r="213" spans="1:7" ht="20.25" customHeight="1" x14ac:dyDescent="0.15">
      <c r="A213" s="158"/>
      <c r="B213" s="131"/>
      <c r="C213" s="131"/>
      <c r="D213" s="131"/>
      <c r="E213" s="131"/>
      <c r="F213" s="131"/>
      <c r="G213" s="131"/>
    </row>
    <row r="214" spans="1:7" ht="20.25" customHeight="1" x14ac:dyDescent="0.15">
      <c r="A214" s="158"/>
      <c r="B214" s="131"/>
      <c r="C214" s="131"/>
      <c r="D214" s="131"/>
      <c r="E214" s="131"/>
      <c r="F214" s="131"/>
      <c r="G214" s="131"/>
    </row>
    <row r="215" spans="1:7" ht="20.25" customHeight="1" x14ac:dyDescent="0.15">
      <c r="A215" s="158"/>
      <c r="B215" s="131"/>
      <c r="C215" s="131"/>
      <c r="D215" s="131"/>
      <c r="E215" s="131"/>
      <c r="F215" s="131"/>
      <c r="G215" s="131"/>
    </row>
    <row r="216" spans="1:7" ht="20.25" customHeight="1" x14ac:dyDescent="0.15">
      <c r="A216" s="158"/>
      <c r="B216" s="131"/>
      <c r="C216" s="131"/>
      <c r="D216" s="131"/>
      <c r="E216" s="131"/>
      <c r="F216" s="131"/>
      <c r="G216" s="131"/>
    </row>
    <row r="217" spans="1:7" ht="20.25" customHeight="1" x14ac:dyDescent="0.15">
      <c r="A217" s="158"/>
      <c r="B217" s="131"/>
      <c r="C217" s="131"/>
      <c r="D217" s="131"/>
      <c r="E217" s="131"/>
      <c r="F217" s="131"/>
      <c r="G217" s="131"/>
    </row>
    <row r="218" spans="1:7" ht="20.25" customHeight="1" x14ac:dyDescent="0.15">
      <c r="A218" s="158"/>
      <c r="B218" s="131"/>
      <c r="C218" s="131"/>
      <c r="D218" s="131"/>
      <c r="E218" s="131"/>
      <c r="F218" s="131"/>
      <c r="G218" s="131"/>
    </row>
    <row r="219" spans="1:7" ht="20.25" customHeight="1" x14ac:dyDescent="0.15">
      <c r="A219" s="158"/>
      <c r="B219" s="131"/>
      <c r="C219" s="131"/>
      <c r="D219" s="131"/>
      <c r="E219" s="131"/>
      <c r="F219" s="131"/>
      <c r="G219" s="131"/>
    </row>
    <row r="220" spans="1:7" ht="20.25" customHeight="1" x14ac:dyDescent="0.15">
      <c r="A220" s="158"/>
      <c r="B220" s="131"/>
      <c r="C220" s="131"/>
      <c r="D220" s="131"/>
      <c r="E220" s="131"/>
      <c r="F220" s="131"/>
      <c r="G220" s="131"/>
    </row>
    <row r="221" spans="1:7" ht="20.25" customHeight="1" x14ac:dyDescent="0.15">
      <c r="A221" s="158"/>
      <c r="B221" s="131"/>
      <c r="C221" s="131"/>
      <c r="D221" s="131"/>
      <c r="E221" s="131"/>
      <c r="F221" s="131"/>
      <c r="G221" s="131"/>
    </row>
    <row r="222" spans="1:7" ht="20.25" customHeight="1" x14ac:dyDescent="0.15">
      <c r="A222" s="158"/>
      <c r="B222" s="131"/>
      <c r="C222" s="131"/>
      <c r="D222" s="131"/>
      <c r="E222" s="131"/>
      <c r="F222" s="131"/>
      <c r="G222" s="131"/>
    </row>
    <row r="223" spans="1:7" ht="20.25" customHeight="1" x14ac:dyDescent="0.15">
      <c r="A223" s="158"/>
      <c r="B223" s="131"/>
      <c r="C223" s="131"/>
      <c r="D223" s="131"/>
      <c r="E223" s="131"/>
      <c r="F223" s="131"/>
      <c r="G223" s="131"/>
    </row>
    <row r="224" spans="1:7" ht="20.25" customHeight="1" x14ac:dyDescent="0.15">
      <c r="A224" s="158"/>
      <c r="B224" s="131"/>
      <c r="C224" s="131"/>
      <c r="D224" s="131"/>
      <c r="E224" s="131"/>
      <c r="F224" s="131"/>
      <c r="G224" s="131"/>
    </row>
    <row r="225" spans="1:7" ht="20.25" customHeight="1" x14ac:dyDescent="0.15">
      <c r="A225" s="158"/>
      <c r="B225" s="131"/>
      <c r="C225" s="131"/>
      <c r="D225" s="131"/>
      <c r="E225" s="131"/>
      <c r="F225" s="131"/>
      <c r="G225" s="131"/>
    </row>
    <row r="226" spans="1:7" ht="20.25" customHeight="1" x14ac:dyDescent="0.15">
      <c r="A226" s="158"/>
      <c r="B226" s="131"/>
      <c r="C226" s="131"/>
      <c r="D226" s="131"/>
      <c r="E226" s="131"/>
      <c r="F226" s="131"/>
      <c r="G226" s="131"/>
    </row>
    <row r="227" spans="1:7" ht="20.25" customHeight="1" x14ac:dyDescent="0.15">
      <c r="A227" s="158"/>
      <c r="B227" s="131"/>
      <c r="C227" s="131"/>
      <c r="D227" s="131"/>
      <c r="E227" s="131"/>
      <c r="F227" s="131"/>
      <c r="G227" s="131"/>
    </row>
    <row r="228" spans="1:7" ht="20.25" customHeight="1" x14ac:dyDescent="0.15">
      <c r="A228" s="158"/>
      <c r="B228" s="131"/>
      <c r="C228" s="131"/>
      <c r="D228" s="131"/>
      <c r="E228" s="131"/>
      <c r="F228" s="131"/>
      <c r="G228" s="131"/>
    </row>
    <row r="229" spans="1:7" ht="20.25" customHeight="1" x14ac:dyDescent="0.15">
      <c r="A229" s="158"/>
      <c r="B229" s="131"/>
      <c r="C229" s="131"/>
      <c r="D229" s="131"/>
      <c r="E229" s="131"/>
      <c r="F229" s="131"/>
      <c r="G229" s="131"/>
    </row>
    <row r="230" spans="1:7" ht="20.25" customHeight="1" x14ac:dyDescent="0.15">
      <c r="A230" s="158"/>
      <c r="B230" s="131"/>
      <c r="C230" s="131"/>
      <c r="D230" s="131"/>
      <c r="E230" s="131"/>
      <c r="F230" s="131"/>
      <c r="G230" s="131"/>
    </row>
    <row r="231" spans="1:7" ht="20.25" customHeight="1" x14ac:dyDescent="0.15">
      <c r="A231" s="158"/>
      <c r="B231" s="131"/>
      <c r="C231" s="131"/>
      <c r="D231" s="131"/>
      <c r="E231" s="131"/>
      <c r="F231" s="131"/>
      <c r="G231" s="131"/>
    </row>
    <row r="232" spans="1:7" ht="20.25" customHeight="1" x14ac:dyDescent="0.15">
      <c r="A232" s="158"/>
      <c r="B232" s="131"/>
      <c r="C232" s="131"/>
      <c r="D232" s="131"/>
      <c r="E232" s="131"/>
      <c r="F232" s="131"/>
      <c r="G232" s="131"/>
    </row>
    <row r="233" spans="1:7" ht="20.25" customHeight="1" x14ac:dyDescent="0.15">
      <c r="A233" s="158"/>
      <c r="B233" s="131"/>
      <c r="C233" s="131"/>
      <c r="D233" s="131"/>
      <c r="E233" s="131"/>
      <c r="F233" s="131"/>
      <c r="G233" s="131"/>
    </row>
    <row r="234" spans="1:7" ht="20.25" customHeight="1" x14ac:dyDescent="0.15">
      <c r="A234" s="158"/>
      <c r="B234" s="131"/>
      <c r="C234" s="131"/>
      <c r="D234" s="131"/>
      <c r="E234" s="131"/>
      <c r="F234" s="131"/>
      <c r="G234" s="131"/>
    </row>
    <row r="235" spans="1:7" ht="20.25" customHeight="1" x14ac:dyDescent="0.15">
      <c r="A235" s="158"/>
      <c r="B235" s="131"/>
      <c r="C235" s="131"/>
      <c r="D235" s="131"/>
      <c r="E235" s="131"/>
      <c r="F235" s="131"/>
      <c r="G235" s="131"/>
    </row>
    <row r="236" spans="1:7" ht="20.25" customHeight="1" x14ac:dyDescent="0.15">
      <c r="A236" s="158"/>
      <c r="B236" s="131"/>
      <c r="C236" s="131"/>
      <c r="D236" s="131"/>
      <c r="E236" s="131"/>
      <c r="F236" s="131"/>
      <c r="G236" s="131"/>
    </row>
    <row r="237" spans="1:7" ht="20.25" customHeight="1" x14ac:dyDescent="0.15">
      <c r="A237" s="158"/>
      <c r="B237" s="131"/>
      <c r="C237" s="131"/>
      <c r="D237" s="131"/>
      <c r="E237" s="131"/>
      <c r="F237" s="131"/>
      <c r="G237" s="131"/>
    </row>
    <row r="238" spans="1:7" ht="20.25" customHeight="1" x14ac:dyDescent="0.15">
      <c r="A238" s="158"/>
      <c r="B238" s="131"/>
      <c r="C238" s="131"/>
      <c r="D238" s="131"/>
      <c r="E238" s="131"/>
      <c r="F238" s="131"/>
      <c r="G238" s="131"/>
    </row>
    <row r="239" spans="1:7" ht="20.25" customHeight="1" x14ac:dyDescent="0.15">
      <c r="A239" s="158"/>
      <c r="B239" s="131"/>
      <c r="C239" s="131"/>
      <c r="D239" s="131"/>
      <c r="E239" s="131"/>
      <c r="F239" s="131"/>
      <c r="G239" s="131"/>
    </row>
    <row r="240" spans="1:7" ht="20.25" customHeight="1" x14ac:dyDescent="0.15">
      <c r="A240" s="158"/>
      <c r="B240" s="131"/>
      <c r="C240" s="131"/>
      <c r="D240" s="131"/>
      <c r="E240" s="131"/>
      <c r="F240" s="131"/>
      <c r="G240" s="131"/>
    </row>
    <row r="241" spans="1:7" ht="20.25" customHeight="1" x14ac:dyDescent="0.15">
      <c r="A241" s="158"/>
      <c r="B241" s="131"/>
      <c r="C241" s="131"/>
      <c r="D241" s="131"/>
      <c r="E241" s="131"/>
      <c r="F241" s="131"/>
      <c r="G241" s="131"/>
    </row>
    <row r="242" spans="1:7" ht="20.25" customHeight="1" x14ac:dyDescent="0.15">
      <c r="A242" s="158"/>
      <c r="B242" s="131"/>
      <c r="C242" s="131"/>
      <c r="D242" s="131"/>
      <c r="E242" s="131"/>
      <c r="F242" s="131"/>
      <c r="G242" s="131"/>
    </row>
    <row r="243" spans="1:7" ht="20.25" customHeight="1" x14ac:dyDescent="0.15">
      <c r="A243" s="158"/>
      <c r="B243" s="131"/>
      <c r="C243" s="131"/>
      <c r="D243" s="131"/>
      <c r="E243" s="131"/>
      <c r="F243" s="131"/>
      <c r="G243" s="131"/>
    </row>
    <row r="244" spans="1:7" ht="20.25" customHeight="1" x14ac:dyDescent="0.15">
      <c r="A244" s="158"/>
      <c r="B244" s="131"/>
      <c r="C244" s="131"/>
      <c r="D244" s="131"/>
      <c r="E244" s="131"/>
      <c r="F244" s="131"/>
      <c r="G244" s="131"/>
    </row>
    <row r="245" spans="1:7" ht="20.25" customHeight="1" x14ac:dyDescent="0.15">
      <c r="A245" s="158"/>
      <c r="B245" s="131"/>
      <c r="C245" s="131"/>
      <c r="D245" s="131"/>
      <c r="E245" s="131"/>
      <c r="F245" s="131"/>
      <c r="G245" s="131"/>
    </row>
    <row r="246" spans="1:7" ht="20.25" customHeight="1" x14ac:dyDescent="0.15">
      <c r="A246" s="158"/>
      <c r="B246" s="131"/>
      <c r="C246" s="131"/>
      <c r="D246" s="131"/>
      <c r="E246" s="131"/>
      <c r="F246" s="131"/>
      <c r="G246" s="131"/>
    </row>
    <row r="247" spans="1:7" ht="20.25" customHeight="1" x14ac:dyDescent="0.15">
      <c r="A247" s="158"/>
      <c r="B247" s="131"/>
      <c r="C247" s="131"/>
      <c r="D247" s="131"/>
      <c r="E247" s="131"/>
      <c r="F247" s="131"/>
      <c r="G247" s="131"/>
    </row>
    <row r="248" spans="1:7" ht="20.25" customHeight="1" x14ac:dyDescent="0.15">
      <c r="A248" s="158"/>
      <c r="B248" s="131"/>
      <c r="C248" s="131"/>
      <c r="D248" s="131"/>
      <c r="E248" s="131"/>
      <c r="F248" s="131"/>
      <c r="G248" s="131"/>
    </row>
    <row r="249" spans="1:7" ht="20.25" customHeight="1" x14ac:dyDescent="0.15">
      <c r="A249" s="158"/>
      <c r="B249" s="131"/>
      <c r="C249" s="131"/>
      <c r="D249" s="131"/>
      <c r="E249" s="131"/>
      <c r="F249" s="131"/>
      <c r="G249" s="131"/>
    </row>
    <row r="250" spans="1:7" ht="20.25" customHeight="1" x14ac:dyDescent="0.15">
      <c r="A250" s="158"/>
      <c r="B250" s="131"/>
      <c r="C250" s="131"/>
      <c r="D250" s="131"/>
      <c r="E250" s="131"/>
      <c r="F250" s="131"/>
      <c r="G250" s="131"/>
    </row>
    <row r="251" spans="1:7" ht="20.25" customHeight="1" x14ac:dyDescent="0.15">
      <c r="A251" s="158"/>
      <c r="B251" s="131"/>
      <c r="C251" s="131"/>
      <c r="D251" s="131"/>
      <c r="E251" s="131"/>
      <c r="F251" s="131"/>
      <c r="G251" s="131"/>
    </row>
    <row r="252" spans="1:7" ht="20.25" customHeight="1" x14ac:dyDescent="0.15">
      <c r="A252" s="158"/>
      <c r="B252" s="131"/>
      <c r="C252" s="131"/>
      <c r="D252" s="131"/>
      <c r="E252" s="131"/>
      <c r="F252" s="131"/>
      <c r="G252" s="131"/>
    </row>
    <row r="253" spans="1:7" ht="20.25" customHeight="1" x14ac:dyDescent="0.15">
      <c r="A253" s="158"/>
      <c r="B253" s="131"/>
      <c r="C253" s="131"/>
      <c r="D253" s="131"/>
      <c r="E253" s="131"/>
      <c r="F253" s="131"/>
      <c r="G253" s="131"/>
    </row>
    <row r="254" spans="1:7" ht="20.25" customHeight="1" x14ac:dyDescent="0.15">
      <c r="A254" s="158"/>
      <c r="B254" s="131"/>
      <c r="C254" s="131"/>
      <c r="D254" s="131"/>
      <c r="E254" s="131"/>
      <c r="F254" s="131"/>
      <c r="G254" s="131"/>
    </row>
    <row r="255" spans="1:7" ht="20.25" customHeight="1" x14ac:dyDescent="0.15">
      <c r="A255" s="158"/>
      <c r="B255" s="131"/>
      <c r="C255" s="131"/>
      <c r="D255" s="131"/>
      <c r="E255" s="131"/>
      <c r="F255" s="131"/>
      <c r="G255" s="131"/>
    </row>
    <row r="256" spans="1:7" ht="20.25" customHeight="1" x14ac:dyDescent="0.15">
      <c r="A256" s="158"/>
      <c r="B256" s="131"/>
      <c r="C256" s="131"/>
      <c r="D256" s="131"/>
      <c r="E256" s="131"/>
      <c r="F256" s="131"/>
      <c r="G256" s="131"/>
    </row>
    <row r="257" spans="1:7" ht="20.25" customHeight="1" x14ac:dyDescent="0.15">
      <c r="A257" s="158"/>
      <c r="B257" s="131"/>
      <c r="C257" s="131"/>
      <c r="D257" s="131"/>
      <c r="E257" s="131"/>
      <c r="F257" s="131"/>
      <c r="G257" s="131"/>
    </row>
    <row r="258" spans="1:7" ht="20.25" customHeight="1" x14ac:dyDescent="0.15">
      <c r="A258" s="158"/>
      <c r="B258" s="131"/>
      <c r="C258" s="131"/>
      <c r="D258" s="131"/>
      <c r="E258" s="131"/>
      <c r="F258" s="131"/>
      <c r="G258" s="131"/>
    </row>
    <row r="259" spans="1:7" ht="20.25" customHeight="1" x14ac:dyDescent="0.15">
      <c r="A259" s="158"/>
      <c r="B259" s="131"/>
      <c r="C259" s="131"/>
      <c r="D259" s="131"/>
      <c r="E259" s="131"/>
      <c r="F259" s="131"/>
      <c r="G259" s="131"/>
    </row>
    <row r="260" spans="1:7" ht="20.25" customHeight="1" x14ac:dyDescent="0.15">
      <c r="A260" s="158"/>
      <c r="B260" s="131"/>
      <c r="C260" s="131"/>
      <c r="D260" s="131"/>
      <c r="E260" s="131"/>
      <c r="F260" s="131"/>
      <c r="G260" s="131"/>
    </row>
    <row r="261" spans="1:7" ht="20.25" customHeight="1" x14ac:dyDescent="0.15">
      <c r="A261" s="158"/>
      <c r="B261" s="131"/>
      <c r="C261" s="131"/>
      <c r="D261" s="131"/>
      <c r="E261" s="131"/>
      <c r="F261" s="131"/>
      <c r="G261" s="131"/>
    </row>
    <row r="262" spans="1:7" ht="20.25" customHeight="1" x14ac:dyDescent="0.15">
      <c r="A262" s="158"/>
      <c r="B262" s="131"/>
      <c r="C262" s="131"/>
      <c r="D262" s="131"/>
      <c r="E262" s="131"/>
      <c r="F262" s="131"/>
      <c r="G262" s="131"/>
    </row>
    <row r="263" spans="1:7" ht="20.25" customHeight="1" x14ac:dyDescent="0.15">
      <c r="A263" s="158"/>
      <c r="B263" s="131"/>
      <c r="C263" s="131"/>
      <c r="D263" s="131"/>
      <c r="E263" s="131"/>
      <c r="F263" s="131"/>
      <c r="G263" s="131"/>
    </row>
    <row r="264" spans="1:7" ht="20.25" customHeight="1" x14ac:dyDescent="0.15">
      <c r="A264" s="158"/>
      <c r="B264" s="131"/>
      <c r="C264" s="131"/>
      <c r="D264" s="131"/>
      <c r="E264" s="131"/>
      <c r="F264" s="131"/>
      <c r="G264" s="131"/>
    </row>
    <row r="265" spans="1:7" ht="20.25" customHeight="1" x14ac:dyDescent="0.15">
      <c r="A265" s="158"/>
      <c r="B265" s="131"/>
      <c r="C265" s="131"/>
      <c r="D265" s="131"/>
      <c r="E265" s="131"/>
      <c r="F265" s="131"/>
      <c r="G265" s="131"/>
    </row>
    <row r="266" spans="1:7" ht="20.25" customHeight="1" x14ac:dyDescent="0.15">
      <c r="A266" s="158"/>
      <c r="B266" s="131"/>
      <c r="C266" s="131"/>
      <c r="D266" s="131"/>
      <c r="E266" s="131"/>
      <c r="F266" s="131"/>
      <c r="G266" s="131"/>
    </row>
    <row r="267" spans="1:7" ht="20.25" customHeight="1" x14ac:dyDescent="0.15">
      <c r="A267" s="158"/>
      <c r="B267" s="131"/>
      <c r="C267" s="131"/>
      <c r="D267" s="131"/>
      <c r="E267" s="131"/>
      <c r="F267" s="131"/>
      <c r="G267" s="131"/>
    </row>
    <row r="268" spans="1:7" ht="20.25" customHeight="1" x14ac:dyDescent="0.15">
      <c r="A268" s="158"/>
      <c r="B268" s="131"/>
      <c r="C268" s="131"/>
      <c r="D268" s="131"/>
      <c r="E268" s="131"/>
      <c r="F268" s="131"/>
      <c r="G268" s="131"/>
    </row>
    <row r="269" spans="1:7" ht="20.25" customHeight="1" x14ac:dyDescent="0.15">
      <c r="A269" s="158"/>
      <c r="B269" s="131"/>
      <c r="C269" s="131"/>
      <c r="D269" s="131"/>
      <c r="E269" s="131"/>
      <c r="F269" s="131"/>
      <c r="G269" s="131"/>
    </row>
    <row r="270" spans="1:7" ht="20.25" customHeight="1" x14ac:dyDescent="0.15">
      <c r="A270" s="158"/>
      <c r="B270" s="131"/>
      <c r="C270" s="131"/>
      <c r="D270" s="131"/>
      <c r="E270" s="131"/>
      <c r="F270" s="131"/>
      <c r="G270" s="131"/>
    </row>
    <row r="271" spans="1:7" ht="20.25" customHeight="1" x14ac:dyDescent="0.15">
      <c r="A271" s="158"/>
      <c r="B271" s="131"/>
      <c r="C271" s="131"/>
      <c r="D271" s="131"/>
      <c r="E271" s="131"/>
      <c r="F271" s="131"/>
      <c r="G271" s="131"/>
    </row>
    <row r="272" spans="1:7" ht="20.25" customHeight="1" x14ac:dyDescent="0.15">
      <c r="A272" s="158"/>
      <c r="B272" s="131"/>
      <c r="C272" s="131"/>
      <c r="D272" s="131"/>
      <c r="E272" s="131"/>
      <c r="F272" s="131"/>
      <c r="G272" s="131"/>
    </row>
    <row r="273" spans="1:7" ht="20.25" customHeight="1" x14ac:dyDescent="0.15">
      <c r="A273" s="158"/>
      <c r="B273" s="131"/>
      <c r="C273" s="131"/>
      <c r="D273" s="131"/>
      <c r="E273" s="131"/>
      <c r="F273" s="131"/>
      <c r="G273" s="131"/>
    </row>
    <row r="274" spans="1:7" ht="20.25" customHeight="1" x14ac:dyDescent="0.15">
      <c r="A274" s="158"/>
      <c r="B274" s="131"/>
      <c r="C274" s="131"/>
      <c r="D274" s="131"/>
      <c r="E274" s="131"/>
      <c r="F274" s="131"/>
      <c r="G274" s="131"/>
    </row>
    <row r="275" spans="1:7" ht="20.25" customHeight="1" x14ac:dyDescent="0.15">
      <c r="A275" s="158"/>
      <c r="B275" s="131"/>
      <c r="C275" s="131"/>
      <c r="D275" s="131"/>
      <c r="E275" s="131"/>
      <c r="F275" s="131"/>
      <c r="G275" s="131"/>
    </row>
    <row r="276" spans="1:7" ht="20.25" customHeight="1" x14ac:dyDescent="0.15">
      <c r="A276" s="158"/>
      <c r="B276" s="131"/>
      <c r="C276" s="131"/>
      <c r="D276" s="131"/>
      <c r="E276" s="131"/>
      <c r="F276" s="131"/>
      <c r="G276" s="131"/>
    </row>
    <row r="277" spans="1:7" ht="20.25" customHeight="1" x14ac:dyDescent="0.15">
      <c r="A277" s="158"/>
      <c r="B277" s="131"/>
      <c r="C277" s="131"/>
      <c r="D277" s="131"/>
      <c r="E277" s="131"/>
      <c r="F277" s="131"/>
      <c r="G277" s="131"/>
    </row>
    <row r="278" spans="1:7" ht="20.25" customHeight="1" x14ac:dyDescent="0.15">
      <c r="A278" s="158"/>
      <c r="B278" s="131"/>
      <c r="C278" s="131"/>
      <c r="D278" s="131"/>
      <c r="E278" s="131"/>
      <c r="F278" s="131"/>
      <c r="G278" s="131"/>
    </row>
    <row r="279" spans="1:7" ht="20.25" customHeight="1" x14ac:dyDescent="0.15">
      <c r="A279" s="158"/>
      <c r="B279" s="131"/>
      <c r="C279" s="131"/>
      <c r="D279" s="131"/>
      <c r="E279" s="131"/>
      <c r="F279" s="131"/>
      <c r="G279" s="131"/>
    </row>
    <row r="280" spans="1:7" ht="20.25" customHeight="1" x14ac:dyDescent="0.15">
      <c r="A280" s="158"/>
      <c r="B280" s="131"/>
      <c r="C280" s="131"/>
      <c r="D280" s="131"/>
      <c r="E280" s="131"/>
      <c r="F280" s="131"/>
      <c r="G280" s="131"/>
    </row>
    <row r="281" spans="1:7" ht="20.25" customHeight="1" x14ac:dyDescent="0.15">
      <c r="A281" s="158"/>
      <c r="B281" s="131"/>
      <c r="C281" s="131"/>
      <c r="D281" s="131"/>
      <c r="E281" s="131"/>
      <c r="F281" s="131"/>
      <c r="G281" s="131"/>
    </row>
    <row r="282" spans="1:7" ht="20.25" customHeight="1" x14ac:dyDescent="0.15">
      <c r="A282" s="158"/>
      <c r="B282" s="131"/>
      <c r="C282" s="131"/>
      <c r="D282" s="131"/>
      <c r="E282" s="131"/>
      <c r="F282" s="131"/>
      <c r="G282" s="131"/>
    </row>
    <row r="283" spans="1:7" ht="20.25" customHeight="1" x14ac:dyDescent="0.15">
      <c r="A283" s="158"/>
      <c r="B283" s="131"/>
      <c r="C283" s="131"/>
      <c r="D283" s="131"/>
      <c r="E283" s="131"/>
      <c r="F283" s="131"/>
      <c r="G283" s="131"/>
    </row>
    <row r="284" spans="1:7" ht="20.25" customHeight="1" x14ac:dyDescent="0.15">
      <c r="A284" s="158"/>
      <c r="B284" s="131"/>
      <c r="C284" s="131"/>
      <c r="D284" s="131"/>
      <c r="E284" s="131"/>
      <c r="F284" s="131"/>
      <c r="G284" s="131"/>
    </row>
    <row r="285" spans="1:7" ht="20.25" customHeight="1" x14ac:dyDescent="0.15">
      <c r="A285" s="158"/>
      <c r="B285" s="131"/>
      <c r="C285" s="131"/>
      <c r="D285" s="131"/>
      <c r="E285" s="131"/>
      <c r="F285" s="131"/>
      <c r="G285" s="131"/>
    </row>
    <row r="286" spans="1:7" ht="20.25" customHeight="1" x14ac:dyDescent="0.15">
      <c r="A286" s="158"/>
      <c r="B286" s="131"/>
      <c r="C286" s="131"/>
      <c r="D286" s="131"/>
      <c r="E286" s="131"/>
      <c r="F286" s="131"/>
      <c r="G286" s="131"/>
    </row>
    <row r="287" spans="1:7" ht="20.25" customHeight="1" x14ac:dyDescent="0.15">
      <c r="A287" s="158"/>
      <c r="B287" s="131"/>
      <c r="C287" s="131"/>
      <c r="D287" s="131"/>
      <c r="E287" s="131"/>
      <c r="F287" s="131"/>
      <c r="G287" s="131"/>
    </row>
    <row r="288" spans="1:7" ht="20.25" customHeight="1" x14ac:dyDescent="0.15">
      <c r="A288" s="158"/>
      <c r="B288" s="131"/>
      <c r="C288" s="131"/>
      <c r="D288" s="131"/>
      <c r="E288" s="131"/>
      <c r="F288" s="131"/>
      <c r="G288" s="131"/>
    </row>
    <row r="289" spans="1:7" ht="20.25" customHeight="1" x14ac:dyDescent="0.15">
      <c r="A289" s="158"/>
      <c r="B289" s="131"/>
      <c r="C289" s="131"/>
      <c r="D289" s="131"/>
      <c r="E289" s="131"/>
      <c r="F289" s="131"/>
      <c r="G289" s="131"/>
    </row>
    <row r="290" spans="1:7" ht="20.25" customHeight="1" x14ac:dyDescent="0.15">
      <c r="A290" s="158"/>
      <c r="B290" s="131"/>
      <c r="C290" s="131"/>
      <c r="D290" s="131"/>
      <c r="E290" s="131"/>
      <c r="F290" s="131"/>
      <c r="G290" s="131"/>
    </row>
    <row r="291" spans="1:7" ht="20.25" customHeight="1" x14ac:dyDescent="0.15">
      <c r="A291" s="158"/>
      <c r="B291" s="131"/>
      <c r="C291" s="131"/>
      <c r="D291" s="131"/>
      <c r="E291" s="131"/>
      <c r="F291" s="131"/>
      <c r="G291" s="131"/>
    </row>
    <row r="292" spans="1:7" ht="20.25" customHeight="1" x14ac:dyDescent="0.15">
      <c r="A292" s="158"/>
      <c r="B292" s="131"/>
      <c r="C292" s="131"/>
      <c r="D292" s="131"/>
      <c r="E292" s="131"/>
      <c r="F292" s="131"/>
      <c r="G292" s="131"/>
    </row>
    <row r="293" spans="1:7" ht="20.25" customHeight="1" x14ac:dyDescent="0.15">
      <c r="A293" s="158"/>
      <c r="B293" s="131"/>
      <c r="C293" s="131"/>
      <c r="D293" s="131"/>
      <c r="E293" s="131"/>
      <c r="F293" s="131"/>
      <c r="G293" s="131"/>
    </row>
    <row r="294" spans="1:7" ht="20.25" customHeight="1" x14ac:dyDescent="0.15">
      <c r="A294" s="158"/>
      <c r="B294" s="131"/>
      <c r="C294" s="131"/>
      <c r="D294" s="131"/>
      <c r="E294" s="131"/>
      <c r="F294" s="131"/>
      <c r="G294" s="131"/>
    </row>
    <row r="295" spans="1:7" ht="20.25" customHeight="1" x14ac:dyDescent="0.15">
      <c r="A295" s="158"/>
      <c r="B295" s="131"/>
      <c r="C295" s="131"/>
      <c r="D295" s="131"/>
      <c r="E295" s="131"/>
      <c r="F295" s="131"/>
      <c r="G295" s="131"/>
    </row>
    <row r="296" spans="1:7" ht="20.25" customHeight="1" x14ac:dyDescent="0.15">
      <c r="A296" s="158"/>
      <c r="B296" s="131"/>
      <c r="C296" s="131"/>
      <c r="D296" s="131"/>
      <c r="E296" s="131"/>
      <c r="F296" s="131"/>
      <c r="G296" s="131"/>
    </row>
    <row r="297" spans="1:7" ht="20.25" customHeight="1" x14ac:dyDescent="0.15">
      <c r="A297" s="158"/>
      <c r="B297" s="131"/>
      <c r="C297" s="131"/>
      <c r="D297" s="131"/>
      <c r="E297" s="131"/>
      <c r="F297" s="131"/>
      <c r="G297" s="131"/>
    </row>
    <row r="298" spans="1:7" ht="20.25" customHeight="1" x14ac:dyDescent="0.15">
      <c r="A298" s="158"/>
      <c r="B298" s="131"/>
      <c r="C298" s="131"/>
      <c r="D298" s="131"/>
      <c r="E298" s="131"/>
      <c r="F298" s="131"/>
      <c r="G298" s="131"/>
    </row>
    <row r="299" spans="1:7" ht="20.25" customHeight="1" x14ac:dyDescent="0.15">
      <c r="A299" s="158"/>
      <c r="B299" s="131"/>
      <c r="C299" s="131"/>
      <c r="D299" s="131"/>
      <c r="E299" s="131"/>
      <c r="F299" s="131"/>
      <c r="G299" s="131"/>
    </row>
    <row r="300" spans="1:7" ht="20.25" customHeight="1" x14ac:dyDescent="0.15">
      <c r="A300" s="158"/>
      <c r="B300" s="131"/>
      <c r="C300" s="131"/>
      <c r="D300" s="131"/>
      <c r="E300" s="131"/>
      <c r="F300" s="131"/>
      <c r="G300" s="131"/>
    </row>
    <row r="301" spans="1:7" ht="20.25" customHeight="1" x14ac:dyDescent="0.15">
      <c r="A301" s="158"/>
      <c r="B301" s="131"/>
      <c r="C301" s="131"/>
      <c r="D301" s="131"/>
      <c r="E301" s="131"/>
      <c r="F301" s="131"/>
      <c r="G301" s="131"/>
    </row>
    <row r="302" spans="1:7" ht="20.25" customHeight="1" x14ac:dyDescent="0.15">
      <c r="A302" s="158"/>
      <c r="B302" s="131"/>
      <c r="C302" s="131"/>
      <c r="D302" s="131"/>
      <c r="E302" s="131"/>
      <c r="F302" s="131"/>
      <c r="G302" s="131"/>
    </row>
    <row r="303" spans="1:7" ht="20.25" customHeight="1" x14ac:dyDescent="0.15">
      <c r="A303" s="158"/>
      <c r="B303" s="131"/>
      <c r="C303" s="131"/>
      <c r="D303" s="131"/>
      <c r="E303" s="131"/>
      <c r="F303" s="131"/>
      <c r="G303" s="131"/>
    </row>
    <row r="304" spans="1:7" ht="20.25" customHeight="1" x14ac:dyDescent="0.15">
      <c r="A304" s="158"/>
      <c r="B304" s="131"/>
      <c r="C304" s="131"/>
      <c r="D304" s="131"/>
      <c r="E304" s="131"/>
      <c r="F304" s="131"/>
      <c r="G304" s="131"/>
    </row>
    <row r="305" spans="1:7" ht="20.25" customHeight="1" x14ac:dyDescent="0.15">
      <c r="A305" s="158"/>
      <c r="B305" s="131"/>
      <c r="C305" s="131"/>
      <c r="D305" s="131"/>
      <c r="E305" s="131"/>
      <c r="F305" s="131"/>
      <c r="G305" s="131"/>
    </row>
    <row r="306" spans="1:7" ht="20.25" customHeight="1" x14ac:dyDescent="0.15">
      <c r="A306" s="158"/>
      <c r="B306" s="131"/>
      <c r="C306" s="131"/>
      <c r="D306" s="131"/>
      <c r="E306" s="131"/>
      <c r="F306" s="131"/>
      <c r="G306" s="131"/>
    </row>
    <row r="307" spans="1:7" ht="20.25" customHeight="1" x14ac:dyDescent="0.15">
      <c r="A307" s="158"/>
      <c r="B307" s="131"/>
      <c r="C307" s="131"/>
      <c r="D307" s="131"/>
      <c r="E307" s="131"/>
      <c r="F307" s="131"/>
      <c r="G307" s="131"/>
    </row>
    <row r="308" spans="1:7" ht="20.25" customHeight="1" x14ac:dyDescent="0.15">
      <c r="A308" s="158"/>
      <c r="B308" s="131"/>
      <c r="C308" s="131"/>
      <c r="D308" s="131"/>
      <c r="E308" s="131"/>
      <c r="F308" s="131"/>
      <c r="G308" s="131"/>
    </row>
    <row r="309" spans="1:7" ht="20.25" customHeight="1" x14ac:dyDescent="0.15">
      <c r="A309" s="158"/>
      <c r="B309" s="131"/>
      <c r="C309" s="131"/>
      <c r="D309" s="131"/>
      <c r="E309" s="131"/>
      <c r="F309" s="131"/>
      <c r="G309" s="131"/>
    </row>
    <row r="310" spans="1:7" ht="20.25" customHeight="1" x14ac:dyDescent="0.15">
      <c r="A310" s="158"/>
      <c r="B310" s="131"/>
      <c r="C310" s="131"/>
      <c r="D310" s="131"/>
      <c r="E310" s="131"/>
      <c r="F310" s="131"/>
      <c r="G310" s="131"/>
    </row>
    <row r="311" spans="1:7" ht="20.25" customHeight="1" x14ac:dyDescent="0.15">
      <c r="A311" s="158"/>
      <c r="B311" s="131"/>
      <c r="C311" s="131"/>
      <c r="D311" s="131"/>
      <c r="E311" s="131"/>
      <c r="F311" s="131"/>
      <c r="G311" s="131"/>
    </row>
    <row r="312" spans="1:7" ht="20.25" customHeight="1" x14ac:dyDescent="0.15">
      <c r="A312" s="158"/>
      <c r="B312" s="131"/>
      <c r="C312" s="131"/>
      <c r="D312" s="131"/>
      <c r="E312" s="131"/>
      <c r="F312" s="131"/>
      <c r="G312" s="131"/>
    </row>
    <row r="313" spans="1:7" ht="20.25" customHeight="1" x14ac:dyDescent="0.15">
      <c r="A313" s="158"/>
      <c r="B313" s="131"/>
      <c r="C313" s="131"/>
      <c r="D313" s="131"/>
      <c r="E313" s="131"/>
      <c r="F313" s="131"/>
      <c r="G313" s="131"/>
    </row>
    <row r="314" spans="1:7" ht="20.25" customHeight="1" x14ac:dyDescent="0.15">
      <c r="A314" s="158"/>
      <c r="B314" s="131"/>
      <c r="C314" s="131"/>
      <c r="D314" s="131"/>
      <c r="E314" s="131"/>
      <c r="F314" s="131"/>
      <c r="G314" s="131"/>
    </row>
    <row r="315" spans="1:7" ht="20.25" customHeight="1" x14ac:dyDescent="0.15">
      <c r="A315" s="158"/>
      <c r="B315" s="131"/>
      <c r="C315" s="131"/>
      <c r="D315" s="131"/>
      <c r="E315" s="131"/>
      <c r="F315" s="131"/>
      <c r="G315" s="131"/>
    </row>
    <row r="316" spans="1:7" ht="20.25" customHeight="1" x14ac:dyDescent="0.15">
      <c r="A316" s="158"/>
      <c r="B316" s="131"/>
      <c r="C316" s="131"/>
      <c r="D316" s="131"/>
      <c r="E316" s="131"/>
      <c r="F316" s="131"/>
      <c r="G316" s="131"/>
    </row>
    <row r="317" spans="1:7" ht="20.25" customHeight="1" x14ac:dyDescent="0.15">
      <c r="A317" s="158"/>
      <c r="B317" s="131"/>
      <c r="C317" s="131"/>
      <c r="D317" s="131"/>
      <c r="E317" s="131"/>
      <c r="F317" s="131"/>
      <c r="G317" s="131"/>
    </row>
    <row r="318" spans="1:7" ht="20.25" customHeight="1" x14ac:dyDescent="0.15">
      <c r="A318" s="158"/>
      <c r="B318" s="131"/>
      <c r="C318" s="131"/>
      <c r="D318" s="131"/>
      <c r="E318" s="131"/>
      <c r="F318" s="131"/>
      <c r="G318" s="131"/>
    </row>
    <row r="319" spans="1:7" ht="20.25" customHeight="1" x14ac:dyDescent="0.15">
      <c r="A319" s="158"/>
      <c r="B319" s="131"/>
      <c r="C319" s="131"/>
      <c r="D319" s="131"/>
      <c r="E319" s="131"/>
      <c r="F319" s="131"/>
      <c r="G319" s="131"/>
    </row>
    <row r="320" spans="1:7" ht="20.25" customHeight="1" x14ac:dyDescent="0.15">
      <c r="A320" s="158"/>
      <c r="B320" s="131"/>
      <c r="C320" s="131"/>
      <c r="D320" s="131"/>
      <c r="E320" s="131"/>
      <c r="F320" s="131"/>
      <c r="G320" s="131"/>
    </row>
    <row r="321" spans="1:7" ht="20.25" customHeight="1" x14ac:dyDescent="0.15">
      <c r="A321" s="158"/>
      <c r="B321" s="131"/>
      <c r="C321" s="131"/>
      <c r="D321" s="131"/>
      <c r="E321" s="131"/>
      <c r="F321" s="131"/>
      <c r="G321" s="131"/>
    </row>
    <row r="322" spans="1:7" ht="20.25" customHeight="1" x14ac:dyDescent="0.15">
      <c r="A322" s="158"/>
      <c r="B322" s="131"/>
      <c r="C322" s="131"/>
      <c r="D322" s="131"/>
      <c r="E322" s="131"/>
      <c r="F322" s="131"/>
      <c r="G322" s="131"/>
    </row>
    <row r="323" spans="1:7" ht="20.25" customHeight="1" x14ac:dyDescent="0.15">
      <c r="A323" s="158"/>
      <c r="B323" s="131"/>
      <c r="C323" s="131"/>
      <c r="D323" s="131"/>
      <c r="E323" s="131"/>
      <c r="F323" s="131"/>
      <c r="G323" s="131"/>
    </row>
    <row r="324" spans="1:7" ht="20.25" customHeight="1" x14ac:dyDescent="0.15">
      <c r="A324" s="158"/>
      <c r="B324" s="131"/>
      <c r="C324" s="131"/>
      <c r="D324" s="131"/>
      <c r="E324" s="131"/>
      <c r="F324" s="131"/>
      <c r="G324" s="131"/>
    </row>
    <row r="325" spans="1:7" ht="20.25" customHeight="1" x14ac:dyDescent="0.15">
      <c r="A325" s="158"/>
      <c r="B325" s="131"/>
      <c r="C325" s="131"/>
      <c r="D325" s="131"/>
      <c r="E325" s="131"/>
      <c r="F325" s="131"/>
      <c r="G325" s="131"/>
    </row>
    <row r="326" spans="1:7" ht="20.25" customHeight="1" x14ac:dyDescent="0.15">
      <c r="A326" s="158"/>
      <c r="B326" s="131"/>
      <c r="C326" s="131"/>
      <c r="D326" s="131"/>
      <c r="E326" s="131"/>
      <c r="F326" s="131"/>
      <c r="G326" s="131"/>
    </row>
    <row r="327" spans="1:7" ht="20.25" customHeight="1" x14ac:dyDescent="0.15">
      <c r="A327" s="158"/>
      <c r="B327" s="131"/>
      <c r="C327" s="131"/>
      <c r="D327" s="131"/>
      <c r="E327" s="131"/>
      <c r="F327" s="131"/>
      <c r="G327" s="131"/>
    </row>
    <row r="328" spans="1:7" ht="20.25" customHeight="1" x14ac:dyDescent="0.15">
      <c r="A328" s="158"/>
      <c r="B328" s="131"/>
      <c r="C328" s="131"/>
      <c r="D328" s="131"/>
      <c r="E328" s="131"/>
      <c r="F328" s="131"/>
      <c r="G328" s="131"/>
    </row>
    <row r="329" spans="1:7" ht="20.25" customHeight="1" x14ac:dyDescent="0.15">
      <c r="A329" s="158"/>
      <c r="B329" s="131"/>
      <c r="C329" s="131"/>
      <c r="D329" s="131"/>
      <c r="E329" s="131"/>
      <c r="F329" s="131"/>
      <c r="G329" s="131"/>
    </row>
    <row r="330" spans="1:7" ht="20.25" customHeight="1" x14ac:dyDescent="0.15">
      <c r="A330" s="158"/>
      <c r="B330" s="131"/>
      <c r="C330" s="131"/>
      <c r="D330" s="131"/>
      <c r="E330" s="131"/>
      <c r="F330" s="131"/>
      <c r="G330" s="131"/>
    </row>
    <row r="331" spans="1:7" ht="20.25" customHeight="1" x14ac:dyDescent="0.15">
      <c r="A331" s="158"/>
      <c r="B331" s="131"/>
      <c r="C331" s="131"/>
      <c r="D331" s="131"/>
      <c r="E331" s="131"/>
      <c r="F331" s="131"/>
      <c r="G331" s="131"/>
    </row>
    <row r="332" spans="1:7" ht="20.25" customHeight="1" x14ac:dyDescent="0.15">
      <c r="A332" s="158"/>
      <c r="B332" s="131"/>
      <c r="C332" s="131"/>
      <c r="D332" s="131"/>
      <c r="E332" s="131"/>
      <c r="F332" s="131"/>
      <c r="G332" s="131"/>
    </row>
    <row r="333" spans="1:7" ht="20.25" customHeight="1" x14ac:dyDescent="0.15">
      <c r="A333" s="158"/>
      <c r="B333" s="131"/>
      <c r="C333" s="131"/>
      <c r="D333" s="131"/>
      <c r="E333" s="131"/>
      <c r="F333" s="131"/>
      <c r="G333" s="131"/>
    </row>
    <row r="334" spans="1:7" ht="20.25" customHeight="1" x14ac:dyDescent="0.15">
      <c r="A334" s="158"/>
      <c r="B334" s="131"/>
      <c r="C334" s="131"/>
      <c r="D334" s="131"/>
      <c r="E334" s="131"/>
      <c r="F334" s="131"/>
      <c r="G334" s="131"/>
    </row>
    <row r="335" spans="1:7" ht="20.25" customHeight="1" x14ac:dyDescent="0.15">
      <c r="A335" s="158"/>
      <c r="B335" s="131"/>
      <c r="C335" s="131"/>
      <c r="D335" s="131"/>
      <c r="E335" s="131"/>
      <c r="F335" s="131"/>
      <c r="G335" s="131"/>
    </row>
    <row r="336" spans="1:7" ht="20.25" customHeight="1" x14ac:dyDescent="0.15">
      <c r="A336" s="158"/>
      <c r="B336" s="131"/>
      <c r="C336" s="131"/>
      <c r="D336" s="131"/>
      <c r="E336" s="131"/>
      <c r="F336" s="131"/>
      <c r="G336" s="131"/>
    </row>
    <row r="337" spans="1:7" ht="20.25" customHeight="1" x14ac:dyDescent="0.15">
      <c r="A337" s="158"/>
      <c r="B337" s="131"/>
      <c r="C337" s="131"/>
      <c r="D337" s="131"/>
      <c r="E337" s="131"/>
      <c r="F337" s="131"/>
      <c r="G337" s="131"/>
    </row>
    <row r="338" spans="1:7" ht="20.25" customHeight="1" x14ac:dyDescent="0.15">
      <c r="A338" s="158"/>
      <c r="B338" s="131"/>
      <c r="C338" s="131"/>
      <c r="D338" s="131"/>
      <c r="E338" s="131"/>
      <c r="F338" s="131"/>
      <c r="G338" s="131"/>
    </row>
    <row r="339" spans="1:7" ht="20.25" customHeight="1" x14ac:dyDescent="0.15">
      <c r="A339" s="158"/>
      <c r="B339" s="131"/>
      <c r="C339" s="131"/>
      <c r="D339" s="131"/>
      <c r="E339" s="131"/>
      <c r="F339" s="131"/>
      <c r="G339" s="131"/>
    </row>
    <row r="340" spans="1:7" ht="20.25" customHeight="1" x14ac:dyDescent="0.15">
      <c r="A340" s="158"/>
      <c r="B340" s="131"/>
      <c r="C340" s="131"/>
      <c r="D340" s="131"/>
      <c r="E340" s="131"/>
      <c r="F340" s="131"/>
      <c r="G340" s="131"/>
    </row>
    <row r="341" spans="1:7" ht="20.25" customHeight="1" x14ac:dyDescent="0.15">
      <c r="A341" s="158"/>
      <c r="B341" s="131"/>
      <c r="C341" s="131"/>
      <c r="D341" s="131"/>
      <c r="E341" s="131"/>
      <c r="F341" s="131"/>
      <c r="G341" s="131"/>
    </row>
    <row r="342" spans="1:7" ht="20.25" customHeight="1" x14ac:dyDescent="0.15">
      <c r="A342" s="158"/>
      <c r="B342" s="131"/>
      <c r="C342" s="131"/>
      <c r="D342" s="131"/>
      <c r="E342" s="131"/>
      <c r="F342" s="131"/>
      <c r="G342" s="131"/>
    </row>
    <row r="343" spans="1:7" ht="20.25" customHeight="1" x14ac:dyDescent="0.15">
      <c r="A343" s="158"/>
      <c r="B343" s="131"/>
      <c r="C343" s="131"/>
      <c r="D343" s="131"/>
      <c r="E343" s="131"/>
      <c r="F343" s="131"/>
      <c r="G343" s="131"/>
    </row>
    <row r="344" spans="1:7" ht="20.25" customHeight="1" x14ac:dyDescent="0.15">
      <c r="A344" s="158"/>
      <c r="B344" s="131"/>
      <c r="C344" s="131"/>
      <c r="D344" s="131"/>
      <c r="E344" s="131"/>
      <c r="F344" s="131"/>
      <c r="G344" s="131"/>
    </row>
    <row r="345" spans="1:7" ht="20.25" customHeight="1" x14ac:dyDescent="0.15">
      <c r="A345" s="158"/>
      <c r="B345" s="131"/>
      <c r="C345" s="131"/>
      <c r="D345" s="131"/>
      <c r="E345" s="131"/>
      <c r="F345" s="131"/>
      <c r="G345" s="131"/>
    </row>
    <row r="346" spans="1:7" ht="20.25" customHeight="1" x14ac:dyDescent="0.15">
      <c r="A346" s="158"/>
      <c r="B346" s="131"/>
      <c r="C346" s="131"/>
      <c r="D346" s="131"/>
      <c r="E346" s="131"/>
      <c r="F346" s="131"/>
      <c r="G346" s="131"/>
    </row>
    <row r="347" spans="1:7" ht="20.25" customHeight="1" x14ac:dyDescent="0.15">
      <c r="A347" s="158"/>
      <c r="B347" s="131"/>
      <c r="C347" s="131"/>
      <c r="D347" s="131"/>
      <c r="E347" s="131"/>
      <c r="F347" s="131"/>
      <c r="G347" s="131"/>
    </row>
    <row r="348" spans="1:7" ht="20.25" customHeight="1" x14ac:dyDescent="0.15">
      <c r="A348" s="158"/>
      <c r="B348" s="131"/>
      <c r="C348" s="131"/>
      <c r="D348" s="131"/>
      <c r="E348" s="131"/>
      <c r="F348" s="131"/>
      <c r="G348" s="131"/>
    </row>
    <row r="349" spans="1:7" ht="20.25" customHeight="1" x14ac:dyDescent="0.15">
      <c r="A349" s="158"/>
      <c r="B349" s="131"/>
      <c r="C349" s="131"/>
      <c r="D349" s="131"/>
      <c r="E349" s="131"/>
      <c r="F349" s="131"/>
      <c r="G349" s="131"/>
    </row>
    <row r="350" spans="1:7" ht="20.25" customHeight="1" x14ac:dyDescent="0.15">
      <c r="A350" s="158"/>
      <c r="B350" s="131"/>
      <c r="C350" s="131"/>
      <c r="D350" s="131"/>
      <c r="E350" s="131"/>
      <c r="F350" s="131"/>
      <c r="G350" s="131"/>
    </row>
    <row r="351" spans="1:7" ht="20.25" customHeight="1" x14ac:dyDescent="0.15">
      <c r="A351" s="158"/>
      <c r="B351" s="131"/>
      <c r="C351" s="131"/>
      <c r="D351" s="131"/>
      <c r="E351" s="131"/>
      <c r="F351" s="131"/>
      <c r="G351" s="131"/>
    </row>
    <row r="352" spans="1:7" ht="20.25" customHeight="1" x14ac:dyDescent="0.15">
      <c r="A352" s="158"/>
      <c r="B352" s="131"/>
      <c r="C352" s="131"/>
      <c r="D352" s="131"/>
      <c r="E352" s="131"/>
      <c r="F352" s="131"/>
      <c r="G352" s="131"/>
    </row>
    <row r="353" spans="1:7" ht="20.25" customHeight="1" x14ac:dyDescent="0.15">
      <c r="A353" s="158"/>
      <c r="B353" s="131"/>
      <c r="C353" s="131"/>
      <c r="D353" s="131"/>
      <c r="E353" s="131"/>
      <c r="F353" s="131"/>
      <c r="G353" s="131"/>
    </row>
    <row r="354" spans="1:7" ht="20.25" customHeight="1" x14ac:dyDescent="0.15">
      <c r="A354" s="158"/>
      <c r="B354" s="131"/>
      <c r="C354" s="131"/>
      <c r="D354" s="131"/>
      <c r="E354" s="131"/>
      <c r="F354" s="131"/>
      <c r="G354" s="131"/>
    </row>
    <row r="355" spans="1:7" ht="20.25" customHeight="1" x14ac:dyDescent="0.15">
      <c r="A355" s="158"/>
      <c r="B355" s="131"/>
      <c r="C355" s="131"/>
      <c r="D355" s="131"/>
      <c r="E355" s="131"/>
      <c r="F355" s="131"/>
      <c r="G355" s="131"/>
    </row>
    <row r="356" spans="1:7" ht="20.25" customHeight="1" x14ac:dyDescent="0.15">
      <c r="A356" s="158"/>
      <c r="B356" s="131"/>
      <c r="C356" s="131"/>
      <c r="D356" s="131"/>
      <c r="E356" s="131"/>
      <c r="F356" s="131"/>
      <c r="G356" s="131"/>
    </row>
    <row r="357" spans="1:7" ht="20.25" customHeight="1" x14ac:dyDescent="0.15">
      <c r="A357" s="158"/>
      <c r="B357" s="131"/>
      <c r="C357" s="131"/>
      <c r="D357" s="131"/>
      <c r="E357" s="131"/>
      <c r="F357" s="131"/>
      <c r="G357" s="131"/>
    </row>
    <row r="358" spans="1:7" ht="20.25" customHeight="1" x14ac:dyDescent="0.15">
      <c r="A358" s="158"/>
      <c r="B358" s="131"/>
      <c r="C358" s="131"/>
      <c r="D358" s="131"/>
      <c r="E358" s="131"/>
      <c r="F358" s="131"/>
      <c r="G358" s="131"/>
    </row>
    <row r="359" spans="1:7" ht="20.25" customHeight="1" x14ac:dyDescent="0.15">
      <c r="A359" s="158"/>
      <c r="B359" s="131"/>
      <c r="C359" s="131"/>
      <c r="D359" s="131"/>
      <c r="E359" s="131"/>
      <c r="F359" s="131"/>
      <c r="G359" s="131"/>
    </row>
    <row r="360" spans="1:7" ht="20.25" customHeight="1" x14ac:dyDescent="0.15">
      <c r="A360" s="158"/>
      <c r="B360" s="131"/>
      <c r="C360" s="131"/>
      <c r="D360" s="131"/>
      <c r="E360" s="131"/>
      <c r="F360" s="131"/>
      <c r="G360" s="131"/>
    </row>
    <row r="361" spans="1:7" ht="20.25" customHeight="1" x14ac:dyDescent="0.15">
      <c r="A361" s="158"/>
      <c r="B361" s="131"/>
      <c r="C361" s="131"/>
      <c r="D361" s="131"/>
      <c r="E361" s="131"/>
      <c r="F361" s="131"/>
      <c r="G361" s="131"/>
    </row>
    <row r="362" spans="1:7" ht="20.25" customHeight="1" x14ac:dyDescent="0.15">
      <c r="A362" s="158"/>
      <c r="B362" s="131"/>
      <c r="C362" s="131"/>
      <c r="D362" s="131"/>
      <c r="E362" s="131"/>
      <c r="F362" s="131"/>
      <c r="G362" s="131"/>
    </row>
    <row r="363" spans="1:7" ht="20.25" customHeight="1" x14ac:dyDescent="0.15">
      <c r="A363" s="158"/>
      <c r="B363" s="131"/>
      <c r="C363" s="131"/>
      <c r="D363" s="131"/>
      <c r="E363" s="131"/>
      <c r="F363" s="131"/>
      <c r="G363" s="131"/>
    </row>
    <row r="364" spans="1:7" ht="20.25" customHeight="1" x14ac:dyDescent="0.15">
      <c r="A364" s="158"/>
      <c r="B364" s="131"/>
      <c r="C364" s="131"/>
      <c r="D364" s="131"/>
      <c r="E364" s="131"/>
      <c r="F364" s="131"/>
      <c r="G364" s="131"/>
    </row>
    <row r="365" spans="1:7" ht="20.25" customHeight="1" x14ac:dyDescent="0.15">
      <c r="A365" s="158"/>
      <c r="B365" s="131"/>
      <c r="C365" s="131"/>
      <c r="D365" s="131"/>
      <c r="E365" s="131"/>
      <c r="F365" s="131"/>
      <c r="G365" s="131"/>
    </row>
    <row r="366" spans="1:7" ht="20.25" customHeight="1" x14ac:dyDescent="0.15">
      <c r="A366" s="158"/>
      <c r="B366" s="131"/>
      <c r="C366" s="131"/>
      <c r="D366" s="131"/>
      <c r="E366" s="131"/>
      <c r="F366" s="131"/>
      <c r="G366" s="131"/>
    </row>
    <row r="367" spans="1:7" ht="20.25" customHeight="1" x14ac:dyDescent="0.15">
      <c r="A367" s="158"/>
      <c r="B367" s="131"/>
      <c r="C367" s="131"/>
      <c r="D367" s="131"/>
      <c r="E367" s="131"/>
      <c r="F367" s="131"/>
      <c r="G367" s="131"/>
    </row>
    <row r="368" spans="1:7" ht="20.25" customHeight="1" x14ac:dyDescent="0.15">
      <c r="A368" s="158"/>
      <c r="B368" s="131"/>
      <c r="C368" s="131"/>
      <c r="D368" s="131"/>
      <c r="E368" s="131"/>
      <c r="F368" s="131"/>
      <c r="G368" s="131"/>
    </row>
    <row r="369" spans="1:7" ht="20.25" customHeight="1" x14ac:dyDescent="0.15">
      <c r="A369" s="158"/>
      <c r="B369" s="131"/>
      <c r="C369" s="131"/>
      <c r="D369" s="131"/>
      <c r="E369" s="131"/>
      <c r="F369" s="131"/>
      <c r="G369" s="131"/>
    </row>
    <row r="370" spans="1:7" ht="20.25" customHeight="1" x14ac:dyDescent="0.15">
      <c r="A370" s="158"/>
      <c r="B370" s="131"/>
      <c r="C370" s="131"/>
      <c r="D370" s="131"/>
      <c r="E370" s="131"/>
      <c r="F370" s="131"/>
      <c r="G370" s="131"/>
    </row>
    <row r="371" spans="1:7" ht="20.25" customHeight="1" x14ac:dyDescent="0.15">
      <c r="A371" s="158"/>
      <c r="B371" s="131"/>
      <c r="C371" s="131"/>
      <c r="D371" s="131"/>
      <c r="E371" s="131"/>
      <c r="F371" s="131"/>
      <c r="G371" s="131"/>
    </row>
    <row r="372" spans="1:7" ht="20.25" customHeight="1" x14ac:dyDescent="0.15">
      <c r="A372" s="158"/>
      <c r="B372" s="131"/>
      <c r="C372" s="131"/>
      <c r="D372" s="131"/>
      <c r="E372" s="131"/>
      <c r="F372" s="131"/>
      <c r="G372" s="131"/>
    </row>
    <row r="373" spans="1:7" ht="20.25" customHeight="1" x14ac:dyDescent="0.15">
      <c r="A373" s="158"/>
      <c r="B373" s="131"/>
      <c r="C373" s="131"/>
      <c r="D373" s="131"/>
      <c r="E373" s="131"/>
      <c r="F373" s="131"/>
      <c r="G373" s="131"/>
    </row>
    <row r="374" spans="1:7" ht="20.25" customHeight="1" x14ac:dyDescent="0.15">
      <c r="A374" s="158"/>
      <c r="B374" s="131"/>
      <c r="C374" s="131"/>
      <c r="D374" s="131"/>
      <c r="E374" s="131"/>
      <c r="F374" s="131"/>
      <c r="G374" s="131"/>
    </row>
    <row r="375" spans="1:7" ht="20.25" customHeight="1" x14ac:dyDescent="0.15">
      <c r="A375" s="158"/>
      <c r="B375" s="131"/>
      <c r="C375" s="131"/>
      <c r="D375" s="131"/>
      <c r="E375" s="131"/>
      <c r="F375" s="131"/>
      <c r="G375" s="131"/>
    </row>
    <row r="376" spans="1:7" ht="20.25" customHeight="1" x14ac:dyDescent="0.15">
      <c r="A376" s="158"/>
      <c r="B376" s="131"/>
      <c r="C376" s="131"/>
      <c r="D376" s="131"/>
      <c r="E376" s="131"/>
      <c r="F376" s="131"/>
      <c r="G376" s="131"/>
    </row>
    <row r="377" spans="1:7" ht="20.25" customHeight="1" x14ac:dyDescent="0.15">
      <c r="A377" s="158"/>
      <c r="B377" s="131"/>
      <c r="C377" s="131"/>
      <c r="D377" s="131"/>
      <c r="E377" s="131"/>
      <c r="F377" s="131"/>
      <c r="G377" s="131"/>
    </row>
    <row r="378" spans="1:7" ht="20.25" customHeight="1" x14ac:dyDescent="0.15">
      <c r="A378" s="158"/>
      <c r="B378" s="131"/>
      <c r="C378" s="131"/>
      <c r="D378" s="131"/>
      <c r="E378" s="131"/>
      <c r="F378" s="131"/>
      <c r="G378" s="131"/>
    </row>
    <row r="379" spans="1:7" ht="20.25" customHeight="1" x14ac:dyDescent="0.15">
      <c r="A379" s="158"/>
      <c r="B379" s="131"/>
      <c r="C379" s="131"/>
      <c r="D379" s="131"/>
      <c r="E379" s="131"/>
      <c r="F379" s="131"/>
      <c r="G379" s="131"/>
    </row>
    <row r="380" spans="1:7" ht="20.25" customHeight="1" x14ac:dyDescent="0.15">
      <c r="A380" s="158"/>
      <c r="B380" s="131"/>
      <c r="C380" s="131"/>
      <c r="D380" s="131"/>
      <c r="E380" s="131"/>
      <c r="F380" s="131"/>
      <c r="G380" s="131"/>
    </row>
    <row r="381" spans="1:7" ht="20.25" customHeight="1" x14ac:dyDescent="0.15">
      <c r="A381" s="158"/>
      <c r="B381" s="131"/>
      <c r="C381" s="131"/>
      <c r="D381" s="131"/>
      <c r="E381" s="131"/>
      <c r="F381" s="131"/>
      <c r="G381" s="131"/>
    </row>
    <row r="382" spans="1:7" ht="20.25" customHeight="1" x14ac:dyDescent="0.15">
      <c r="A382" s="158"/>
      <c r="B382" s="131"/>
      <c r="C382" s="131"/>
      <c r="D382" s="131"/>
      <c r="E382" s="131"/>
      <c r="F382" s="131"/>
      <c r="G382" s="131"/>
    </row>
    <row r="383" spans="1:7" ht="20.25" customHeight="1" x14ac:dyDescent="0.15">
      <c r="A383" s="158"/>
      <c r="B383" s="131"/>
      <c r="C383" s="131"/>
      <c r="D383" s="131"/>
      <c r="E383" s="131"/>
      <c r="F383" s="131"/>
      <c r="G383" s="131"/>
    </row>
    <row r="384" spans="1:7" ht="20.25" customHeight="1" x14ac:dyDescent="0.15">
      <c r="A384" s="158"/>
      <c r="B384" s="131"/>
      <c r="C384" s="131"/>
      <c r="D384" s="131"/>
      <c r="E384" s="131"/>
      <c r="F384" s="131"/>
      <c r="G384" s="131"/>
    </row>
    <row r="385" spans="1:7" ht="20.25" customHeight="1" x14ac:dyDescent="0.15">
      <c r="A385" s="158"/>
      <c r="B385" s="131"/>
      <c r="C385" s="131"/>
      <c r="D385" s="131"/>
      <c r="E385" s="131"/>
      <c r="F385" s="131"/>
      <c r="G385" s="131"/>
    </row>
    <row r="386" spans="1:7" ht="20.25" customHeight="1" x14ac:dyDescent="0.15">
      <c r="A386" s="158"/>
      <c r="B386" s="131"/>
      <c r="C386" s="131"/>
      <c r="D386" s="131"/>
      <c r="E386" s="131"/>
      <c r="F386" s="131"/>
      <c r="G386" s="131"/>
    </row>
    <row r="387" spans="1:7" ht="20.25" customHeight="1" x14ac:dyDescent="0.15">
      <c r="A387" s="158"/>
      <c r="B387" s="131"/>
      <c r="C387" s="131"/>
      <c r="D387" s="131"/>
      <c r="E387" s="131"/>
      <c r="F387" s="131"/>
      <c r="G387" s="131"/>
    </row>
    <row r="388" spans="1:7" ht="20.25" customHeight="1" x14ac:dyDescent="0.15">
      <c r="A388" s="158"/>
      <c r="B388" s="131"/>
      <c r="C388" s="131"/>
      <c r="D388" s="131"/>
      <c r="E388" s="131"/>
      <c r="F388" s="131"/>
      <c r="G388" s="131"/>
    </row>
    <row r="389" spans="1:7" ht="20.25" customHeight="1" x14ac:dyDescent="0.15">
      <c r="A389" s="158"/>
      <c r="B389" s="131"/>
      <c r="C389" s="131"/>
      <c r="D389" s="131"/>
      <c r="E389" s="131"/>
      <c r="F389" s="131"/>
      <c r="G389" s="131"/>
    </row>
    <row r="390" spans="1:7" ht="20.25" customHeight="1" x14ac:dyDescent="0.15">
      <c r="A390" s="158"/>
      <c r="B390" s="131"/>
      <c r="C390" s="131"/>
      <c r="D390" s="131"/>
      <c r="E390" s="131"/>
      <c r="F390" s="131"/>
      <c r="G390" s="131"/>
    </row>
    <row r="391" spans="1:7" ht="20.25" customHeight="1" x14ac:dyDescent="0.15">
      <c r="A391" s="158"/>
      <c r="B391" s="131"/>
      <c r="C391" s="131"/>
      <c r="D391" s="131"/>
      <c r="E391" s="131"/>
      <c r="F391" s="131"/>
      <c r="G391" s="131"/>
    </row>
    <row r="392" spans="1:7" ht="20.25" customHeight="1" x14ac:dyDescent="0.15">
      <c r="A392" s="158"/>
      <c r="B392" s="131"/>
      <c r="C392" s="131"/>
      <c r="D392" s="131"/>
      <c r="E392" s="131"/>
      <c r="F392" s="131"/>
      <c r="G392" s="131"/>
    </row>
    <row r="393" spans="1:7" ht="20.25" customHeight="1" x14ac:dyDescent="0.15">
      <c r="A393" s="158"/>
      <c r="B393" s="131"/>
      <c r="C393" s="131"/>
      <c r="D393" s="131"/>
      <c r="E393" s="131"/>
      <c r="F393" s="131"/>
      <c r="G393" s="131"/>
    </row>
    <row r="394" spans="1:7" ht="20.25" customHeight="1" x14ac:dyDescent="0.15">
      <c r="A394" s="158"/>
      <c r="B394" s="131"/>
      <c r="C394" s="131"/>
      <c r="D394" s="131"/>
      <c r="E394" s="131"/>
      <c r="F394" s="131"/>
      <c r="G394" s="131"/>
    </row>
    <row r="395" spans="1:7" ht="20.25" customHeight="1" x14ac:dyDescent="0.15">
      <c r="A395" s="158"/>
      <c r="B395" s="131"/>
      <c r="C395" s="131"/>
      <c r="D395" s="131"/>
      <c r="E395" s="131"/>
      <c r="F395" s="131"/>
      <c r="G395" s="131"/>
    </row>
    <row r="396" spans="1:7" ht="20.25" customHeight="1" x14ac:dyDescent="0.15">
      <c r="A396" s="158"/>
      <c r="B396" s="131"/>
      <c r="C396" s="131"/>
      <c r="D396" s="131"/>
      <c r="E396" s="131"/>
      <c r="F396" s="131"/>
      <c r="G396" s="131"/>
    </row>
    <row r="397" spans="1:7" ht="20.25" customHeight="1" x14ac:dyDescent="0.15">
      <c r="A397" s="158"/>
      <c r="B397" s="131"/>
      <c r="C397" s="131"/>
      <c r="D397" s="131"/>
      <c r="E397" s="131"/>
      <c r="F397" s="131"/>
      <c r="G397" s="131"/>
    </row>
    <row r="398" spans="1:7" ht="20.25" customHeight="1" x14ac:dyDescent="0.15">
      <c r="A398" s="158"/>
      <c r="B398" s="131"/>
      <c r="C398" s="131"/>
      <c r="D398" s="131"/>
      <c r="E398" s="131"/>
      <c r="F398" s="131"/>
      <c r="G398" s="131"/>
    </row>
    <row r="399" spans="1:7" ht="20.25" customHeight="1" x14ac:dyDescent="0.15">
      <c r="A399" s="158"/>
      <c r="B399" s="131"/>
      <c r="C399" s="131"/>
      <c r="D399" s="131"/>
      <c r="E399" s="131"/>
      <c r="F399" s="131"/>
      <c r="G399" s="131"/>
    </row>
    <row r="400" spans="1:7" ht="20.25" customHeight="1" x14ac:dyDescent="0.15">
      <c r="A400" s="158"/>
      <c r="B400" s="131"/>
      <c r="C400" s="131"/>
      <c r="D400" s="131"/>
      <c r="E400" s="131"/>
      <c r="F400" s="131"/>
      <c r="G400" s="131"/>
    </row>
    <row r="401" spans="1:7" ht="20.25" customHeight="1" x14ac:dyDescent="0.15">
      <c r="A401" s="158"/>
      <c r="B401" s="131"/>
      <c r="C401" s="131"/>
      <c r="D401" s="131"/>
      <c r="E401" s="131"/>
      <c r="F401" s="131"/>
      <c r="G401" s="131"/>
    </row>
    <row r="402" spans="1:7" ht="20.25" customHeight="1" x14ac:dyDescent="0.15">
      <c r="A402" s="158"/>
      <c r="B402" s="131"/>
      <c r="C402" s="131"/>
      <c r="D402" s="131"/>
      <c r="E402" s="131"/>
      <c r="F402" s="131"/>
      <c r="G402" s="131"/>
    </row>
    <row r="403" spans="1:7" ht="20.25" customHeight="1" x14ac:dyDescent="0.15">
      <c r="A403" s="158"/>
      <c r="B403" s="131"/>
      <c r="C403" s="131"/>
      <c r="D403" s="131"/>
      <c r="E403" s="131"/>
      <c r="F403" s="131"/>
      <c r="G403" s="131"/>
    </row>
    <row r="404" spans="1:7" ht="20.25" customHeight="1" x14ac:dyDescent="0.15">
      <c r="A404" s="158"/>
      <c r="B404" s="131"/>
      <c r="C404" s="131"/>
      <c r="D404" s="131"/>
      <c r="E404" s="131"/>
      <c r="F404" s="131"/>
      <c r="G404" s="131"/>
    </row>
    <row r="405" spans="1:7" ht="20.25" customHeight="1" x14ac:dyDescent="0.15">
      <c r="A405" s="158"/>
      <c r="B405" s="131"/>
      <c r="C405" s="131"/>
      <c r="D405" s="131"/>
      <c r="E405" s="131"/>
      <c r="F405" s="131"/>
      <c r="G405" s="131"/>
    </row>
    <row r="406" spans="1:7" ht="20.25" customHeight="1" x14ac:dyDescent="0.15">
      <c r="A406" s="158"/>
      <c r="B406" s="131"/>
      <c r="C406" s="131"/>
      <c r="D406" s="131"/>
      <c r="E406" s="131"/>
      <c r="F406" s="131"/>
      <c r="G406" s="131"/>
    </row>
    <row r="407" spans="1:7" ht="20.25" customHeight="1" x14ac:dyDescent="0.15">
      <c r="A407" s="158"/>
      <c r="B407" s="131"/>
      <c r="C407" s="131"/>
      <c r="D407" s="131"/>
      <c r="E407" s="131"/>
      <c r="F407" s="131"/>
      <c r="G407" s="131"/>
    </row>
    <row r="408" spans="1:7" ht="20.25" customHeight="1" x14ac:dyDescent="0.15">
      <c r="A408" s="158"/>
      <c r="B408" s="131"/>
      <c r="C408" s="131"/>
      <c r="D408" s="131"/>
      <c r="E408" s="131"/>
      <c r="F408" s="131"/>
      <c r="G408" s="131"/>
    </row>
    <row r="409" spans="1:7" ht="20.25" customHeight="1" x14ac:dyDescent="0.15">
      <c r="A409" s="158"/>
      <c r="B409" s="131"/>
      <c r="C409" s="131"/>
      <c r="D409" s="131"/>
      <c r="E409" s="131"/>
      <c r="F409" s="131"/>
      <c r="G409" s="131"/>
    </row>
    <row r="410" spans="1:7" ht="20.25" customHeight="1" x14ac:dyDescent="0.15">
      <c r="A410" s="158"/>
      <c r="B410" s="131"/>
      <c r="C410" s="131"/>
      <c r="D410" s="131"/>
      <c r="E410" s="131"/>
      <c r="F410" s="131"/>
      <c r="G410" s="131"/>
    </row>
    <row r="411" spans="1:7" ht="20.25" customHeight="1" x14ac:dyDescent="0.15">
      <c r="A411" s="158"/>
      <c r="B411" s="131"/>
      <c r="C411" s="131"/>
      <c r="D411" s="131"/>
      <c r="E411" s="131"/>
      <c r="F411" s="131"/>
      <c r="G411" s="131"/>
    </row>
    <row r="412" spans="1:7" ht="20.25" customHeight="1" x14ac:dyDescent="0.15">
      <c r="A412" s="158"/>
      <c r="B412" s="131"/>
      <c r="C412" s="131"/>
      <c r="D412" s="131"/>
      <c r="E412" s="131"/>
      <c r="F412" s="131"/>
      <c r="G412" s="131"/>
    </row>
    <row r="413" spans="1:7" ht="20.25" customHeight="1" x14ac:dyDescent="0.15">
      <c r="A413" s="158"/>
      <c r="B413" s="131"/>
      <c r="C413" s="131"/>
      <c r="D413" s="131"/>
      <c r="E413" s="131"/>
      <c r="F413" s="131"/>
      <c r="G413" s="131"/>
    </row>
    <row r="414" spans="1:7" ht="20.25" customHeight="1" x14ac:dyDescent="0.15">
      <c r="A414" s="158"/>
      <c r="B414" s="131"/>
      <c r="C414" s="131"/>
      <c r="D414" s="131"/>
      <c r="E414" s="131"/>
      <c r="F414" s="131"/>
      <c r="G414" s="131"/>
    </row>
    <row r="415" spans="1:7" ht="20.25" customHeight="1" x14ac:dyDescent="0.15">
      <c r="A415" s="158"/>
      <c r="B415" s="131"/>
      <c r="C415" s="131"/>
      <c r="D415" s="131"/>
      <c r="E415" s="131"/>
      <c r="F415" s="131"/>
      <c r="G415" s="131"/>
    </row>
    <row r="416" spans="1:7" ht="20.25" customHeight="1" x14ac:dyDescent="0.15">
      <c r="A416" s="158"/>
      <c r="B416" s="131"/>
      <c r="C416" s="131"/>
      <c r="D416" s="131"/>
      <c r="E416" s="131"/>
      <c r="F416" s="131"/>
      <c r="G416" s="131"/>
    </row>
    <row r="417" spans="1:7" ht="20.25" customHeight="1" x14ac:dyDescent="0.15">
      <c r="A417" s="158"/>
      <c r="B417" s="131"/>
      <c r="C417" s="131"/>
      <c r="D417" s="131"/>
      <c r="E417" s="131"/>
      <c r="F417" s="131"/>
      <c r="G417" s="131"/>
    </row>
    <row r="418" spans="1:7" ht="20.25" customHeight="1" x14ac:dyDescent="0.15">
      <c r="A418" s="158"/>
      <c r="B418" s="131"/>
      <c r="C418" s="131"/>
      <c r="D418" s="131"/>
      <c r="E418" s="131"/>
      <c r="F418" s="131"/>
      <c r="G418" s="131"/>
    </row>
    <row r="419" spans="1:7" ht="20.25" customHeight="1" x14ac:dyDescent="0.15">
      <c r="A419" s="158"/>
      <c r="B419" s="131"/>
      <c r="C419" s="131"/>
      <c r="D419" s="131"/>
      <c r="E419" s="131"/>
      <c r="F419" s="131"/>
      <c r="G419" s="131"/>
    </row>
    <row r="420" spans="1:7" ht="20.25" customHeight="1" x14ac:dyDescent="0.15">
      <c r="A420" s="158"/>
      <c r="B420" s="131"/>
      <c r="C420" s="131"/>
      <c r="D420" s="131"/>
      <c r="E420" s="131"/>
      <c r="F420" s="131"/>
      <c r="G420" s="131"/>
    </row>
    <row r="438" spans="1:7" ht="20.25" customHeight="1" x14ac:dyDescent="0.15">
      <c r="A438" s="135"/>
      <c r="B438" s="8"/>
      <c r="C438" s="8"/>
      <c r="D438" s="8"/>
      <c r="E438" s="8"/>
      <c r="F438" s="8"/>
      <c r="G438" s="137"/>
    </row>
  </sheetData>
  <mergeCells count="9">
    <mergeCell ref="B38:G38"/>
    <mergeCell ref="B3:G3"/>
    <mergeCell ref="B31:G31"/>
    <mergeCell ref="B35:G35"/>
    <mergeCell ref="B36:G36"/>
    <mergeCell ref="B37:G37"/>
    <mergeCell ref="B10:G10"/>
    <mergeCell ref="B19:G19"/>
    <mergeCell ref="B11:G11"/>
  </mergeCells>
  <phoneticPr fontId="2"/>
  <printOptions horizontalCentered="1"/>
  <pageMargins left="0.23622047244094491" right="0.23622047244094491" top="0.74803149606299213" bottom="0.74803149606299213" header="0.31496062992125984" footer="0.31496062992125984"/>
  <pageSetup paperSize="9" scale="56" fitToWidth="0" fitToHeight="0" orientation="landscape" cellComments="asDisplayed" r:id="rId1"/>
  <headerFooter alignWithMargins="0"/>
  <rowBreaks count="1" manualBreakCount="1">
    <brk id="16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F969"/>
  <sheetViews>
    <sheetView view="pageBreakPreview" zoomScaleNormal="100" zoomScaleSheetLayoutView="100" workbookViewId="0">
      <selection activeCell="G6" sqref="G6"/>
    </sheetView>
  </sheetViews>
  <sheetFormatPr defaultColWidth="4" defaultRowHeight="17.25" x14ac:dyDescent="0.15"/>
  <cols>
    <col min="1" max="1" width="1.5" style="511" customWidth="1"/>
    <col min="2" max="12" width="3.25" style="511" customWidth="1"/>
    <col min="13" max="13" width="13" style="511" customWidth="1"/>
    <col min="14" max="14" width="4.125" style="511" bestFit="1" customWidth="1"/>
    <col min="15" max="32" width="3.25" style="511" customWidth="1"/>
    <col min="33" max="33" width="1.5" style="511" customWidth="1"/>
    <col min="34" max="36" width="3.25" style="511" customWidth="1"/>
    <col min="37" max="16384" width="4" style="511"/>
  </cols>
  <sheetData>
    <row r="2" spans="1:32" x14ac:dyDescent="0.15">
      <c r="B2" s="511" t="s">
        <v>854</v>
      </c>
    </row>
    <row r="4" spans="1:32" x14ac:dyDescent="0.15">
      <c r="W4" s="512" t="s">
        <v>79</v>
      </c>
      <c r="X4" s="886"/>
      <c r="Y4" s="886"/>
      <c r="Z4" s="513" t="s">
        <v>80</v>
      </c>
      <c r="AA4" s="886"/>
      <c r="AB4" s="886"/>
      <c r="AC4" s="513" t="s">
        <v>81</v>
      </c>
      <c r="AD4" s="886"/>
      <c r="AE4" s="886"/>
      <c r="AF4" s="513" t="s">
        <v>82</v>
      </c>
    </row>
    <row r="5" spans="1:32" x14ac:dyDescent="0.15">
      <c r="B5" s="885" t="s">
        <v>870</v>
      </c>
      <c r="C5" s="885"/>
      <c r="D5" s="885"/>
      <c r="E5" s="885"/>
      <c r="F5" s="885"/>
      <c r="G5" s="886" t="s">
        <v>968</v>
      </c>
      <c r="H5" s="886"/>
      <c r="I5" s="886"/>
      <c r="J5" s="886"/>
      <c r="K5" s="513"/>
    </row>
    <row r="6" spans="1:32" x14ac:dyDescent="0.15">
      <c r="B6" s="513"/>
      <c r="C6" s="513"/>
      <c r="D6" s="513"/>
      <c r="E6" s="513"/>
      <c r="F6" s="513"/>
      <c r="G6" s="513"/>
      <c r="H6" s="513"/>
      <c r="I6" s="513"/>
      <c r="J6" s="513"/>
      <c r="K6" s="513"/>
    </row>
    <row r="7" spans="1:32" x14ac:dyDescent="0.15">
      <c r="S7" s="512" t="s">
        <v>733</v>
      </c>
      <c r="T7" s="885"/>
      <c r="U7" s="885"/>
      <c r="V7" s="885"/>
      <c r="W7" s="885"/>
      <c r="X7" s="885"/>
      <c r="Y7" s="885"/>
      <c r="Z7" s="885"/>
      <c r="AA7" s="885"/>
      <c r="AB7" s="885"/>
      <c r="AC7" s="885"/>
      <c r="AD7" s="885"/>
      <c r="AE7" s="885"/>
      <c r="AF7" s="885"/>
    </row>
    <row r="9" spans="1:32" ht="20.25" customHeight="1" x14ac:dyDescent="0.15">
      <c r="B9" s="865" t="s">
        <v>855</v>
      </c>
      <c r="C9" s="865"/>
      <c r="D9" s="865"/>
      <c r="E9" s="865"/>
      <c r="F9" s="865"/>
      <c r="G9" s="865"/>
      <c r="H9" s="865"/>
      <c r="I9" s="865"/>
      <c r="J9" s="865"/>
      <c r="K9" s="865"/>
      <c r="L9" s="865"/>
      <c r="M9" s="865"/>
      <c r="N9" s="865"/>
      <c r="O9" s="865"/>
      <c r="P9" s="865"/>
      <c r="Q9" s="865"/>
      <c r="R9" s="865"/>
      <c r="S9" s="865"/>
      <c r="T9" s="865"/>
      <c r="U9" s="865"/>
      <c r="V9" s="865"/>
      <c r="W9" s="865"/>
      <c r="X9" s="865"/>
      <c r="Y9" s="865"/>
      <c r="Z9" s="865"/>
      <c r="AA9" s="865"/>
      <c r="AB9" s="865"/>
      <c r="AC9" s="865"/>
      <c r="AD9" s="865"/>
      <c r="AE9" s="865"/>
      <c r="AF9" s="865"/>
    </row>
    <row r="10" spans="1:32" ht="20.25" customHeight="1" x14ac:dyDescent="0.15">
      <c r="B10" s="865"/>
      <c r="C10" s="865"/>
      <c r="D10" s="865"/>
      <c r="E10" s="865"/>
      <c r="F10" s="865"/>
      <c r="G10" s="865"/>
      <c r="H10" s="865"/>
      <c r="I10" s="865"/>
      <c r="J10" s="865"/>
      <c r="K10" s="865"/>
      <c r="L10" s="865"/>
      <c r="M10" s="865"/>
      <c r="N10" s="865"/>
      <c r="O10" s="865"/>
      <c r="P10" s="865"/>
      <c r="Q10" s="865"/>
      <c r="R10" s="865"/>
      <c r="S10" s="865"/>
      <c r="T10" s="865"/>
      <c r="U10" s="865"/>
      <c r="V10" s="865"/>
      <c r="W10" s="865"/>
      <c r="X10" s="865"/>
      <c r="Y10" s="865"/>
      <c r="Z10" s="865"/>
      <c r="AA10" s="865"/>
      <c r="AB10" s="865"/>
      <c r="AC10" s="865"/>
      <c r="AD10" s="865"/>
      <c r="AE10" s="865"/>
      <c r="AF10" s="865"/>
    </row>
    <row r="11" spans="1:32" x14ac:dyDescent="0.15">
      <c r="B11" s="514"/>
      <c r="C11" s="514"/>
      <c r="D11" s="514"/>
      <c r="E11" s="514"/>
      <c r="F11" s="514"/>
      <c r="G11" s="514"/>
      <c r="H11" s="514"/>
      <c r="I11" s="514"/>
      <c r="J11" s="514"/>
      <c r="K11" s="514"/>
      <c r="L11" s="514"/>
      <c r="M11" s="514"/>
      <c r="N11" s="514"/>
      <c r="O11" s="514"/>
      <c r="P11" s="514"/>
      <c r="Q11" s="514"/>
      <c r="R11" s="514"/>
      <c r="S11" s="514"/>
      <c r="T11" s="514"/>
      <c r="U11" s="514"/>
      <c r="V11" s="514"/>
      <c r="W11" s="514"/>
      <c r="X11" s="514"/>
      <c r="Y11" s="514"/>
      <c r="Z11" s="514"/>
      <c r="AA11" s="514"/>
    </row>
    <row r="12" spans="1:32" x14ac:dyDescent="0.15">
      <c r="A12" s="511" t="s">
        <v>856</v>
      </c>
    </row>
    <row r="14" spans="1:32" ht="36" customHeight="1" x14ac:dyDescent="0.15">
      <c r="R14" s="882" t="s">
        <v>732</v>
      </c>
      <c r="S14" s="883"/>
      <c r="T14" s="883"/>
      <c r="U14" s="883"/>
      <c r="V14" s="884"/>
      <c r="W14" s="882"/>
      <c r="X14" s="883"/>
      <c r="Y14" s="883"/>
      <c r="Z14" s="883"/>
      <c r="AA14" s="883"/>
      <c r="AB14" s="883"/>
      <c r="AC14" s="883"/>
      <c r="AD14" s="883"/>
      <c r="AE14" s="883"/>
      <c r="AF14" s="884"/>
    </row>
    <row r="15" spans="1:32" ht="13.5" customHeight="1" x14ac:dyDescent="0.15"/>
    <row r="16" spans="1:32" s="515" customFormat="1" ht="34.5" customHeight="1" x14ac:dyDescent="0.15">
      <c r="B16" s="882" t="s">
        <v>731</v>
      </c>
      <c r="C16" s="883"/>
      <c r="D16" s="883"/>
      <c r="E16" s="883"/>
      <c r="F16" s="883"/>
      <c r="G16" s="883"/>
      <c r="H16" s="883"/>
      <c r="I16" s="883"/>
      <c r="J16" s="883"/>
      <c r="K16" s="883"/>
      <c r="L16" s="884"/>
      <c r="M16" s="883" t="s">
        <v>857</v>
      </c>
      <c r="N16" s="884"/>
      <c r="O16" s="882" t="s">
        <v>730</v>
      </c>
      <c r="P16" s="883"/>
      <c r="Q16" s="883"/>
      <c r="R16" s="883"/>
      <c r="S16" s="883"/>
      <c r="T16" s="883"/>
      <c r="U16" s="883"/>
      <c r="V16" s="883"/>
      <c r="W16" s="883"/>
      <c r="X16" s="883"/>
      <c r="Y16" s="883"/>
      <c r="Z16" s="883"/>
      <c r="AA16" s="883"/>
      <c r="AB16" s="883"/>
      <c r="AC16" s="883"/>
      <c r="AD16" s="883"/>
      <c r="AE16" s="883"/>
      <c r="AF16" s="884"/>
    </row>
    <row r="17" spans="2:32" s="515" customFormat="1" ht="19.5" customHeight="1" x14ac:dyDescent="0.15">
      <c r="B17" s="845" t="s">
        <v>858</v>
      </c>
      <c r="C17" s="846"/>
      <c r="D17" s="846"/>
      <c r="E17" s="846"/>
      <c r="F17" s="846"/>
      <c r="G17" s="846"/>
      <c r="H17" s="846"/>
      <c r="I17" s="846"/>
      <c r="J17" s="846"/>
      <c r="K17" s="846"/>
      <c r="L17" s="847"/>
      <c r="M17" s="516"/>
      <c r="N17" s="517" t="s">
        <v>859</v>
      </c>
      <c r="O17" s="854"/>
      <c r="P17" s="855"/>
      <c r="Q17" s="855"/>
      <c r="R17" s="855"/>
      <c r="S17" s="855"/>
      <c r="T17" s="855"/>
      <c r="U17" s="855"/>
      <c r="V17" s="855"/>
      <c r="W17" s="855"/>
      <c r="X17" s="855"/>
      <c r="Y17" s="855"/>
      <c r="Z17" s="855"/>
      <c r="AA17" s="855"/>
      <c r="AB17" s="855"/>
      <c r="AC17" s="855"/>
      <c r="AD17" s="855"/>
      <c r="AE17" s="855"/>
      <c r="AF17" s="856"/>
    </row>
    <row r="18" spans="2:32" s="515" customFormat="1" ht="19.5" customHeight="1" x14ac:dyDescent="0.15">
      <c r="B18" s="848"/>
      <c r="C18" s="849"/>
      <c r="D18" s="849"/>
      <c r="E18" s="849"/>
      <c r="F18" s="849"/>
      <c r="G18" s="849"/>
      <c r="H18" s="849"/>
      <c r="I18" s="849"/>
      <c r="J18" s="849"/>
      <c r="K18" s="849"/>
      <c r="L18" s="850"/>
      <c r="M18" s="518"/>
      <c r="N18" s="519" t="s">
        <v>859</v>
      </c>
      <c r="O18" s="854"/>
      <c r="P18" s="855"/>
      <c r="Q18" s="855"/>
      <c r="R18" s="855"/>
      <c r="S18" s="855"/>
      <c r="T18" s="855"/>
      <c r="U18" s="855"/>
      <c r="V18" s="855"/>
      <c r="W18" s="855"/>
      <c r="X18" s="855"/>
      <c r="Y18" s="855"/>
      <c r="Z18" s="855"/>
      <c r="AA18" s="855"/>
      <c r="AB18" s="855"/>
      <c r="AC18" s="855"/>
      <c r="AD18" s="855"/>
      <c r="AE18" s="855"/>
      <c r="AF18" s="856"/>
    </row>
    <row r="19" spans="2:32" s="515" customFormat="1" ht="19.5" customHeight="1" x14ac:dyDescent="0.15">
      <c r="B19" s="851"/>
      <c r="C19" s="852"/>
      <c r="D19" s="852"/>
      <c r="E19" s="852"/>
      <c r="F19" s="852"/>
      <c r="G19" s="852"/>
      <c r="H19" s="852"/>
      <c r="I19" s="852"/>
      <c r="J19" s="852"/>
      <c r="K19" s="852"/>
      <c r="L19" s="853"/>
      <c r="M19" s="518"/>
      <c r="N19" s="519" t="s">
        <v>859</v>
      </c>
      <c r="O19" s="854"/>
      <c r="P19" s="855"/>
      <c r="Q19" s="855"/>
      <c r="R19" s="855"/>
      <c r="S19" s="855"/>
      <c r="T19" s="855"/>
      <c r="U19" s="855"/>
      <c r="V19" s="855"/>
      <c r="W19" s="855"/>
      <c r="X19" s="855"/>
      <c r="Y19" s="855"/>
      <c r="Z19" s="855"/>
      <c r="AA19" s="855"/>
      <c r="AB19" s="855"/>
      <c r="AC19" s="855"/>
      <c r="AD19" s="855"/>
      <c r="AE19" s="855"/>
      <c r="AF19" s="856"/>
    </row>
    <row r="20" spans="2:32" s="515" customFormat="1" ht="19.5" customHeight="1" x14ac:dyDescent="0.15">
      <c r="B20" s="845" t="s">
        <v>860</v>
      </c>
      <c r="C20" s="846"/>
      <c r="D20" s="846"/>
      <c r="E20" s="846"/>
      <c r="F20" s="846"/>
      <c r="G20" s="846"/>
      <c r="H20" s="846"/>
      <c r="I20" s="846"/>
      <c r="J20" s="846"/>
      <c r="K20" s="846"/>
      <c r="L20" s="847"/>
      <c r="M20" s="518"/>
      <c r="N20" s="520" t="s">
        <v>859</v>
      </c>
      <c r="O20" s="854"/>
      <c r="P20" s="855"/>
      <c r="Q20" s="855"/>
      <c r="R20" s="855"/>
      <c r="S20" s="855"/>
      <c r="T20" s="855"/>
      <c r="U20" s="855"/>
      <c r="V20" s="855"/>
      <c r="W20" s="855"/>
      <c r="X20" s="855"/>
      <c r="Y20" s="855"/>
      <c r="Z20" s="855"/>
      <c r="AA20" s="855"/>
      <c r="AB20" s="855"/>
      <c r="AC20" s="855"/>
      <c r="AD20" s="855"/>
      <c r="AE20" s="855"/>
      <c r="AF20" s="856"/>
    </row>
    <row r="21" spans="2:32" s="515" customFormat="1" ht="19.5" customHeight="1" x14ac:dyDescent="0.15">
      <c r="B21" s="848"/>
      <c r="C21" s="849"/>
      <c r="D21" s="849"/>
      <c r="E21" s="849"/>
      <c r="F21" s="849"/>
      <c r="G21" s="849"/>
      <c r="H21" s="849"/>
      <c r="I21" s="849"/>
      <c r="J21" s="849"/>
      <c r="K21" s="849"/>
      <c r="L21" s="850"/>
      <c r="M21" s="518"/>
      <c r="N21" s="520" t="s">
        <v>859</v>
      </c>
      <c r="O21" s="854"/>
      <c r="P21" s="855"/>
      <c r="Q21" s="855"/>
      <c r="R21" s="855"/>
      <c r="S21" s="855"/>
      <c r="T21" s="855"/>
      <c r="U21" s="855"/>
      <c r="V21" s="855"/>
      <c r="W21" s="855"/>
      <c r="X21" s="855"/>
      <c r="Y21" s="855"/>
      <c r="Z21" s="855"/>
      <c r="AA21" s="855"/>
      <c r="AB21" s="855"/>
      <c r="AC21" s="855"/>
      <c r="AD21" s="855"/>
      <c r="AE21" s="855"/>
      <c r="AF21" s="856"/>
    </row>
    <row r="22" spans="2:32" s="515" customFormat="1" ht="19.5" customHeight="1" x14ac:dyDescent="0.15">
      <c r="B22" s="851"/>
      <c r="C22" s="852"/>
      <c r="D22" s="852"/>
      <c r="E22" s="852"/>
      <c r="F22" s="852"/>
      <c r="G22" s="852"/>
      <c r="H22" s="852"/>
      <c r="I22" s="852"/>
      <c r="J22" s="852"/>
      <c r="K22" s="852"/>
      <c r="L22" s="853"/>
      <c r="M22" s="521"/>
      <c r="N22" s="522" t="s">
        <v>859</v>
      </c>
      <c r="O22" s="854"/>
      <c r="P22" s="855"/>
      <c r="Q22" s="855"/>
      <c r="R22" s="855"/>
      <c r="S22" s="855"/>
      <c r="T22" s="855"/>
      <c r="U22" s="855"/>
      <c r="V22" s="855"/>
      <c r="W22" s="855"/>
      <c r="X22" s="855"/>
      <c r="Y22" s="855"/>
      <c r="Z22" s="855"/>
      <c r="AA22" s="855"/>
      <c r="AB22" s="855"/>
      <c r="AC22" s="855"/>
      <c r="AD22" s="855"/>
      <c r="AE22" s="855"/>
      <c r="AF22" s="856"/>
    </row>
    <row r="23" spans="2:32" s="515" customFormat="1" ht="19.5" customHeight="1" x14ac:dyDescent="0.15">
      <c r="B23" s="845" t="s">
        <v>729</v>
      </c>
      <c r="C23" s="846"/>
      <c r="D23" s="846"/>
      <c r="E23" s="846"/>
      <c r="F23" s="846"/>
      <c r="G23" s="846"/>
      <c r="H23" s="846"/>
      <c r="I23" s="846"/>
      <c r="J23" s="846"/>
      <c r="K23" s="846"/>
      <c r="L23" s="847"/>
      <c r="M23" s="518"/>
      <c r="N23" s="520" t="s">
        <v>859</v>
      </c>
      <c r="O23" s="854"/>
      <c r="P23" s="855"/>
      <c r="Q23" s="855"/>
      <c r="R23" s="855"/>
      <c r="S23" s="855"/>
      <c r="T23" s="855"/>
      <c r="U23" s="855"/>
      <c r="V23" s="855"/>
      <c r="W23" s="855"/>
      <c r="X23" s="855"/>
      <c r="Y23" s="855"/>
      <c r="Z23" s="855"/>
      <c r="AA23" s="855"/>
      <c r="AB23" s="855"/>
      <c r="AC23" s="855"/>
      <c r="AD23" s="855"/>
      <c r="AE23" s="855"/>
      <c r="AF23" s="856"/>
    </row>
    <row r="24" spans="2:32" s="515" customFormat="1" ht="19.5" customHeight="1" x14ac:dyDescent="0.15">
      <c r="B24" s="848"/>
      <c r="C24" s="849"/>
      <c r="D24" s="849"/>
      <c r="E24" s="849"/>
      <c r="F24" s="849"/>
      <c r="G24" s="849"/>
      <c r="H24" s="849"/>
      <c r="I24" s="849"/>
      <c r="J24" s="849"/>
      <c r="K24" s="849"/>
      <c r="L24" s="850"/>
      <c r="M24" s="518"/>
      <c r="N24" s="520" t="s">
        <v>859</v>
      </c>
      <c r="O24" s="854"/>
      <c r="P24" s="855"/>
      <c r="Q24" s="855"/>
      <c r="R24" s="855"/>
      <c r="S24" s="855"/>
      <c r="T24" s="855"/>
      <c r="U24" s="855"/>
      <c r="V24" s="855"/>
      <c r="W24" s="855"/>
      <c r="X24" s="855"/>
      <c r="Y24" s="855"/>
      <c r="Z24" s="855"/>
      <c r="AA24" s="855"/>
      <c r="AB24" s="855"/>
      <c r="AC24" s="855"/>
      <c r="AD24" s="855"/>
      <c r="AE24" s="855"/>
      <c r="AF24" s="856"/>
    </row>
    <row r="25" spans="2:32" s="515" customFormat="1" ht="19.5" customHeight="1" x14ac:dyDescent="0.15">
      <c r="B25" s="851"/>
      <c r="C25" s="852"/>
      <c r="D25" s="852"/>
      <c r="E25" s="852"/>
      <c r="F25" s="852"/>
      <c r="G25" s="852"/>
      <c r="H25" s="852"/>
      <c r="I25" s="852"/>
      <c r="J25" s="852"/>
      <c r="K25" s="852"/>
      <c r="L25" s="853"/>
      <c r="M25" s="521"/>
      <c r="N25" s="522" t="s">
        <v>859</v>
      </c>
      <c r="O25" s="854"/>
      <c r="P25" s="855"/>
      <c r="Q25" s="855"/>
      <c r="R25" s="855"/>
      <c r="S25" s="855"/>
      <c r="T25" s="855"/>
      <c r="U25" s="855"/>
      <c r="V25" s="855"/>
      <c r="W25" s="855"/>
      <c r="X25" s="855"/>
      <c r="Y25" s="855"/>
      <c r="Z25" s="855"/>
      <c r="AA25" s="855"/>
      <c r="AB25" s="855"/>
      <c r="AC25" s="855"/>
      <c r="AD25" s="855"/>
      <c r="AE25" s="855"/>
      <c r="AF25" s="856"/>
    </row>
    <row r="26" spans="2:32" s="515" customFormat="1" ht="19.5" customHeight="1" x14ac:dyDescent="0.15">
      <c r="B26" s="845" t="s">
        <v>728</v>
      </c>
      <c r="C26" s="846"/>
      <c r="D26" s="846"/>
      <c r="E26" s="846"/>
      <c r="F26" s="846"/>
      <c r="G26" s="846"/>
      <c r="H26" s="846"/>
      <c r="I26" s="846"/>
      <c r="J26" s="846"/>
      <c r="K26" s="846"/>
      <c r="L26" s="847"/>
      <c r="M26" s="518"/>
      <c r="N26" s="520" t="s">
        <v>859</v>
      </c>
      <c r="O26" s="854"/>
      <c r="P26" s="855"/>
      <c r="Q26" s="855"/>
      <c r="R26" s="855"/>
      <c r="S26" s="855"/>
      <c r="T26" s="855"/>
      <c r="U26" s="855"/>
      <c r="V26" s="855"/>
      <c r="W26" s="855"/>
      <c r="X26" s="855"/>
      <c r="Y26" s="855"/>
      <c r="Z26" s="855"/>
      <c r="AA26" s="855"/>
      <c r="AB26" s="855"/>
      <c r="AC26" s="855"/>
      <c r="AD26" s="855"/>
      <c r="AE26" s="855"/>
      <c r="AF26" s="856"/>
    </row>
    <row r="27" spans="2:32" s="515" customFormat="1" ht="19.5" customHeight="1" x14ac:dyDescent="0.15">
      <c r="B27" s="864"/>
      <c r="C27" s="865"/>
      <c r="D27" s="865"/>
      <c r="E27" s="865"/>
      <c r="F27" s="865"/>
      <c r="G27" s="865"/>
      <c r="H27" s="865"/>
      <c r="I27" s="865"/>
      <c r="J27" s="865"/>
      <c r="K27" s="865"/>
      <c r="L27" s="866"/>
      <c r="M27" s="518"/>
      <c r="N27" s="520" t="s">
        <v>859</v>
      </c>
      <c r="O27" s="854"/>
      <c r="P27" s="855"/>
      <c r="Q27" s="855"/>
      <c r="R27" s="855"/>
      <c r="S27" s="855"/>
      <c r="T27" s="855"/>
      <c r="U27" s="855"/>
      <c r="V27" s="855"/>
      <c r="W27" s="855"/>
      <c r="X27" s="855"/>
      <c r="Y27" s="855"/>
      <c r="Z27" s="855"/>
      <c r="AA27" s="855"/>
      <c r="AB27" s="855"/>
      <c r="AC27" s="855"/>
      <c r="AD27" s="855"/>
      <c r="AE27" s="855"/>
      <c r="AF27" s="856"/>
    </row>
    <row r="28" spans="2:32" s="515" customFormat="1" ht="19.5" customHeight="1" x14ac:dyDescent="0.15">
      <c r="B28" s="867"/>
      <c r="C28" s="868"/>
      <c r="D28" s="868"/>
      <c r="E28" s="868"/>
      <c r="F28" s="868"/>
      <c r="G28" s="868"/>
      <c r="H28" s="868"/>
      <c r="I28" s="868"/>
      <c r="J28" s="868"/>
      <c r="K28" s="868"/>
      <c r="L28" s="869"/>
      <c r="M28" s="521"/>
      <c r="N28" s="522" t="s">
        <v>859</v>
      </c>
      <c r="O28" s="854"/>
      <c r="P28" s="855"/>
      <c r="Q28" s="855"/>
      <c r="R28" s="855"/>
      <c r="S28" s="855"/>
      <c r="T28" s="855"/>
      <c r="U28" s="855"/>
      <c r="V28" s="855"/>
      <c r="W28" s="855"/>
      <c r="X28" s="855"/>
      <c r="Y28" s="855"/>
      <c r="Z28" s="855"/>
      <c r="AA28" s="855"/>
      <c r="AB28" s="855"/>
      <c r="AC28" s="855"/>
      <c r="AD28" s="855"/>
      <c r="AE28" s="855"/>
      <c r="AF28" s="856"/>
    </row>
    <row r="29" spans="2:32" s="515" customFormat="1" ht="19.5" customHeight="1" x14ac:dyDescent="0.15">
      <c r="B29" s="845" t="s">
        <v>727</v>
      </c>
      <c r="C29" s="846"/>
      <c r="D29" s="846"/>
      <c r="E29" s="846"/>
      <c r="F29" s="846"/>
      <c r="G29" s="846"/>
      <c r="H29" s="846"/>
      <c r="I29" s="846"/>
      <c r="J29" s="846"/>
      <c r="K29" s="846"/>
      <c r="L29" s="847"/>
      <c r="M29" s="518"/>
      <c r="N29" s="520" t="s">
        <v>859</v>
      </c>
      <c r="O29" s="854"/>
      <c r="P29" s="855"/>
      <c r="Q29" s="855"/>
      <c r="R29" s="855"/>
      <c r="S29" s="855"/>
      <c r="T29" s="855"/>
      <c r="U29" s="855"/>
      <c r="V29" s="855"/>
      <c r="W29" s="855"/>
      <c r="X29" s="855"/>
      <c r="Y29" s="855"/>
      <c r="Z29" s="855"/>
      <c r="AA29" s="855"/>
      <c r="AB29" s="855"/>
      <c r="AC29" s="855"/>
      <c r="AD29" s="855"/>
      <c r="AE29" s="855"/>
      <c r="AF29" s="856"/>
    </row>
    <row r="30" spans="2:32" s="515" customFormat="1" ht="19.5" customHeight="1" x14ac:dyDescent="0.15">
      <c r="B30" s="848"/>
      <c r="C30" s="849"/>
      <c r="D30" s="849"/>
      <c r="E30" s="849"/>
      <c r="F30" s="849"/>
      <c r="G30" s="849"/>
      <c r="H30" s="849"/>
      <c r="I30" s="849"/>
      <c r="J30" s="849"/>
      <c r="K30" s="849"/>
      <c r="L30" s="850"/>
      <c r="M30" s="518"/>
      <c r="N30" s="520" t="s">
        <v>859</v>
      </c>
      <c r="O30" s="854"/>
      <c r="P30" s="855"/>
      <c r="Q30" s="855"/>
      <c r="R30" s="855"/>
      <c r="S30" s="855"/>
      <c r="T30" s="855"/>
      <c r="U30" s="855"/>
      <c r="V30" s="855"/>
      <c r="W30" s="855"/>
      <c r="X30" s="855"/>
      <c r="Y30" s="855"/>
      <c r="Z30" s="855"/>
      <c r="AA30" s="855"/>
      <c r="AB30" s="855"/>
      <c r="AC30" s="855"/>
      <c r="AD30" s="855"/>
      <c r="AE30" s="855"/>
      <c r="AF30" s="856"/>
    </row>
    <row r="31" spans="2:32" s="515" customFormat="1" ht="19.5" customHeight="1" x14ac:dyDescent="0.15">
      <c r="B31" s="851"/>
      <c r="C31" s="852"/>
      <c r="D31" s="852"/>
      <c r="E31" s="852"/>
      <c r="F31" s="852"/>
      <c r="G31" s="852"/>
      <c r="H31" s="852"/>
      <c r="I31" s="852"/>
      <c r="J31" s="852"/>
      <c r="K31" s="852"/>
      <c r="L31" s="853"/>
      <c r="M31" s="521"/>
      <c r="N31" s="522" t="s">
        <v>859</v>
      </c>
      <c r="O31" s="854"/>
      <c r="P31" s="855"/>
      <c r="Q31" s="855"/>
      <c r="R31" s="855"/>
      <c r="S31" s="855"/>
      <c r="T31" s="855"/>
      <c r="U31" s="855"/>
      <c r="V31" s="855"/>
      <c r="W31" s="855"/>
      <c r="X31" s="855"/>
      <c r="Y31" s="855"/>
      <c r="Z31" s="855"/>
      <c r="AA31" s="855"/>
      <c r="AB31" s="855"/>
      <c r="AC31" s="855"/>
      <c r="AD31" s="855"/>
      <c r="AE31" s="855"/>
      <c r="AF31" s="856"/>
    </row>
    <row r="32" spans="2:32" s="515" customFormat="1" ht="19.5" customHeight="1" x14ac:dyDescent="0.15">
      <c r="B32" s="845" t="s">
        <v>861</v>
      </c>
      <c r="C32" s="846"/>
      <c r="D32" s="846"/>
      <c r="E32" s="846"/>
      <c r="F32" s="846"/>
      <c r="G32" s="846"/>
      <c r="H32" s="846"/>
      <c r="I32" s="846"/>
      <c r="J32" s="846"/>
      <c r="K32" s="846"/>
      <c r="L32" s="847"/>
      <c r="M32" s="518"/>
      <c r="N32" s="520" t="s">
        <v>859</v>
      </c>
      <c r="O32" s="854"/>
      <c r="P32" s="855"/>
      <c r="Q32" s="855"/>
      <c r="R32" s="855"/>
      <c r="S32" s="855"/>
      <c r="T32" s="855"/>
      <c r="U32" s="855"/>
      <c r="V32" s="855"/>
      <c r="W32" s="855"/>
      <c r="X32" s="855"/>
      <c r="Y32" s="855"/>
      <c r="Z32" s="855"/>
      <c r="AA32" s="855"/>
      <c r="AB32" s="855"/>
      <c r="AC32" s="855"/>
      <c r="AD32" s="855"/>
      <c r="AE32" s="855"/>
      <c r="AF32" s="856"/>
    </row>
    <row r="33" spans="1:32" s="515" customFormat="1" ht="19.5" customHeight="1" x14ac:dyDescent="0.15">
      <c r="B33" s="864"/>
      <c r="C33" s="865"/>
      <c r="D33" s="865"/>
      <c r="E33" s="865"/>
      <c r="F33" s="865"/>
      <c r="G33" s="865"/>
      <c r="H33" s="865"/>
      <c r="I33" s="865"/>
      <c r="J33" s="865"/>
      <c r="K33" s="865"/>
      <c r="L33" s="866"/>
      <c r="M33" s="518"/>
      <c r="N33" s="520" t="s">
        <v>859</v>
      </c>
      <c r="O33" s="854"/>
      <c r="P33" s="855"/>
      <c r="Q33" s="855"/>
      <c r="R33" s="855"/>
      <c r="S33" s="855"/>
      <c r="T33" s="855"/>
      <c r="U33" s="855"/>
      <c r="V33" s="855"/>
      <c r="W33" s="855"/>
      <c r="X33" s="855"/>
      <c r="Y33" s="855"/>
      <c r="Z33" s="855"/>
      <c r="AA33" s="855"/>
      <c r="AB33" s="855"/>
      <c r="AC33" s="855"/>
      <c r="AD33" s="855"/>
      <c r="AE33" s="855"/>
      <c r="AF33" s="856"/>
    </row>
    <row r="34" spans="1:32" s="515" customFormat="1" ht="19.5" customHeight="1" x14ac:dyDescent="0.15">
      <c r="B34" s="867"/>
      <c r="C34" s="868"/>
      <c r="D34" s="868"/>
      <c r="E34" s="868"/>
      <c r="F34" s="868"/>
      <c r="G34" s="868"/>
      <c r="H34" s="868"/>
      <c r="I34" s="868"/>
      <c r="J34" s="868"/>
      <c r="K34" s="868"/>
      <c r="L34" s="869"/>
      <c r="M34" s="521"/>
      <c r="N34" s="522" t="s">
        <v>859</v>
      </c>
      <c r="O34" s="854"/>
      <c r="P34" s="855"/>
      <c r="Q34" s="855"/>
      <c r="R34" s="855"/>
      <c r="S34" s="855"/>
      <c r="T34" s="855"/>
      <c r="U34" s="855"/>
      <c r="V34" s="855"/>
      <c r="W34" s="855"/>
      <c r="X34" s="855"/>
      <c r="Y34" s="855"/>
      <c r="Z34" s="855"/>
      <c r="AA34" s="855"/>
      <c r="AB34" s="855"/>
      <c r="AC34" s="855"/>
      <c r="AD34" s="855"/>
      <c r="AE34" s="855"/>
      <c r="AF34" s="856"/>
    </row>
    <row r="35" spans="1:32" s="515" customFormat="1" ht="19.5" customHeight="1" x14ac:dyDescent="0.15">
      <c r="B35" s="845" t="s">
        <v>862</v>
      </c>
      <c r="C35" s="846"/>
      <c r="D35" s="846"/>
      <c r="E35" s="846"/>
      <c r="F35" s="846"/>
      <c r="G35" s="846"/>
      <c r="H35" s="846"/>
      <c r="I35" s="846"/>
      <c r="J35" s="846"/>
      <c r="K35" s="846"/>
      <c r="L35" s="847"/>
      <c r="M35" s="518"/>
      <c r="N35" s="520" t="s">
        <v>859</v>
      </c>
      <c r="O35" s="854"/>
      <c r="P35" s="855"/>
      <c r="Q35" s="855"/>
      <c r="R35" s="855"/>
      <c r="S35" s="855"/>
      <c r="T35" s="855"/>
      <c r="U35" s="855"/>
      <c r="V35" s="855"/>
      <c r="W35" s="855"/>
      <c r="X35" s="855"/>
      <c r="Y35" s="855"/>
      <c r="Z35" s="855"/>
      <c r="AA35" s="855"/>
      <c r="AB35" s="855"/>
      <c r="AC35" s="855"/>
      <c r="AD35" s="855"/>
      <c r="AE35" s="855"/>
      <c r="AF35" s="856"/>
    </row>
    <row r="36" spans="1:32" s="515" customFormat="1" ht="19.5" customHeight="1" x14ac:dyDescent="0.15">
      <c r="B36" s="864"/>
      <c r="C36" s="865"/>
      <c r="D36" s="865"/>
      <c r="E36" s="865"/>
      <c r="F36" s="865"/>
      <c r="G36" s="865"/>
      <c r="H36" s="865"/>
      <c r="I36" s="865"/>
      <c r="J36" s="865"/>
      <c r="K36" s="865"/>
      <c r="L36" s="866"/>
      <c r="M36" s="518"/>
      <c r="N36" s="520" t="s">
        <v>859</v>
      </c>
      <c r="O36" s="854"/>
      <c r="P36" s="855"/>
      <c r="Q36" s="855"/>
      <c r="R36" s="855"/>
      <c r="S36" s="855"/>
      <c r="T36" s="855"/>
      <c r="U36" s="855"/>
      <c r="V36" s="855"/>
      <c r="W36" s="855"/>
      <c r="X36" s="855"/>
      <c r="Y36" s="855"/>
      <c r="Z36" s="855"/>
      <c r="AA36" s="855"/>
      <c r="AB36" s="855"/>
      <c r="AC36" s="855"/>
      <c r="AD36" s="855"/>
      <c r="AE36" s="855"/>
      <c r="AF36" s="856"/>
    </row>
    <row r="37" spans="1:32" s="515" customFormat="1" ht="19.5" customHeight="1" x14ac:dyDescent="0.15">
      <c r="B37" s="867"/>
      <c r="C37" s="868"/>
      <c r="D37" s="868"/>
      <c r="E37" s="868"/>
      <c r="F37" s="868"/>
      <c r="G37" s="868"/>
      <c r="H37" s="868"/>
      <c r="I37" s="868"/>
      <c r="J37" s="868"/>
      <c r="K37" s="868"/>
      <c r="L37" s="869"/>
      <c r="M37" s="521"/>
      <c r="N37" s="522" t="s">
        <v>859</v>
      </c>
      <c r="O37" s="854"/>
      <c r="P37" s="855"/>
      <c r="Q37" s="855"/>
      <c r="R37" s="855"/>
      <c r="S37" s="855"/>
      <c r="T37" s="855"/>
      <c r="U37" s="855"/>
      <c r="V37" s="855"/>
      <c r="W37" s="855"/>
      <c r="X37" s="855"/>
      <c r="Y37" s="855"/>
      <c r="Z37" s="855"/>
      <c r="AA37" s="855"/>
      <c r="AB37" s="855"/>
      <c r="AC37" s="855"/>
      <c r="AD37" s="855"/>
      <c r="AE37" s="855"/>
      <c r="AF37" s="856"/>
    </row>
    <row r="38" spans="1:32" s="515" customFormat="1" ht="19.5" customHeight="1" x14ac:dyDescent="0.15">
      <c r="B38" s="873" t="s">
        <v>863</v>
      </c>
      <c r="C38" s="874"/>
      <c r="D38" s="874"/>
      <c r="E38" s="874"/>
      <c r="F38" s="874"/>
      <c r="G38" s="874"/>
      <c r="H38" s="874"/>
      <c r="I38" s="874"/>
      <c r="J38" s="874"/>
      <c r="K38" s="874"/>
      <c r="L38" s="875"/>
      <c r="M38" s="518"/>
      <c r="N38" s="520" t="s">
        <v>859</v>
      </c>
      <c r="O38" s="857"/>
      <c r="P38" s="858"/>
      <c r="Q38" s="858"/>
      <c r="R38" s="858"/>
      <c r="S38" s="858"/>
      <c r="T38" s="858"/>
      <c r="U38" s="858"/>
      <c r="V38" s="858"/>
      <c r="W38" s="858"/>
      <c r="X38" s="858"/>
      <c r="Y38" s="858"/>
      <c r="Z38" s="858"/>
      <c r="AA38" s="858"/>
      <c r="AB38" s="858"/>
      <c r="AC38" s="858"/>
      <c r="AD38" s="858"/>
      <c r="AE38" s="858"/>
      <c r="AF38" s="859"/>
    </row>
    <row r="39" spans="1:32" s="515" customFormat="1" ht="19.5" customHeight="1" x14ac:dyDescent="0.15">
      <c r="A39" s="523"/>
      <c r="B39" s="864"/>
      <c r="C39" s="846"/>
      <c r="D39" s="865"/>
      <c r="E39" s="865"/>
      <c r="F39" s="865"/>
      <c r="G39" s="865"/>
      <c r="H39" s="865"/>
      <c r="I39" s="865"/>
      <c r="J39" s="865"/>
      <c r="K39" s="865"/>
      <c r="L39" s="866"/>
      <c r="M39" s="524"/>
      <c r="N39" s="525" t="s">
        <v>859</v>
      </c>
      <c r="O39" s="876"/>
      <c r="P39" s="877"/>
      <c r="Q39" s="877"/>
      <c r="R39" s="877"/>
      <c r="S39" s="877"/>
      <c r="T39" s="877"/>
      <c r="U39" s="877"/>
      <c r="V39" s="877"/>
      <c r="W39" s="877"/>
      <c r="X39" s="877"/>
      <c r="Y39" s="877"/>
      <c r="Z39" s="877"/>
      <c r="AA39" s="877"/>
      <c r="AB39" s="877"/>
      <c r="AC39" s="877"/>
      <c r="AD39" s="877"/>
      <c r="AE39" s="877"/>
      <c r="AF39" s="878"/>
    </row>
    <row r="40" spans="1:32" s="515" customFormat="1" ht="19.5" customHeight="1" x14ac:dyDescent="0.15">
      <c r="B40" s="867"/>
      <c r="C40" s="868"/>
      <c r="D40" s="868"/>
      <c r="E40" s="868"/>
      <c r="F40" s="868"/>
      <c r="G40" s="868"/>
      <c r="H40" s="868"/>
      <c r="I40" s="868"/>
      <c r="J40" s="868"/>
      <c r="K40" s="868"/>
      <c r="L40" s="869"/>
      <c r="M40" s="521"/>
      <c r="N40" s="522" t="s">
        <v>859</v>
      </c>
      <c r="O40" s="854"/>
      <c r="P40" s="855"/>
      <c r="Q40" s="855"/>
      <c r="R40" s="855"/>
      <c r="S40" s="855"/>
      <c r="T40" s="855"/>
      <c r="U40" s="855"/>
      <c r="V40" s="855"/>
      <c r="W40" s="855"/>
      <c r="X40" s="855"/>
      <c r="Y40" s="855"/>
      <c r="Z40" s="855"/>
      <c r="AA40" s="855"/>
      <c r="AB40" s="855"/>
      <c r="AC40" s="855"/>
      <c r="AD40" s="855"/>
      <c r="AE40" s="855"/>
      <c r="AF40" s="856"/>
    </row>
    <row r="41" spans="1:32" s="515" customFormat="1" ht="19.5" customHeight="1" x14ac:dyDescent="0.15">
      <c r="B41" s="845" t="s">
        <v>726</v>
      </c>
      <c r="C41" s="846"/>
      <c r="D41" s="846"/>
      <c r="E41" s="846"/>
      <c r="F41" s="846"/>
      <c r="G41" s="846"/>
      <c r="H41" s="846"/>
      <c r="I41" s="846"/>
      <c r="J41" s="846"/>
      <c r="K41" s="846"/>
      <c r="L41" s="847"/>
      <c r="M41" s="518"/>
      <c r="N41" s="520" t="s">
        <v>859</v>
      </c>
      <c r="O41" s="854"/>
      <c r="P41" s="855"/>
      <c r="Q41" s="855"/>
      <c r="R41" s="855"/>
      <c r="S41" s="855"/>
      <c r="T41" s="855"/>
      <c r="U41" s="855"/>
      <c r="V41" s="855"/>
      <c r="W41" s="855"/>
      <c r="X41" s="855"/>
      <c r="Y41" s="855"/>
      <c r="Z41" s="855"/>
      <c r="AA41" s="855"/>
      <c r="AB41" s="855"/>
      <c r="AC41" s="855"/>
      <c r="AD41" s="855"/>
      <c r="AE41" s="855"/>
      <c r="AF41" s="856"/>
    </row>
    <row r="42" spans="1:32" s="515" customFormat="1" ht="19.5" customHeight="1" x14ac:dyDescent="0.15">
      <c r="B42" s="864"/>
      <c r="C42" s="865"/>
      <c r="D42" s="865"/>
      <c r="E42" s="865"/>
      <c r="F42" s="865"/>
      <c r="G42" s="865"/>
      <c r="H42" s="865"/>
      <c r="I42" s="865"/>
      <c r="J42" s="865"/>
      <c r="K42" s="865"/>
      <c r="L42" s="866"/>
      <c r="M42" s="518"/>
      <c r="N42" s="520" t="s">
        <v>859</v>
      </c>
      <c r="O42" s="854"/>
      <c r="P42" s="855"/>
      <c r="Q42" s="855"/>
      <c r="R42" s="855"/>
      <c r="S42" s="855"/>
      <c r="T42" s="855"/>
      <c r="U42" s="855"/>
      <c r="V42" s="855"/>
      <c r="W42" s="855"/>
      <c r="X42" s="855"/>
      <c r="Y42" s="855"/>
      <c r="Z42" s="855"/>
      <c r="AA42" s="855"/>
      <c r="AB42" s="855"/>
      <c r="AC42" s="855"/>
      <c r="AD42" s="855"/>
      <c r="AE42" s="855"/>
      <c r="AF42" s="856"/>
    </row>
    <row r="43" spans="1:32" s="515" customFormat="1" ht="19.5" customHeight="1" thickBot="1" x14ac:dyDescent="0.2">
      <c r="B43" s="867"/>
      <c r="C43" s="868"/>
      <c r="D43" s="868"/>
      <c r="E43" s="868"/>
      <c r="F43" s="868"/>
      <c r="G43" s="868"/>
      <c r="H43" s="868"/>
      <c r="I43" s="868"/>
      <c r="J43" s="868"/>
      <c r="K43" s="868"/>
      <c r="L43" s="869"/>
      <c r="M43" s="526"/>
      <c r="N43" s="527" t="s">
        <v>859</v>
      </c>
      <c r="O43" s="879"/>
      <c r="P43" s="880"/>
      <c r="Q43" s="880"/>
      <c r="R43" s="880"/>
      <c r="S43" s="880"/>
      <c r="T43" s="880"/>
      <c r="U43" s="880"/>
      <c r="V43" s="880"/>
      <c r="W43" s="880"/>
      <c r="X43" s="880"/>
      <c r="Y43" s="880"/>
      <c r="Z43" s="880"/>
      <c r="AA43" s="880"/>
      <c r="AB43" s="880"/>
      <c r="AC43" s="880"/>
      <c r="AD43" s="880"/>
      <c r="AE43" s="880"/>
      <c r="AF43" s="881"/>
    </row>
    <row r="44" spans="1:32" s="515" customFormat="1" ht="19.5" customHeight="1" thickTop="1" x14ac:dyDescent="0.15">
      <c r="B44" s="861" t="s">
        <v>864</v>
      </c>
      <c r="C44" s="862"/>
      <c r="D44" s="862"/>
      <c r="E44" s="862"/>
      <c r="F44" s="862"/>
      <c r="G44" s="862"/>
      <c r="H44" s="862"/>
      <c r="I44" s="862"/>
      <c r="J44" s="862"/>
      <c r="K44" s="862"/>
      <c r="L44" s="863"/>
      <c r="M44" s="528"/>
      <c r="N44" s="529" t="s">
        <v>859</v>
      </c>
      <c r="O44" s="870"/>
      <c r="P44" s="871"/>
      <c r="Q44" s="871"/>
      <c r="R44" s="871"/>
      <c r="S44" s="871"/>
      <c r="T44" s="871"/>
      <c r="U44" s="871"/>
      <c r="V44" s="871"/>
      <c r="W44" s="871"/>
      <c r="X44" s="871"/>
      <c r="Y44" s="871"/>
      <c r="Z44" s="871"/>
      <c r="AA44" s="871"/>
      <c r="AB44" s="871"/>
      <c r="AC44" s="871"/>
      <c r="AD44" s="871"/>
      <c r="AE44" s="871"/>
      <c r="AF44" s="872"/>
    </row>
    <row r="45" spans="1:32" s="515" customFormat="1" ht="19.5" customHeight="1" x14ac:dyDescent="0.15">
      <c r="B45" s="864"/>
      <c r="C45" s="865"/>
      <c r="D45" s="865"/>
      <c r="E45" s="865"/>
      <c r="F45" s="865"/>
      <c r="G45" s="865"/>
      <c r="H45" s="865"/>
      <c r="I45" s="865"/>
      <c r="J45" s="865"/>
      <c r="K45" s="865"/>
      <c r="L45" s="866"/>
      <c r="M45" s="518"/>
      <c r="N45" s="520" t="s">
        <v>859</v>
      </c>
      <c r="O45" s="854"/>
      <c r="P45" s="855"/>
      <c r="Q45" s="855"/>
      <c r="R45" s="855"/>
      <c r="S45" s="855"/>
      <c r="T45" s="855"/>
      <c r="U45" s="855"/>
      <c r="V45" s="855"/>
      <c r="W45" s="855"/>
      <c r="X45" s="855"/>
      <c r="Y45" s="855"/>
      <c r="Z45" s="855"/>
      <c r="AA45" s="855"/>
      <c r="AB45" s="855"/>
      <c r="AC45" s="855"/>
      <c r="AD45" s="855"/>
      <c r="AE45" s="855"/>
      <c r="AF45" s="856"/>
    </row>
    <row r="46" spans="1:32" s="515" customFormat="1" ht="19.5" customHeight="1" x14ac:dyDescent="0.15">
      <c r="B46" s="867"/>
      <c r="C46" s="868"/>
      <c r="D46" s="868"/>
      <c r="E46" s="868"/>
      <c r="F46" s="868"/>
      <c r="G46" s="868"/>
      <c r="H46" s="868"/>
      <c r="I46" s="868"/>
      <c r="J46" s="868"/>
      <c r="K46" s="868"/>
      <c r="L46" s="869"/>
      <c r="M46" s="521"/>
      <c r="N46" s="522" t="s">
        <v>859</v>
      </c>
      <c r="O46" s="854"/>
      <c r="P46" s="855"/>
      <c r="Q46" s="855"/>
      <c r="R46" s="855"/>
      <c r="S46" s="855"/>
      <c r="T46" s="855"/>
      <c r="U46" s="855"/>
      <c r="V46" s="855"/>
      <c r="W46" s="855"/>
      <c r="X46" s="855"/>
      <c r="Y46" s="855"/>
      <c r="Z46" s="855"/>
      <c r="AA46" s="855"/>
      <c r="AB46" s="855"/>
      <c r="AC46" s="855"/>
      <c r="AD46" s="855"/>
      <c r="AE46" s="855"/>
      <c r="AF46" s="856"/>
    </row>
    <row r="47" spans="1:32" s="515" customFormat="1" ht="19.5" customHeight="1" x14ac:dyDescent="0.15">
      <c r="B47" s="845" t="s">
        <v>865</v>
      </c>
      <c r="C47" s="846"/>
      <c r="D47" s="846"/>
      <c r="E47" s="846"/>
      <c r="F47" s="846"/>
      <c r="G47" s="846"/>
      <c r="H47" s="846"/>
      <c r="I47" s="846"/>
      <c r="J47" s="846"/>
      <c r="K47" s="846"/>
      <c r="L47" s="847"/>
      <c r="M47" s="518"/>
      <c r="N47" s="520" t="s">
        <v>859</v>
      </c>
      <c r="O47" s="854"/>
      <c r="P47" s="855"/>
      <c r="Q47" s="855"/>
      <c r="R47" s="855"/>
      <c r="S47" s="855"/>
      <c r="T47" s="855"/>
      <c r="U47" s="855"/>
      <c r="V47" s="855"/>
      <c r="W47" s="855"/>
      <c r="X47" s="855"/>
      <c r="Y47" s="855"/>
      <c r="Z47" s="855"/>
      <c r="AA47" s="855"/>
      <c r="AB47" s="855"/>
      <c r="AC47" s="855"/>
      <c r="AD47" s="855"/>
      <c r="AE47" s="855"/>
      <c r="AF47" s="856"/>
    </row>
    <row r="48" spans="1:32" s="515" customFormat="1" ht="19.5" customHeight="1" x14ac:dyDescent="0.15">
      <c r="B48" s="864"/>
      <c r="C48" s="865"/>
      <c r="D48" s="865"/>
      <c r="E48" s="865"/>
      <c r="F48" s="865"/>
      <c r="G48" s="865"/>
      <c r="H48" s="865"/>
      <c r="I48" s="865"/>
      <c r="J48" s="865"/>
      <c r="K48" s="865"/>
      <c r="L48" s="866"/>
      <c r="M48" s="518"/>
      <c r="N48" s="520" t="s">
        <v>859</v>
      </c>
      <c r="O48" s="854"/>
      <c r="P48" s="855"/>
      <c r="Q48" s="855"/>
      <c r="R48" s="855"/>
      <c r="S48" s="855"/>
      <c r="T48" s="855"/>
      <c r="U48" s="855"/>
      <c r="V48" s="855"/>
      <c r="W48" s="855"/>
      <c r="X48" s="855"/>
      <c r="Y48" s="855"/>
      <c r="Z48" s="855"/>
      <c r="AA48" s="855"/>
      <c r="AB48" s="855"/>
      <c r="AC48" s="855"/>
      <c r="AD48" s="855"/>
      <c r="AE48" s="855"/>
      <c r="AF48" s="856"/>
    </row>
    <row r="49" spans="1:32" s="515" customFormat="1" ht="19.5" customHeight="1" x14ac:dyDescent="0.15">
      <c r="B49" s="867"/>
      <c r="C49" s="868"/>
      <c r="D49" s="868"/>
      <c r="E49" s="868"/>
      <c r="F49" s="868"/>
      <c r="G49" s="868"/>
      <c r="H49" s="868"/>
      <c r="I49" s="868"/>
      <c r="J49" s="868"/>
      <c r="K49" s="868"/>
      <c r="L49" s="869"/>
      <c r="M49" s="521"/>
      <c r="N49" s="522" t="s">
        <v>859</v>
      </c>
      <c r="O49" s="854"/>
      <c r="P49" s="855"/>
      <c r="Q49" s="855"/>
      <c r="R49" s="855"/>
      <c r="S49" s="855"/>
      <c r="T49" s="855"/>
      <c r="U49" s="855"/>
      <c r="V49" s="855"/>
      <c r="W49" s="855"/>
      <c r="X49" s="855"/>
      <c r="Y49" s="855"/>
      <c r="Z49" s="855"/>
      <c r="AA49" s="855"/>
      <c r="AB49" s="855"/>
      <c r="AC49" s="855"/>
      <c r="AD49" s="855"/>
      <c r="AE49" s="855"/>
      <c r="AF49" s="856"/>
    </row>
    <row r="50" spans="1:32" s="515" customFormat="1" ht="19.5" customHeight="1" x14ac:dyDescent="0.15">
      <c r="B50" s="845" t="s">
        <v>866</v>
      </c>
      <c r="C50" s="846"/>
      <c r="D50" s="846"/>
      <c r="E50" s="846"/>
      <c r="F50" s="846"/>
      <c r="G50" s="846"/>
      <c r="H50" s="846"/>
      <c r="I50" s="846"/>
      <c r="J50" s="846"/>
      <c r="K50" s="846"/>
      <c r="L50" s="847"/>
      <c r="M50" s="518"/>
      <c r="N50" s="520" t="s">
        <v>859</v>
      </c>
      <c r="O50" s="854"/>
      <c r="P50" s="855"/>
      <c r="Q50" s="855"/>
      <c r="R50" s="855"/>
      <c r="S50" s="855"/>
      <c r="T50" s="855"/>
      <c r="U50" s="855"/>
      <c r="V50" s="855"/>
      <c r="W50" s="855"/>
      <c r="X50" s="855"/>
      <c r="Y50" s="855"/>
      <c r="Z50" s="855"/>
      <c r="AA50" s="855"/>
      <c r="AB50" s="855"/>
      <c r="AC50" s="855"/>
      <c r="AD50" s="855"/>
      <c r="AE50" s="855"/>
      <c r="AF50" s="856"/>
    </row>
    <row r="51" spans="1:32" s="515" customFormat="1" ht="19.5" customHeight="1" x14ac:dyDescent="0.15">
      <c r="B51" s="848"/>
      <c r="C51" s="849"/>
      <c r="D51" s="849"/>
      <c r="E51" s="849"/>
      <c r="F51" s="849"/>
      <c r="G51" s="849"/>
      <c r="H51" s="849"/>
      <c r="I51" s="849"/>
      <c r="J51" s="849"/>
      <c r="K51" s="849"/>
      <c r="L51" s="850"/>
      <c r="M51" s="518"/>
      <c r="N51" s="520" t="s">
        <v>859</v>
      </c>
      <c r="O51" s="854"/>
      <c r="P51" s="855"/>
      <c r="Q51" s="855"/>
      <c r="R51" s="855"/>
      <c r="S51" s="855"/>
      <c r="T51" s="855"/>
      <c r="U51" s="855"/>
      <c r="V51" s="855"/>
      <c r="W51" s="855"/>
      <c r="X51" s="855"/>
      <c r="Y51" s="855"/>
      <c r="Z51" s="855"/>
      <c r="AA51" s="855"/>
      <c r="AB51" s="855"/>
      <c r="AC51" s="855"/>
      <c r="AD51" s="855"/>
      <c r="AE51" s="855"/>
      <c r="AF51" s="856"/>
    </row>
    <row r="52" spans="1:32" s="515" customFormat="1" ht="19.5" customHeight="1" x14ac:dyDescent="0.15">
      <c r="B52" s="851"/>
      <c r="C52" s="852"/>
      <c r="D52" s="852"/>
      <c r="E52" s="852"/>
      <c r="F52" s="852"/>
      <c r="G52" s="852"/>
      <c r="H52" s="852"/>
      <c r="I52" s="852"/>
      <c r="J52" s="852"/>
      <c r="K52" s="852"/>
      <c r="L52" s="853"/>
      <c r="M52" s="518"/>
      <c r="N52" s="520" t="s">
        <v>859</v>
      </c>
      <c r="O52" s="857"/>
      <c r="P52" s="858"/>
      <c r="Q52" s="858"/>
      <c r="R52" s="858"/>
      <c r="S52" s="858"/>
      <c r="T52" s="858"/>
      <c r="U52" s="858"/>
      <c r="V52" s="858"/>
      <c r="W52" s="858"/>
      <c r="X52" s="858"/>
      <c r="Y52" s="858"/>
      <c r="Z52" s="858"/>
      <c r="AA52" s="858"/>
      <c r="AB52" s="858"/>
      <c r="AC52" s="858"/>
      <c r="AD52" s="858"/>
      <c r="AE52" s="858"/>
      <c r="AF52" s="859"/>
    </row>
    <row r="54" spans="1:32" x14ac:dyDescent="0.15">
      <c r="B54" s="511" t="s">
        <v>867</v>
      </c>
    </row>
    <row r="55" spans="1:32" x14ac:dyDescent="0.15">
      <c r="B55" s="511" t="s">
        <v>868</v>
      </c>
    </row>
    <row r="57" spans="1:32" x14ac:dyDescent="0.15">
      <c r="A57" s="511" t="s">
        <v>869</v>
      </c>
      <c r="M57" s="530"/>
      <c r="N57" s="511" t="s">
        <v>80</v>
      </c>
      <c r="O57" s="860"/>
      <c r="P57" s="860"/>
      <c r="Q57" s="511" t="s">
        <v>150</v>
      </c>
      <c r="R57" s="860"/>
      <c r="S57" s="860"/>
      <c r="T57" s="511" t="s">
        <v>151</v>
      </c>
    </row>
    <row r="82" spans="12:12" x14ac:dyDescent="0.15">
      <c r="L82" s="531"/>
    </row>
    <row r="122" spans="1:7" x14ac:dyDescent="0.15">
      <c r="A122" s="532"/>
      <c r="C122" s="532"/>
      <c r="D122" s="532"/>
      <c r="E122" s="532"/>
      <c r="F122" s="532"/>
      <c r="G122" s="532"/>
    </row>
    <row r="123" spans="1:7" x14ac:dyDescent="0.15">
      <c r="C123" s="533"/>
    </row>
    <row r="151" spans="1:1" x14ac:dyDescent="0.15">
      <c r="A151" s="532"/>
    </row>
    <row r="187" spans="1:1" x14ac:dyDescent="0.15">
      <c r="A187" s="534"/>
    </row>
    <row r="238" spans="1:1" x14ac:dyDescent="0.15">
      <c r="A238" s="534"/>
    </row>
    <row r="287" spans="1:1" x14ac:dyDescent="0.15">
      <c r="A287" s="534"/>
    </row>
    <row r="314" spans="1:1" x14ac:dyDescent="0.15">
      <c r="A314" s="532"/>
    </row>
    <row r="364" spans="1:1" x14ac:dyDescent="0.15">
      <c r="A364" s="534"/>
    </row>
    <row r="388" spans="1:1" x14ac:dyDescent="0.15">
      <c r="A388" s="532"/>
    </row>
    <row r="416" spans="1:1" x14ac:dyDescent="0.15">
      <c r="A416" s="532"/>
    </row>
    <row r="444" spans="1:1" x14ac:dyDescent="0.15">
      <c r="A444" s="532"/>
    </row>
    <row r="468" spans="1:1" x14ac:dyDescent="0.15">
      <c r="A468" s="532"/>
    </row>
    <row r="497" spans="1:1" x14ac:dyDescent="0.15">
      <c r="A497" s="532"/>
    </row>
    <row r="526" spans="1:1" x14ac:dyDescent="0.15">
      <c r="A526" s="532"/>
    </row>
    <row r="575" spans="1:1" x14ac:dyDescent="0.15">
      <c r="A575" s="534"/>
    </row>
    <row r="606" spans="1:1" x14ac:dyDescent="0.15">
      <c r="A606" s="534"/>
    </row>
    <row r="650" spans="1:1" x14ac:dyDescent="0.15">
      <c r="A650" s="534"/>
    </row>
    <row r="686" spans="1:1" x14ac:dyDescent="0.15">
      <c r="A686" s="532"/>
    </row>
    <row r="725" spans="1:1" x14ac:dyDescent="0.15">
      <c r="A725" s="534"/>
    </row>
    <row r="754" spans="1:1" x14ac:dyDescent="0.15">
      <c r="A754" s="534"/>
    </row>
    <row r="793" spans="1:1" x14ac:dyDescent="0.15">
      <c r="A793" s="534"/>
    </row>
    <row r="832" spans="1:1" x14ac:dyDescent="0.15">
      <c r="A832" s="534"/>
    </row>
    <row r="860" spans="1:1" x14ac:dyDescent="0.15">
      <c r="A860" s="534"/>
    </row>
    <row r="900" spans="1:1" x14ac:dyDescent="0.15">
      <c r="A900" s="534"/>
    </row>
    <row r="940" spans="1:1" x14ac:dyDescent="0.15">
      <c r="A940" s="534"/>
    </row>
    <row r="969" spans="1:1" x14ac:dyDescent="0.15">
      <c r="A969" s="534"/>
    </row>
  </sheetData>
  <mergeCells count="62">
    <mergeCell ref="T7:AF7"/>
    <mergeCell ref="X4:Y4"/>
    <mergeCell ref="AA4:AB4"/>
    <mergeCell ref="AD4:AE4"/>
    <mergeCell ref="B5:F5"/>
    <mergeCell ref="G5:J5"/>
    <mergeCell ref="B17:L19"/>
    <mergeCell ref="O17:AF17"/>
    <mergeCell ref="O18:AF18"/>
    <mergeCell ref="O19:AF19"/>
    <mergeCell ref="W14:AF14"/>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F123"/>
  <sheetViews>
    <sheetView view="pageBreakPreview" zoomScaleNormal="100" zoomScaleSheetLayoutView="100" workbookViewId="0">
      <selection activeCell="H10" sqref="H10"/>
    </sheetView>
  </sheetViews>
  <sheetFormatPr defaultColWidth="4" defaultRowHeight="13.5" x14ac:dyDescent="0.15"/>
  <cols>
    <col min="1" max="1" width="1.5" style="1" customWidth="1"/>
    <col min="2" max="2" width="2.375" style="1" customWidth="1"/>
    <col min="3" max="3" width="1.125" style="1" customWidth="1"/>
    <col min="4" max="19" width="4" style="1"/>
    <col min="20" max="20" width="7.125" style="1" customWidth="1"/>
    <col min="21" max="21" width="3.875" style="1" customWidth="1"/>
    <col min="22" max="22" width="4" style="1"/>
    <col min="23" max="23" width="2.25" style="1" customWidth="1"/>
    <col min="24" max="24" width="4.625" style="1" customWidth="1"/>
    <col min="25" max="25" width="2.375" style="1" customWidth="1"/>
    <col min="26" max="26" width="1.5" style="1" customWidth="1"/>
    <col min="27" max="16384" width="4" style="1"/>
  </cols>
  <sheetData>
    <row r="2" spans="2:25" x14ac:dyDescent="0.15">
      <c r="B2" s="1" t="s">
        <v>226</v>
      </c>
      <c r="C2"/>
      <c r="D2"/>
      <c r="E2"/>
      <c r="F2"/>
      <c r="G2"/>
      <c r="H2"/>
      <c r="I2"/>
      <c r="J2"/>
      <c r="K2"/>
      <c r="L2"/>
      <c r="M2"/>
      <c r="N2"/>
      <c r="O2"/>
      <c r="P2"/>
      <c r="Q2"/>
      <c r="R2"/>
      <c r="S2"/>
      <c r="T2"/>
      <c r="U2"/>
      <c r="V2"/>
      <c r="W2"/>
      <c r="X2"/>
      <c r="Y2"/>
    </row>
    <row r="4" spans="2:25" x14ac:dyDescent="0.15">
      <c r="B4" s="887" t="s">
        <v>414</v>
      </c>
      <c r="C4" s="887"/>
      <c r="D4" s="887"/>
      <c r="E4" s="887"/>
      <c r="F4" s="887"/>
      <c r="G4" s="887"/>
      <c r="H4" s="887"/>
      <c r="I4" s="887"/>
      <c r="J4" s="887"/>
      <c r="K4" s="887"/>
      <c r="L4" s="887"/>
      <c r="M4" s="887"/>
      <c r="N4" s="887"/>
      <c r="O4" s="887"/>
      <c r="P4" s="887"/>
      <c r="Q4" s="887"/>
      <c r="R4" s="887"/>
      <c r="S4" s="887"/>
      <c r="T4" s="887"/>
      <c r="U4" s="887"/>
      <c r="V4" s="887"/>
      <c r="W4" s="887"/>
      <c r="X4" s="887"/>
      <c r="Y4" s="887"/>
    </row>
    <row r="6" spans="2:25" ht="23.25" customHeight="1" x14ac:dyDescent="0.15">
      <c r="B6" s="888" t="s">
        <v>160</v>
      </c>
      <c r="C6" s="888"/>
      <c r="D6" s="888"/>
      <c r="E6" s="888"/>
      <c r="F6" s="888"/>
      <c r="G6" s="889"/>
      <c r="H6" s="890"/>
      <c r="I6" s="890"/>
      <c r="J6" s="890"/>
      <c r="K6" s="890"/>
      <c r="L6" s="890"/>
      <c r="M6" s="890"/>
      <c r="N6" s="890"/>
      <c r="O6" s="890"/>
      <c r="P6" s="890"/>
      <c r="Q6" s="890"/>
      <c r="R6" s="890"/>
      <c r="S6" s="890"/>
      <c r="T6" s="890"/>
      <c r="U6" s="890"/>
      <c r="V6" s="890"/>
      <c r="W6" s="890"/>
      <c r="X6" s="890"/>
      <c r="Y6" s="891"/>
    </row>
    <row r="7" spans="2:25" ht="23.25" customHeight="1" x14ac:dyDescent="0.15">
      <c r="B7" s="888" t="s">
        <v>161</v>
      </c>
      <c r="C7" s="888"/>
      <c r="D7" s="888"/>
      <c r="E7" s="888"/>
      <c r="F7" s="888"/>
      <c r="G7" s="179" t="s">
        <v>8</v>
      </c>
      <c r="H7" s="207" t="s">
        <v>153</v>
      </c>
      <c r="I7" s="207"/>
      <c r="J7" s="207"/>
      <c r="K7" s="207"/>
      <c r="L7" s="12" t="s">
        <v>8</v>
      </c>
      <c r="M7" s="207" t="s">
        <v>154</v>
      </c>
      <c r="N7" s="207"/>
      <c r="O7" s="207"/>
      <c r="P7" s="207"/>
      <c r="Q7" s="12" t="s">
        <v>8</v>
      </c>
      <c r="R7" s="207" t="s">
        <v>155</v>
      </c>
      <c r="S7" s="207"/>
      <c r="T7" s="207"/>
      <c r="U7" s="207"/>
      <c r="V7" s="207"/>
      <c r="W7" s="10"/>
      <c r="X7" s="10"/>
      <c r="Y7" s="11"/>
    </row>
    <row r="8" spans="2:25" ht="20.100000000000001" customHeight="1" x14ac:dyDescent="0.15">
      <c r="B8" s="892" t="s">
        <v>162</v>
      </c>
      <c r="C8" s="893"/>
      <c r="D8" s="893"/>
      <c r="E8" s="893"/>
      <c r="F8" s="894"/>
      <c r="G8" s="12" t="s">
        <v>8</v>
      </c>
      <c r="H8" s="7" t="s">
        <v>163</v>
      </c>
      <c r="I8" s="187"/>
      <c r="J8" s="187"/>
      <c r="K8" s="187"/>
      <c r="L8" s="187"/>
      <c r="M8" s="187"/>
      <c r="N8" s="187"/>
      <c r="O8" s="187"/>
      <c r="P8" s="187"/>
      <c r="Q8" s="187"/>
      <c r="R8" s="187"/>
      <c r="S8" s="187"/>
      <c r="T8" s="187"/>
      <c r="U8" s="187"/>
      <c r="V8" s="187"/>
      <c r="W8" s="187"/>
      <c r="X8" s="187"/>
      <c r="Y8" s="188"/>
    </row>
    <row r="9" spans="2:25" ht="20.100000000000001" customHeight="1" x14ac:dyDescent="0.15">
      <c r="B9" s="895"/>
      <c r="C9" s="691"/>
      <c r="D9" s="691"/>
      <c r="E9" s="691"/>
      <c r="F9" s="896"/>
      <c r="G9" s="12" t="s">
        <v>8</v>
      </c>
      <c r="H9" s="1" t="s">
        <v>164</v>
      </c>
      <c r="I9" s="21"/>
      <c r="J9" s="21"/>
      <c r="K9" s="21"/>
      <c r="L9" s="21"/>
      <c r="M9" s="21"/>
      <c r="N9" s="21"/>
      <c r="O9" s="21"/>
      <c r="P9" s="21"/>
      <c r="Q9" s="21"/>
      <c r="R9" s="21"/>
      <c r="S9" s="21"/>
      <c r="T9" s="21"/>
      <c r="U9" s="21"/>
      <c r="V9" s="21"/>
      <c r="W9" s="21"/>
      <c r="X9" s="21"/>
      <c r="Y9" s="191"/>
    </row>
    <row r="10" spans="2:25" ht="20.100000000000001" customHeight="1" x14ac:dyDescent="0.15">
      <c r="B10" s="895"/>
      <c r="C10" s="691"/>
      <c r="D10" s="691"/>
      <c r="E10" s="691"/>
      <c r="F10" s="896"/>
      <c r="G10" s="12" t="s">
        <v>8</v>
      </c>
      <c r="H10" s="1" t="s">
        <v>165</v>
      </c>
      <c r="I10" s="21"/>
      <c r="J10" s="21"/>
      <c r="K10" s="21"/>
      <c r="L10" s="21"/>
      <c r="M10" s="21"/>
      <c r="N10" s="21"/>
      <c r="O10" s="21"/>
      <c r="P10" s="21"/>
      <c r="Q10" s="21"/>
      <c r="R10" s="21"/>
      <c r="S10" s="21"/>
      <c r="T10" s="21"/>
      <c r="U10" s="21"/>
      <c r="V10" s="21"/>
      <c r="W10" s="21"/>
      <c r="X10" s="21"/>
      <c r="Y10" s="191"/>
    </row>
    <row r="11" spans="2:25" ht="20.100000000000001" customHeight="1" x14ac:dyDescent="0.15">
      <c r="B11" s="767"/>
      <c r="C11" s="768"/>
      <c r="D11" s="768"/>
      <c r="E11" s="768"/>
      <c r="F11" s="769"/>
      <c r="G11" s="135" t="s">
        <v>8</v>
      </c>
      <c r="H11" s="8" t="s">
        <v>166</v>
      </c>
      <c r="I11" s="189"/>
      <c r="J11" s="189"/>
      <c r="K11" s="189"/>
      <c r="L11" s="189"/>
      <c r="M11" s="189"/>
      <c r="N11" s="189"/>
      <c r="O11" s="189"/>
      <c r="P11" s="189"/>
      <c r="Q11" s="189"/>
      <c r="R11" s="189"/>
      <c r="S11" s="189"/>
      <c r="T11" s="189"/>
      <c r="U11" s="189"/>
      <c r="V11" s="189"/>
      <c r="W11" s="189"/>
      <c r="X11" s="189"/>
      <c r="Y11" s="190"/>
    </row>
    <row r="12" spans="2:25" ht="20.100000000000001" customHeight="1" x14ac:dyDescent="0.15">
      <c r="B12" s="892" t="s">
        <v>167</v>
      </c>
      <c r="C12" s="893"/>
      <c r="D12" s="893"/>
      <c r="E12" s="893"/>
      <c r="F12" s="894"/>
      <c r="G12" s="12" t="s">
        <v>8</v>
      </c>
      <c r="H12" s="7" t="s">
        <v>168</v>
      </c>
      <c r="I12" s="187"/>
      <c r="J12" s="187"/>
      <c r="K12" s="187"/>
      <c r="L12" s="187"/>
      <c r="M12" s="187"/>
      <c r="N12" s="187"/>
      <c r="O12" s="187"/>
      <c r="P12" s="187"/>
      <c r="Q12" s="187"/>
      <c r="R12" s="187"/>
      <c r="S12" s="187"/>
      <c r="T12" s="187"/>
      <c r="U12" s="187"/>
      <c r="V12" s="187"/>
      <c r="W12" s="187"/>
      <c r="X12" s="187"/>
      <c r="Y12" s="188"/>
    </row>
    <row r="13" spans="2:25" ht="20.100000000000001" customHeight="1" x14ac:dyDescent="0.15">
      <c r="B13" s="895"/>
      <c r="C13" s="691"/>
      <c r="D13" s="691"/>
      <c r="E13" s="691"/>
      <c r="F13" s="896"/>
      <c r="G13" s="12" t="s">
        <v>8</v>
      </c>
      <c r="H13" s="1" t="s">
        <v>169</v>
      </c>
      <c r="I13" s="21"/>
      <c r="J13" s="21"/>
      <c r="K13" s="21"/>
      <c r="L13" s="21"/>
      <c r="M13" s="21"/>
      <c r="N13" s="21"/>
      <c r="O13" s="21"/>
      <c r="P13" s="21"/>
      <c r="Q13" s="21"/>
      <c r="R13" s="21"/>
      <c r="S13" s="21"/>
      <c r="T13" s="21"/>
      <c r="U13" s="21"/>
      <c r="V13" s="21"/>
      <c r="W13" s="21"/>
      <c r="X13" s="21"/>
      <c r="Y13" s="191"/>
    </row>
    <row r="14" spans="2:25" ht="20.100000000000001" customHeight="1" x14ac:dyDescent="0.15">
      <c r="B14" s="895"/>
      <c r="C14" s="691"/>
      <c r="D14" s="691"/>
      <c r="E14" s="691"/>
      <c r="F14" s="896"/>
      <c r="G14" s="12" t="s">
        <v>8</v>
      </c>
      <c r="H14" s="1" t="s">
        <v>170</v>
      </c>
      <c r="I14" s="21"/>
      <c r="J14" s="21"/>
      <c r="K14" s="21"/>
      <c r="L14" s="21"/>
      <c r="M14" s="21"/>
      <c r="N14" s="21"/>
      <c r="O14" s="21"/>
      <c r="P14" s="21"/>
      <c r="Q14" s="21"/>
      <c r="R14" s="21"/>
      <c r="S14" s="21"/>
      <c r="T14" s="21"/>
      <c r="U14" s="21"/>
      <c r="V14" s="21"/>
      <c r="W14" s="21"/>
      <c r="X14" s="21"/>
      <c r="Y14" s="191"/>
    </row>
    <row r="15" spans="2:25" ht="20.100000000000001" customHeight="1" x14ac:dyDescent="0.15">
      <c r="B15" s="767"/>
      <c r="C15" s="768"/>
      <c r="D15" s="768"/>
      <c r="E15" s="768"/>
      <c r="F15" s="769"/>
      <c r="G15" s="135" t="s">
        <v>8</v>
      </c>
      <c r="H15" s="8" t="s">
        <v>171</v>
      </c>
      <c r="I15" s="189"/>
      <c r="J15" s="189"/>
      <c r="K15" s="189"/>
      <c r="L15" s="189"/>
      <c r="M15" s="189"/>
      <c r="N15" s="189"/>
      <c r="O15" s="189"/>
      <c r="P15" s="189"/>
      <c r="Q15" s="189"/>
      <c r="R15" s="189"/>
      <c r="S15" s="189"/>
      <c r="T15" s="189"/>
      <c r="U15" s="189"/>
      <c r="V15" s="189"/>
      <c r="W15" s="189"/>
      <c r="X15" s="189"/>
      <c r="Y15" s="190"/>
    </row>
    <row r="17" spans="2:25" x14ac:dyDescent="0.15">
      <c r="B17" s="6"/>
      <c r="C17" s="7"/>
      <c r="D17" s="7"/>
      <c r="E17" s="7"/>
      <c r="F17" s="7"/>
      <c r="G17" s="7"/>
      <c r="H17" s="7"/>
      <c r="I17" s="7"/>
      <c r="J17" s="7"/>
      <c r="K17" s="7"/>
      <c r="L17" s="7"/>
      <c r="M17" s="7"/>
      <c r="N17" s="7"/>
      <c r="O17" s="7"/>
      <c r="P17" s="7"/>
      <c r="Q17" s="7"/>
      <c r="R17" s="7"/>
      <c r="S17" s="7"/>
      <c r="T17" s="7"/>
      <c r="U17" s="7"/>
      <c r="V17" s="7"/>
      <c r="W17" s="7"/>
      <c r="X17" s="7"/>
      <c r="Y17" s="4"/>
    </row>
    <row r="18" spans="2:25" x14ac:dyDescent="0.15">
      <c r="B18" s="198" t="s">
        <v>172</v>
      </c>
      <c r="Y18" s="197"/>
    </row>
    <row r="19" spans="2:25" x14ac:dyDescent="0.15">
      <c r="B19" s="198"/>
      <c r="Y19" s="197"/>
    </row>
    <row r="20" spans="2:25" x14ac:dyDescent="0.15">
      <c r="B20" s="198"/>
      <c r="C20" s="1" t="s">
        <v>173</v>
      </c>
      <c r="K20" s="691"/>
      <c r="L20" s="691"/>
      <c r="M20" s="1" t="s">
        <v>174</v>
      </c>
      <c r="Y20" s="197"/>
    </row>
    <row r="21" spans="2:25" ht="6.75" customHeight="1" x14ac:dyDescent="0.15">
      <c r="B21" s="198"/>
      <c r="Y21" s="197"/>
    </row>
    <row r="22" spans="2:25" ht="21" customHeight="1" x14ac:dyDescent="0.15">
      <c r="B22" s="198"/>
      <c r="D22" s="696" t="s">
        <v>175</v>
      </c>
      <c r="E22" s="697"/>
      <c r="F22" s="697"/>
      <c r="G22" s="697"/>
      <c r="H22" s="698"/>
      <c r="I22" s="889"/>
      <c r="J22" s="890"/>
      <c r="K22" s="890"/>
      <c r="L22" s="890"/>
      <c r="M22" s="181" t="s">
        <v>176</v>
      </c>
      <c r="N22" s="9" t="s">
        <v>177</v>
      </c>
      <c r="O22" s="10"/>
      <c r="P22" s="697"/>
      <c r="Q22" s="697"/>
      <c r="R22" s="181" t="s">
        <v>176</v>
      </c>
      <c r="S22" s="9" t="s">
        <v>178</v>
      </c>
      <c r="T22" s="10"/>
      <c r="U22" s="10"/>
      <c r="V22" s="697"/>
      <c r="W22" s="697"/>
      <c r="X22" s="181" t="s">
        <v>176</v>
      </c>
      <c r="Y22" s="197"/>
    </row>
    <row r="23" spans="2:25" ht="21" customHeight="1" x14ac:dyDescent="0.15">
      <c r="B23" s="198"/>
      <c r="D23" s="696" t="s">
        <v>179</v>
      </c>
      <c r="E23" s="697"/>
      <c r="F23" s="697"/>
      <c r="G23" s="697"/>
      <c r="H23" s="698"/>
      <c r="I23" s="696"/>
      <c r="J23" s="697"/>
      <c r="K23" s="697"/>
      <c r="L23" s="697"/>
      <c r="M23" s="181" t="s">
        <v>176</v>
      </c>
      <c r="N23" s="9" t="s">
        <v>177</v>
      </c>
      <c r="O23" s="10"/>
      <c r="P23" s="697"/>
      <c r="Q23" s="697"/>
      <c r="R23" s="181" t="s">
        <v>176</v>
      </c>
      <c r="S23" s="9" t="s">
        <v>178</v>
      </c>
      <c r="T23" s="10"/>
      <c r="U23" s="10"/>
      <c r="V23" s="697"/>
      <c r="W23" s="697"/>
      <c r="X23" s="181" t="s">
        <v>176</v>
      </c>
      <c r="Y23" s="197"/>
    </row>
    <row r="24" spans="2:25" ht="15.75" customHeight="1" x14ac:dyDescent="0.15">
      <c r="B24" s="198"/>
      <c r="D24" s="705" t="s">
        <v>180</v>
      </c>
      <c r="E24" s="806"/>
      <c r="F24" s="806"/>
      <c r="G24" s="806"/>
      <c r="H24" s="806"/>
      <c r="I24" s="806"/>
      <c r="J24" s="806"/>
      <c r="K24" s="806"/>
      <c r="L24" s="806"/>
      <c r="M24" s="806"/>
      <c r="N24" s="806"/>
      <c r="O24" s="806"/>
      <c r="P24" s="806"/>
      <c r="Q24" s="806"/>
      <c r="R24" s="806"/>
      <c r="S24" s="806"/>
      <c r="T24" s="806"/>
      <c r="U24" s="808"/>
      <c r="V24" s="168" t="s">
        <v>156</v>
      </c>
      <c r="W24" s="103" t="s">
        <v>157</v>
      </c>
      <c r="X24" s="169" t="s">
        <v>158</v>
      </c>
      <c r="Y24" s="197"/>
    </row>
    <row r="25" spans="2:25" ht="30.75" customHeight="1" x14ac:dyDescent="0.15">
      <c r="B25" s="198"/>
      <c r="D25" s="811"/>
      <c r="E25" s="812"/>
      <c r="F25" s="812"/>
      <c r="G25" s="812"/>
      <c r="H25" s="812"/>
      <c r="I25" s="812"/>
      <c r="J25" s="812"/>
      <c r="K25" s="812"/>
      <c r="L25" s="812"/>
      <c r="M25" s="812"/>
      <c r="N25" s="812"/>
      <c r="O25" s="812"/>
      <c r="P25" s="812"/>
      <c r="Q25" s="812"/>
      <c r="R25" s="812"/>
      <c r="S25" s="812"/>
      <c r="T25" s="812"/>
      <c r="U25" s="813"/>
      <c r="V25" s="179" t="s">
        <v>8</v>
      </c>
      <c r="W25" s="180" t="s">
        <v>181</v>
      </c>
      <c r="X25" s="181" t="s">
        <v>8</v>
      </c>
      <c r="Y25" s="197"/>
    </row>
    <row r="26" spans="2:25" ht="17.25" customHeight="1" x14ac:dyDescent="0.15">
      <c r="B26" s="198"/>
      <c r="D26" s="712" t="s">
        <v>182</v>
      </c>
      <c r="E26" s="713"/>
      <c r="F26" s="713"/>
      <c r="G26" s="713"/>
      <c r="H26" s="713"/>
      <c r="I26" s="713"/>
      <c r="J26" s="713"/>
      <c r="K26" s="713"/>
      <c r="L26" s="713"/>
      <c r="M26" s="713"/>
      <c r="N26" s="713"/>
      <c r="O26" s="713"/>
      <c r="P26" s="713"/>
      <c r="Q26" s="713"/>
      <c r="R26" s="713"/>
      <c r="S26" s="713"/>
      <c r="T26" s="713"/>
      <c r="U26" s="713"/>
      <c r="V26" s="713"/>
      <c r="W26" s="713"/>
      <c r="X26" s="714"/>
      <c r="Y26" s="197"/>
    </row>
    <row r="27" spans="2:25" ht="21" customHeight="1" x14ac:dyDescent="0.15">
      <c r="B27" s="198"/>
      <c r="D27" s="696" t="s">
        <v>183</v>
      </c>
      <c r="E27" s="697"/>
      <c r="F27" s="697"/>
      <c r="G27" s="697"/>
      <c r="H27" s="698"/>
      <c r="I27" s="696"/>
      <c r="J27" s="697"/>
      <c r="K27" s="697"/>
      <c r="L27" s="697"/>
      <c r="M27" s="181" t="s">
        <v>176</v>
      </c>
      <c r="N27" s="9" t="s">
        <v>177</v>
      </c>
      <c r="O27" s="10"/>
      <c r="P27" s="697"/>
      <c r="Q27" s="697"/>
      <c r="R27" s="181" t="s">
        <v>176</v>
      </c>
      <c r="S27" s="9" t="s">
        <v>178</v>
      </c>
      <c r="T27" s="10"/>
      <c r="U27" s="10"/>
      <c r="V27" s="697"/>
      <c r="W27" s="697"/>
      <c r="X27" s="181" t="s">
        <v>176</v>
      </c>
      <c r="Y27" s="197"/>
    </row>
    <row r="28" spans="2:25" ht="21" customHeight="1" x14ac:dyDescent="0.15">
      <c r="B28" s="198"/>
      <c r="D28" s="696" t="s">
        <v>184</v>
      </c>
      <c r="E28" s="697"/>
      <c r="F28" s="697"/>
      <c r="G28" s="697"/>
      <c r="H28" s="698"/>
      <c r="I28" s="696"/>
      <c r="J28" s="697"/>
      <c r="K28" s="697"/>
      <c r="L28" s="697"/>
      <c r="M28" s="181" t="s">
        <v>176</v>
      </c>
      <c r="N28" s="9" t="s">
        <v>177</v>
      </c>
      <c r="O28" s="10"/>
      <c r="P28" s="697"/>
      <c r="Q28" s="697"/>
      <c r="R28" s="181" t="s">
        <v>176</v>
      </c>
      <c r="S28" s="9" t="s">
        <v>178</v>
      </c>
      <c r="T28" s="10"/>
      <c r="U28" s="10"/>
      <c r="V28" s="697"/>
      <c r="W28" s="697"/>
      <c r="X28" s="181" t="s">
        <v>176</v>
      </c>
      <c r="Y28" s="197"/>
    </row>
    <row r="29" spans="2:25" ht="21" customHeight="1" x14ac:dyDescent="0.15">
      <c r="B29" s="198"/>
      <c r="D29" s="696" t="s">
        <v>185</v>
      </c>
      <c r="E29" s="697"/>
      <c r="F29" s="697"/>
      <c r="G29" s="697"/>
      <c r="H29" s="698"/>
      <c r="I29" s="696"/>
      <c r="J29" s="697"/>
      <c r="K29" s="697"/>
      <c r="L29" s="697"/>
      <c r="M29" s="181" t="s">
        <v>176</v>
      </c>
      <c r="N29" s="9" t="s">
        <v>177</v>
      </c>
      <c r="O29" s="10"/>
      <c r="P29" s="697"/>
      <c r="Q29" s="697"/>
      <c r="R29" s="181" t="s">
        <v>176</v>
      </c>
      <c r="S29" s="9" t="s">
        <v>178</v>
      </c>
      <c r="T29" s="10"/>
      <c r="U29" s="10"/>
      <c r="V29" s="697"/>
      <c r="W29" s="697"/>
      <c r="X29" s="181" t="s">
        <v>176</v>
      </c>
      <c r="Y29" s="197"/>
    </row>
    <row r="30" spans="2:25" ht="21" customHeight="1" x14ac:dyDescent="0.15">
      <c r="B30" s="198"/>
      <c r="D30" s="696" t="s">
        <v>186</v>
      </c>
      <c r="E30" s="697"/>
      <c r="F30" s="697"/>
      <c r="G30" s="697"/>
      <c r="H30" s="698"/>
      <c r="I30" s="696"/>
      <c r="J30" s="697"/>
      <c r="K30" s="697"/>
      <c r="L30" s="697"/>
      <c r="M30" s="181" t="s">
        <v>176</v>
      </c>
      <c r="N30" s="9" t="s">
        <v>177</v>
      </c>
      <c r="O30" s="10"/>
      <c r="P30" s="697"/>
      <c r="Q30" s="697"/>
      <c r="R30" s="181" t="s">
        <v>176</v>
      </c>
      <c r="S30" s="9" t="s">
        <v>178</v>
      </c>
      <c r="T30" s="10"/>
      <c r="U30" s="10"/>
      <c r="V30" s="697"/>
      <c r="W30" s="697"/>
      <c r="X30" s="181" t="s">
        <v>176</v>
      </c>
      <c r="Y30" s="197"/>
    </row>
    <row r="31" spans="2:25" ht="21" customHeight="1" x14ac:dyDescent="0.15">
      <c r="B31" s="198"/>
      <c r="D31" s="696" t="s">
        <v>187</v>
      </c>
      <c r="E31" s="697"/>
      <c r="F31" s="697"/>
      <c r="G31" s="697"/>
      <c r="H31" s="698"/>
      <c r="I31" s="696"/>
      <c r="J31" s="697"/>
      <c r="K31" s="697"/>
      <c r="L31" s="697"/>
      <c r="M31" s="181" t="s">
        <v>176</v>
      </c>
      <c r="N31" s="9" t="s">
        <v>177</v>
      </c>
      <c r="O31" s="10"/>
      <c r="P31" s="697"/>
      <c r="Q31" s="697"/>
      <c r="R31" s="181" t="s">
        <v>176</v>
      </c>
      <c r="S31" s="9" t="s">
        <v>178</v>
      </c>
      <c r="T31" s="10"/>
      <c r="U31" s="10"/>
      <c r="V31" s="697"/>
      <c r="W31" s="697"/>
      <c r="X31" s="181" t="s">
        <v>176</v>
      </c>
      <c r="Y31" s="197"/>
    </row>
    <row r="32" spans="2:25" ht="13.5" customHeight="1" x14ac:dyDescent="0.15">
      <c r="B32" s="198"/>
      <c r="D32" s="12"/>
      <c r="E32" s="12"/>
      <c r="F32" s="12"/>
      <c r="G32" s="12"/>
      <c r="H32" s="12"/>
      <c r="I32" s="12"/>
      <c r="J32" s="12"/>
      <c r="K32" s="12"/>
      <c r="L32" s="12"/>
      <c r="M32" s="12"/>
      <c r="P32" s="12"/>
      <c r="Q32" s="12"/>
      <c r="R32" s="12"/>
      <c r="V32" s="12"/>
      <c r="W32" s="12"/>
      <c r="X32" s="12"/>
      <c r="Y32" s="197"/>
    </row>
    <row r="33" spans="2:32" x14ac:dyDescent="0.15">
      <c r="B33" s="198"/>
      <c r="C33" s="1" t="s">
        <v>188</v>
      </c>
      <c r="Y33" s="197"/>
      <c r="Z33"/>
      <c r="AA33"/>
      <c r="AB33"/>
    </row>
    <row r="34" spans="2:32" ht="7.5" customHeight="1" x14ac:dyDescent="0.15">
      <c r="B34" s="198"/>
      <c r="Y34" s="197"/>
      <c r="Z34"/>
      <c r="AA34"/>
      <c r="AB34"/>
    </row>
    <row r="35" spans="2:32" ht="35.25" customHeight="1" x14ac:dyDescent="0.15">
      <c r="B35" s="198"/>
      <c r="D35" s="897"/>
      <c r="E35" s="774"/>
      <c r="F35" s="774"/>
      <c r="G35" s="774"/>
      <c r="H35" s="774"/>
      <c r="I35" s="774"/>
      <c r="J35" s="774"/>
      <c r="K35" s="774"/>
      <c r="L35" s="774"/>
      <c r="M35" s="774"/>
      <c r="N35" s="774"/>
      <c r="O35" s="774"/>
      <c r="P35" s="774"/>
      <c r="Q35" s="774"/>
      <c r="R35" s="774"/>
      <c r="S35" s="774"/>
      <c r="T35" s="774"/>
      <c r="U35" s="774"/>
      <c r="V35" s="774"/>
      <c r="W35" s="774"/>
      <c r="X35" s="898"/>
      <c r="Y35" s="197"/>
      <c r="Z35"/>
      <c r="AA35"/>
      <c r="AB35"/>
    </row>
    <row r="36" spans="2:32" ht="12" customHeight="1" x14ac:dyDescent="0.15">
      <c r="B36" s="198"/>
      <c r="Y36" s="197"/>
      <c r="Z36"/>
      <c r="AA36"/>
      <c r="AB36"/>
    </row>
    <row r="37" spans="2:32" x14ac:dyDescent="0.15">
      <c r="B37" s="198"/>
      <c r="C37" s="1" t="s">
        <v>189</v>
      </c>
      <c r="Y37" s="197"/>
      <c r="Z37"/>
      <c r="AA37"/>
      <c r="AB37"/>
    </row>
    <row r="38" spans="2:32" ht="6.75" customHeight="1" x14ac:dyDescent="0.15">
      <c r="B38" s="198"/>
      <c r="D38" s="8"/>
      <c r="E38" s="8"/>
      <c r="F38" s="8"/>
      <c r="G38" s="8"/>
      <c r="H38" s="8"/>
      <c r="I38" s="8"/>
      <c r="J38" s="8"/>
      <c r="K38" s="8"/>
      <c r="L38" s="8"/>
      <c r="M38" s="8"/>
      <c r="N38" s="8"/>
      <c r="O38" s="8"/>
      <c r="P38" s="8"/>
      <c r="Q38" s="8"/>
      <c r="R38" s="8"/>
      <c r="S38" s="8"/>
      <c r="T38" s="8"/>
      <c r="U38" s="8"/>
      <c r="V38" s="8"/>
      <c r="W38" s="8"/>
      <c r="X38" s="8"/>
      <c r="Y38" s="197"/>
      <c r="Z38"/>
      <c r="AA38" s="124"/>
      <c r="AB38" s="124"/>
      <c r="AC38" s="8"/>
      <c r="AD38" s="8"/>
      <c r="AE38" s="8"/>
      <c r="AF38" s="8"/>
    </row>
    <row r="39" spans="2:32" ht="23.25" customHeight="1" x14ac:dyDescent="0.15">
      <c r="B39" s="198"/>
      <c r="D39" s="209">
        <v>1</v>
      </c>
      <c r="E39" s="767"/>
      <c r="F39" s="768"/>
      <c r="G39" s="208" t="s">
        <v>190</v>
      </c>
      <c r="H39" s="768"/>
      <c r="I39" s="768"/>
      <c r="J39" s="208" t="s">
        <v>86</v>
      </c>
      <c r="K39" s="768"/>
      <c r="L39" s="768"/>
      <c r="M39" s="769"/>
      <c r="N39" s="209">
        <v>4</v>
      </c>
      <c r="O39" s="767"/>
      <c r="P39" s="768"/>
      <c r="Q39" s="208" t="s">
        <v>190</v>
      </c>
      <c r="R39" s="768"/>
      <c r="S39" s="768"/>
      <c r="T39" s="208" t="s">
        <v>86</v>
      </c>
      <c r="U39" s="208"/>
      <c r="V39" s="768"/>
      <c r="W39" s="768"/>
      <c r="X39" s="768"/>
      <c r="Y39" s="134"/>
      <c r="Z39" s="220"/>
      <c r="AA39"/>
      <c r="AB39"/>
    </row>
    <row r="40" spans="2:32" ht="23.25" customHeight="1" x14ac:dyDescent="0.15">
      <c r="B40" s="198"/>
      <c r="D40" s="195">
        <v>2</v>
      </c>
      <c r="E40" s="696"/>
      <c r="F40" s="697"/>
      <c r="G40" s="207" t="s">
        <v>190</v>
      </c>
      <c r="H40" s="697"/>
      <c r="I40" s="697"/>
      <c r="J40" s="207" t="s">
        <v>86</v>
      </c>
      <c r="K40" s="697"/>
      <c r="L40" s="697"/>
      <c r="M40" s="698"/>
      <c r="N40" s="195">
        <v>5</v>
      </c>
      <c r="O40" s="696"/>
      <c r="P40" s="697"/>
      <c r="Q40" s="207" t="s">
        <v>190</v>
      </c>
      <c r="R40" s="697"/>
      <c r="S40" s="697"/>
      <c r="T40" s="207" t="s">
        <v>86</v>
      </c>
      <c r="U40" s="207"/>
      <c r="V40" s="697"/>
      <c r="W40" s="697"/>
      <c r="X40" s="698"/>
      <c r="Y40" s="197"/>
      <c r="Z40"/>
      <c r="AA40"/>
      <c r="AB40"/>
    </row>
    <row r="41" spans="2:32" ht="23.25" customHeight="1" x14ac:dyDescent="0.15">
      <c r="B41" s="198"/>
      <c r="D41" s="195">
        <v>3</v>
      </c>
      <c r="E41" s="696"/>
      <c r="F41" s="697"/>
      <c r="G41" s="207" t="s">
        <v>190</v>
      </c>
      <c r="H41" s="697"/>
      <c r="I41" s="697"/>
      <c r="J41" s="207" t="s">
        <v>86</v>
      </c>
      <c r="K41" s="697"/>
      <c r="L41" s="697"/>
      <c r="M41" s="698"/>
      <c r="N41" s="195">
        <v>6</v>
      </c>
      <c r="O41" s="696"/>
      <c r="P41" s="697"/>
      <c r="Q41" s="207" t="s">
        <v>190</v>
      </c>
      <c r="R41" s="697"/>
      <c r="S41" s="697"/>
      <c r="T41" s="207" t="s">
        <v>86</v>
      </c>
      <c r="U41" s="207"/>
      <c r="V41" s="697"/>
      <c r="W41" s="697"/>
      <c r="X41" s="698"/>
      <c r="Y41" s="197"/>
      <c r="Z41"/>
      <c r="AA41"/>
      <c r="AB41"/>
    </row>
    <row r="42" spans="2:32" x14ac:dyDescent="0.15">
      <c r="B42" s="199"/>
      <c r="C42" s="8"/>
      <c r="D42" s="8"/>
      <c r="E42" s="8"/>
      <c r="F42" s="8"/>
      <c r="G42" s="8"/>
      <c r="H42" s="8"/>
      <c r="I42" s="8"/>
      <c r="J42" s="8"/>
      <c r="K42" s="8"/>
      <c r="L42" s="8"/>
      <c r="M42" s="8"/>
      <c r="N42" s="8"/>
      <c r="O42" s="8"/>
      <c r="P42" s="8"/>
      <c r="Q42" s="8"/>
      <c r="R42" s="8"/>
      <c r="S42" s="8"/>
      <c r="T42" s="8"/>
      <c r="U42" s="8"/>
      <c r="V42" s="8"/>
      <c r="W42" s="8"/>
      <c r="X42" s="8"/>
      <c r="Y42" s="137"/>
      <c r="Z42"/>
      <c r="AA42"/>
      <c r="AB42"/>
    </row>
    <row r="44" spans="2:32" x14ac:dyDescent="0.15">
      <c r="B44" s="6"/>
      <c r="C44" s="7"/>
      <c r="D44" s="7"/>
      <c r="E44" s="7"/>
      <c r="F44" s="7"/>
      <c r="G44" s="7"/>
      <c r="H44" s="7"/>
      <c r="I44" s="7"/>
      <c r="J44" s="7"/>
      <c r="K44" s="7"/>
      <c r="L44" s="7"/>
      <c r="M44" s="7"/>
      <c r="N44" s="7"/>
      <c r="O44" s="7"/>
      <c r="P44" s="7"/>
      <c r="Q44" s="7"/>
      <c r="R44" s="7"/>
      <c r="S44" s="7"/>
      <c r="T44" s="4"/>
      <c r="U44" s="7"/>
      <c r="V44" s="7"/>
      <c r="W44" s="7"/>
      <c r="X44" s="7"/>
      <c r="Y44" s="4"/>
      <c r="Z44"/>
      <c r="AA44"/>
      <c r="AB44"/>
    </row>
    <row r="45" spans="2:32" x14ac:dyDescent="0.15">
      <c r="B45" s="198" t="s">
        <v>191</v>
      </c>
      <c r="T45" s="197"/>
      <c r="V45" s="94" t="s">
        <v>156</v>
      </c>
      <c r="W45" s="94" t="s">
        <v>157</v>
      </c>
      <c r="X45" s="94" t="s">
        <v>158</v>
      </c>
      <c r="Y45" s="197"/>
      <c r="Z45"/>
      <c r="AA45"/>
      <c r="AB45"/>
    </row>
    <row r="46" spans="2:32" x14ac:dyDescent="0.15">
      <c r="B46" s="198"/>
      <c r="D46" s="1" t="s">
        <v>192</v>
      </c>
      <c r="T46" s="197"/>
      <c r="V46" s="94"/>
      <c r="W46" s="94"/>
      <c r="X46" s="94"/>
      <c r="Y46" s="197"/>
      <c r="Z46"/>
      <c r="AA46"/>
      <c r="AB46"/>
    </row>
    <row r="47" spans="2:32" ht="14.25" customHeight="1" x14ac:dyDescent="0.15">
      <c r="B47" s="198"/>
      <c r="T47" s="197"/>
      <c r="Y47" s="197"/>
      <c r="Z47"/>
      <c r="AA47"/>
      <c r="AB47"/>
    </row>
    <row r="48" spans="2:32" ht="17.25" customHeight="1" x14ac:dyDescent="0.15">
      <c r="B48" s="198"/>
      <c r="C48" s="1" t="s">
        <v>193</v>
      </c>
      <c r="T48" s="197"/>
      <c r="V48" s="12" t="s">
        <v>8</v>
      </c>
      <c r="W48" s="12" t="s">
        <v>157</v>
      </c>
      <c r="X48" s="12" t="s">
        <v>8</v>
      </c>
      <c r="Y48" s="89"/>
      <c r="AB48" s="1" t="s">
        <v>194</v>
      </c>
    </row>
    <row r="49" spans="2:25" x14ac:dyDescent="0.15">
      <c r="B49" s="198"/>
      <c r="D49" s="1" t="s">
        <v>195</v>
      </c>
      <c r="T49" s="197"/>
      <c r="V49" s="12"/>
      <c r="W49" s="12"/>
      <c r="X49" s="12"/>
      <c r="Y49" s="178"/>
    </row>
    <row r="50" spans="2:25" x14ac:dyDescent="0.15">
      <c r="B50" s="198"/>
      <c r="T50" s="197"/>
      <c r="V50" s="12"/>
      <c r="W50" s="12"/>
      <c r="X50" s="12"/>
      <c r="Y50" s="178"/>
    </row>
    <row r="51" spans="2:25" ht="17.25" customHeight="1" x14ac:dyDescent="0.15">
      <c r="B51" s="198"/>
      <c r="C51" s="1" t="s">
        <v>196</v>
      </c>
      <c r="T51" s="197"/>
      <c r="V51" s="12" t="s">
        <v>8</v>
      </c>
      <c r="W51" s="12" t="s">
        <v>157</v>
      </c>
      <c r="X51" s="12" t="s">
        <v>8</v>
      </c>
      <c r="Y51" s="89"/>
    </row>
    <row r="52" spans="2:25" ht="17.25" customHeight="1" x14ac:dyDescent="0.15">
      <c r="B52" s="198"/>
      <c r="D52" s="1" t="s">
        <v>197</v>
      </c>
      <c r="T52" s="197"/>
      <c r="V52" s="12"/>
      <c r="W52" s="12"/>
      <c r="X52" s="12"/>
      <c r="Y52" s="89"/>
    </row>
    <row r="53" spans="2:25" x14ac:dyDescent="0.15">
      <c r="B53" s="198"/>
      <c r="T53" s="197"/>
      <c r="V53" s="12"/>
      <c r="W53" s="12"/>
      <c r="X53" s="12"/>
      <c r="Y53" s="178"/>
    </row>
    <row r="54" spans="2:25" ht="17.25" customHeight="1" x14ac:dyDescent="0.15">
      <c r="B54" s="198"/>
      <c r="C54" s="1" t="s">
        <v>198</v>
      </c>
      <c r="T54" s="197"/>
      <c r="V54" s="12" t="s">
        <v>8</v>
      </c>
      <c r="W54" s="12" t="s">
        <v>157</v>
      </c>
      <c r="X54" s="12" t="s">
        <v>8</v>
      </c>
      <c r="Y54" s="89"/>
    </row>
    <row r="55" spans="2:25" ht="17.25" customHeight="1" x14ac:dyDescent="0.15">
      <c r="B55" s="198"/>
      <c r="D55" s="1" t="s">
        <v>199</v>
      </c>
      <c r="T55" s="197"/>
      <c r="V55" s="12"/>
      <c r="W55" s="12"/>
      <c r="X55" s="12"/>
      <c r="Y55" s="89"/>
    </row>
    <row r="56" spans="2:25" ht="13.5" customHeight="1" x14ac:dyDescent="0.15">
      <c r="B56" s="198"/>
      <c r="T56" s="197"/>
      <c r="V56" s="2"/>
      <c r="W56" s="2"/>
      <c r="X56" s="2"/>
      <c r="Y56" s="89"/>
    </row>
    <row r="57" spans="2:25" ht="17.25" customHeight="1" x14ac:dyDescent="0.15">
      <c r="B57" s="198"/>
      <c r="C57" s="1" t="s">
        <v>200</v>
      </c>
      <c r="T57" s="197"/>
      <c r="V57" s="12" t="s">
        <v>8</v>
      </c>
      <c r="W57" s="12" t="s">
        <v>157</v>
      </c>
      <c r="X57" s="12" t="s">
        <v>8</v>
      </c>
      <c r="Y57" s="89"/>
    </row>
    <row r="58" spans="2:25" ht="17.25" customHeight="1" x14ac:dyDescent="0.15">
      <c r="B58" s="198"/>
      <c r="D58" s="1" t="s">
        <v>201</v>
      </c>
      <c r="T58" s="197"/>
      <c r="V58" s="12"/>
      <c r="W58" s="12"/>
      <c r="X58" s="12"/>
      <c r="Y58" s="89"/>
    </row>
    <row r="59" spans="2:25" ht="17.25" customHeight="1" x14ac:dyDescent="0.15">
      <c r="B59" s="198"/>
      <c r="D59" s="1" t="s">
        <v>202</v>
      </c>
      <c r="T59" s="197"/>
      <c r="V59" s="12"/>
      <c r="W59" s="12"/>
      <c r="X59" s="12"/>
      <c r="Y59" s="89"/>
    </row>
    <row r="60" spans="2:25" x14ac:dyDescent="0.15">
      <c r="B60" s="198"/>
      <c r="T60" s="197"/>
      <c r="V60" s="12"/>
      <c r="W60" s="12"/>
      <c r="X60" s="12"/>
      <c r="Y60" s="178"/>
    </row>
    <row r="61" spans="2:25" ht="17.25" customHeight="1" x14ac:dyDescent="0.15">
      <c r="B61" s="198"/>
      <c r="C61" s="1" t="s">
        <v>203</v>
      </c>
      <c r="T61" s="197"/>
      <c r="V61" s="12" t="s">
        <v>8</v>
      </c>
      <c r="W61" s="12" t="s">
        <v>157</v>
      </c>
      <c r="X61" s="12" t="s">
        <v>8</v>
      </c>
      <c r="Y61" s="89"/>
    </row>
    <row r="62" spans="2:25" ht="7.5" customHeight="1" x14ac:dyDescent="0.15">
      <c r="B62" s="199"/>
      <c r="C62" s="8"/>
      <c r="D62" s="8"/>
      <c r="E62" s="8"/>
      <c r="F62" s="8"/>
      <c r="G62" s="8"/>
      <c r="H62" s="8"/>
      <c r="I62" s="8"/>
      <c r="J62" s="8"/>
      <c r="K62" s="8"/>
      <c r="L62" s="8"/>
      <c r="M62" s="8"/>
      <c r="N62" s="8"/>
      <c r="O62" s="8"/>
      <c r="P62" s="8"/>
      <c r="Q62" s="8"/>
      <c r="R62" s="8"/>
      <c r="S62" s="8"/>
      <c r="T62" s="137"/>
      <c r="U62" s="8"/>
      <c r="V62" s="8"/>
      <c r="W62" s="8"/>
      <c r="X62" s="8"/>
      <c r="Y62" s="137"/>
    </row>
    <row r="64" spans="2:25" x14ac:dyDescent="0.15">
      <c r="B64" s="6"/>
      <c r="C64" s="7"/>
      <c r="D64" s="7"/>
      <c r="E64" s="7"/>
      <c r="F64" s="7"/>
      <c r="G64" s="7"/>
      <c r="H64" s="7"/>
      <c r="I64" s="7"/>
      <c r="J64" s="7"/>
      <c r="K64" s="7"/>
      <c r="L64" s="7"/>
      <c r="M64" s="7"/>
      <c r="N64" s="7"/>
      <c r="O64" s="7"/>
      <c r="P64" s="7"/>
      <c r="Q64" s="7"/>
      <c r="R64" s="7"/>
      <c r="S64" s="7"/>
      <c r="T64" s="7"/>
      <c r="U64" s="6"/>
      <c r="V64" s="7"/>
      <c r="W64" s="7"/>
      <c r="X64" s="7"/>
      <c r="Y64" s="4"/>
    </row>
    <row r="65" spans="1:28" x14ac:dyDescent="0.15">
      <c r="B65" s="198" t="s">
        <v>204</v>
      </c>
      <c r="U65" s="198"/>
      <c r="V65" s="94" t="s">
        <v>156</v>
      </c>
      <c r="W65" s="94" t="s">
        <v>157</v>
      </c>
      <c r="X65" s="94" t="s">
        <v>158</v>
      </c>
      <c r="Y65" s="197"/>
    </row>
    <row r="66" spans="1:28" x14ac:dyDescent="0.15">
      <c r="B66" s="198"/>
      <c r="D66" s="1" t="s">
        <v>205</v>
      </c>
      <c r="U66" s="198"/>
      <c r="Y66" s="197"/>
    </row>
    <row r="67" spans="1:28" ht="17.25" customHeight="1" x14ac:dyDescent="0.15">
      <c r="B67" s="198"/>
      <c r="C67" s="1" t="s">
        <v>206</v>
      </c>
      <c r="U67" s="198"/>
      <c r="V67" s="12" t="s">
        <v>8</v>
      </c>
      <c r="W67" s="12" t="s">
        <v>157</v>
      </c>
      <c r="X67" s="12" t="s">
        <v>8</v>
      </c>
      <c r="Y67" s="89"/>
    </row>
    <row r="68" spans="1:28" ht="13.5" customHeight="1" x14ac:dyDescent="0.15">
      <c r="B68" s="198"/>
      <c r="U68" s="198"/>
      <c r="V68" s="12"/>
      <c r="W68" s="12"/>
      <c r="X68" s="12"/>
      <c r="Y68" s="178"/>
    </row>
    <row r="69" spans="1:28" ht="17.25" customHeight="1" x14ac:dyDescent="0.15">
      <c r="B69" s="198"/>
      <c r="C69" s="1" t="s">
        <v>207</v>
      </c>
      <c r="U69" s="198"/>
      <c r="V69" s="12" t="s">
        <v>8</v>
      </c>
      <c r="W69" s="12" t="s">
        <v>157</v>
      </c>
      <c r="X69" s="12" t="s">
        <v>8</v>
      </c>
      <c r="Y69" s="89"/>
    </row>
    <row r="70" spans="1:28" ht="13.5" customHeight="1" x14ac:dyDescent="0.15">
      <c r="B70" s="198"/>
      <c r="U70" s="198"/>
      <c r="V70" s="12"/>
      <c r="W70" s="12"/>
      <c r="X70" s="12"/>
      <c r="Y70" s="178"/>
    </row>
    <row r="71" spans="1:28" ht="17.25" customHeight="1" x14ac:dyDescent="0.15">
      <c r="A71" s="2"/>
      <c r="B71" s="198"/>
      <c r="C71" s="1" t="s">
        <v>208</v>
      </c>
      <c r="U71" s="198"/>
      <c r="V71" s="12" t="s">
        <v>8</v>
      </c>
      <c r="W71" s="12" t="s">
        <v>157</v>
      </c>
      <c r="X71" s="12" t="s">
        <v>8</v>
      </c>
      <c r="Y71" s="89"/>
    </row>
    <row r="72" spans="1:28" ht="13.5" customHeight="1" x14ac:dyDescent="0.15">
      <c r="B72" s="198"/>
      <c r="U72" s="198"/>
      <c r="V72" s="2"/>
      <c r="W72" s="2"/>
      <c r="X72" s="2"/>
      <c r="Y72" s="89"/>
    </row>
    <row r="73" spans="1:28" x14ac:dyDescent="0.15">
      <c r="B73" s="198"/>
      <c r="C73" s="1" t="s">
        <v>209</v>
      </c>
      <c r="U73" s="198"/>
      <c r="V73" s="12" t="s">
        <v>8</v>
      </c>
      <c r="W73" s="12" t="s">
        <v>157</v>
      </c>
      <c r="X73" s="12" t="s">
        <v>8</v>
      </c>
      <c r="Y73" s="89"/>
      <c r="Z73"/>
      <c r="AA73"/>
      <c r="AB73"/>
    </row>
    <row r="74" spans="1:28" ht="13.5" customHeight="1" x14ac:dyDescent="0.15">
      <c r="B74" s="198"/>
      <c r="U74" s="198"/>
      <c r="Y74" s="197"/>
      <c r="Z74"/>
      <c r="AA74"/>
      <c r="AB74"/>
    </row>
    <row r="75" spans="1:28" x14ac:dyDescent="0.15">
      <c r="B75" s="198"/>
      <c r="C75" s="1" t="s">
        <v>210</v>
      </c>
      <c r="U75" s="198"/>
      <c r="V75" s="12" t="s">
        <v>8</v>
      </c>
      <c r="W75" s="12" t="s">
        <v>157</v>
      </c>
      <c r="X75" s="12" t="s">
        <v>8</v>
      </c>
      <c r="Y75" s="89"/>
      <c r="Z75"/>
      <c r="AA75"/>
      <c r="AB75"/>
    </row>
    <row r="76" spans="1:28" x14ac:dyDescent="0.15">
      <c r="B76" s="198"/>
      <c r="U76" s="198"/>
      <c r="Y76" s="197"/>
      <c r="Z76"/>
      <c r="AA76"/>
      <c r="AB76"/>
    </row>
    <row r="77" spans="1:28" ht="16.5" customHeight="1" x14ac:dyDescent="0.15">
      <c r="B77" s="198"/>
      <c r="C77" s="1" t="s">
        <v>211</v>
      </c>
      <c r="U77" s="198"/>
      <c r="V77" s="12" t="s">
        <v>8</v>
      </c>
      <c r="W77" s="12" t="s">
        <v>157</v>
      </c>
      <c r="X77" s="12" t="s">
        <v>8</v>
      </c>
      <c r="Y77" s="89"/>
      <c r="Z77"/>
      <c r="AA77"/>
      <c r="AB77"/>
    </row>
    <row r="78" spans="1:28" ht="5.25" customHeight="1" x14ac:dyDescent="0.15">
      <c r="B78" s="199"/>
      <c r="C78" s="8"/>
      <c r="D78" s="8"/>
      <c r="E78" s="8"/>
      <c r="F78" s="8"/>
      <c r="G78" s="8"/>
      <c r="H78" s="8"/>
      <c r="I78" s="8"/>
      <c r="J78" s="8"/>
      <c r="K78" s="8"/>
      <c r="L78" s="8"/>
      <c r="M78" s="8"/>
      <c r="N78" s="8"/>
      <c r="O78" s="8"/>
      <c r="P78" s="8"/>
      <c r="Q78" s="8"/>
      <c r="R78" s="8"/>
      <c r="S78" s="8"/>
      <c r="T78" s="8"/>
      <c r="U78" s="199"/>
      <c r="V78" s="8"/>
      <c r="W78" s="8"/>
      <c r="X78" s="8"/>
      <c r="Y78" s="137"/>
      <c r="Z78"/>
      <c r="AA78"/>
      <c r="AB78"/>
    </row>
    <row r="80" spans="1:28" x14ac:dyDescent="0.15">
      <c r="B80" s="1" t="s">
        <v>212</v>
      </c>
    </row>
    <row r="81" spans="2:28" x14ac:dyDescent="0.15">
      <c r="B81" s="1" t="s">
        <v>213</v>
      </c>
      <c r="K81"/>
      <c r="L81"/>
      <c r="M81"/>
      <c r="N81"/>
      <c r="O81"/>
      <c r="P81"/>
      <c r="Q81"/>
      <c r="R81"/>
      <c r="S81"/>
      <c r="T81"/>
      <c r="U81"/>
      <c r="V81"/>
      <c r="W81"/>
      <c r="X81"/>
      <c r="Y81"/>
      <c r="Z81"/>
      <c r="AA81"/>
      <c r="AB81"/>
    </row>
    <row r="82" spans="2:28" ht="13.5" customHeight="1" x14ac:dyDescent="0.15">
      <c r="B82" s="1" t="s">
        <v>214</v>
      </c>
      <c r="K82"/>
      <c r="L82"/>
      <c r="M82"/>
      <c r="N82"/>
      <c r="O82"/>
      <c r="P82"/>
      <c r="Q82"/>
      <c r="R82"/>
      <c r="S82"/>
      <c r="T82"/>
      <c r="U82"/>
      <c r="V82"/>
      <c r="W82"/>
      <c r="X82"/>
      <c r="Y82"/>
      <c r="Z82"/>
      <c r="AA82"/>
      <c r="AB82"/>
    </row>
    <row r="84" spans="2:28" x14ac:dyDescent="0.15">
      <c r="B84" s="1" t="s">
        <v>226</v>
      </c>
      <c r="C84"/>
      <c r="D84"/>
      <c r="E84"/>
      <c r="F84"/>
      <c r="G84"/>
      <c r="H84"/>
      <c r="I84"/>
      <c r="J84"/>
      <c r="K84"/>
      <c r="L84"/>
      <c r="M84"/>
      <c r="N84"/>
      <c r="O84"/>
      <c r="P84"/>
      <c r="Q84"/>
      <c r="R84"/>
      <c r="S84"/>
      <c r="T84"/>
      <c r="U84"/>
      <c r="V84"/>
      <c r="W84"/>
      <c r="X84"/>
      <c r="Y84"/>
    </row>
    <row r="86" spans="2:28" x14ac:dyDescent="0.15">
      <c r="B86" s="691" t="s">
        <v>215</v>
      </c>
      <c r="C86" s="691"/>
      <c r="D86" s="691"/>
      <c r="E86" s="691"/>
      <c r="F86" s="691"/>
      <c r="G86" s="691"/>
      <c r="H86" s="691"/>
      <c r="I86" s="691"/>
      <c r="J86" s="691"/>
      <c r="K86" s="691"/>
      <c r="L86" s="691"/>
      <c r="M86" s="691"/>
      <c r="N86" s="691"/>
      <c r="O86" s="691"/>
      <c r="P86" s="691"/>
      <c r="Q86" s="691"/>
      <c r="R86" s="691"/>
      <c r="S86" s="691"/>
      <c r="T86" s="691"/>
      <c r="U86" s="691"/>
      <c r="V86" s="691"/>
      <c r="W86" s="691"/>
      <c r="X86" s="691"/>
      <c r="Y86" s="691"/>
    </row>
    <row r="88" spans="2:28" ht="23.25" customHeight="1" x14ac:dyDescent="0.15">
      <c r="B88" s="888" t="s">
        <v>160</v>
      </c>
      <c r="C88" s="888"/>
      <c r="D88" s="888"/>
      <c r="E88" s="888"/>
      <c r="F88" s="888"/>
      <c r="G88" s="889"/>
      <c r="H88" s="890"/>
      <c r="I88" s="890"/>
      <c r="J88" s="890"/>
      <c r="K88" s="890"/>
      <c r="L88" s="890"/>
      <c r="M88" s="890"/>
      <c r="N88" s="890"/>
      <c r="O88" s="890"/>
      <c r="P88" s="890"/>
      <c r="Q88" s="890"/>
      <c r="R88" s="890"/>
      <c r="S88" s="890"/>
      <c r="T88" s="890"/>
      <c r="U88" s="890"/>
      <c r="V88" s="890"/>
      <c r="W88" s="890"/>
      <c r="X88" s="890"/>
      <c r="Y88" s="891"/>
    </row>
    <row r="89" spans="2:28" ht="23.25" customHeight="1" x14ac:dyDescent="0.15">
      <c r="B89" s="888" t="s">
        <v>161</v>
      </c>
      <c r="C89" s="888"/>
      <c r="D89" s="888"/>
      <c r="E89" s="888"/>
      <c r="F89" s="888"/>
      <c r="G89" s="179" t="s">
        <v>8</v>
      </c>
      <c r="H89" s="207" t="s">
        <v>153</v>
      </c>
      <c r="I89" s="207"/>
      <c r="J89" s="207"/>
      <c r="K89" s="207"/>
      <c r="L89" s="12" t="s">
        <v>8</v>
      </c>
      <c r="M89" s="207" t="s">
        <v>154</v>
      </c>
      <c r="N89" s="207"/>
      <c r="O89" s="207"/>
      <c r="P89" s="207"/>
      <c r="Q89" s="12" t="s">
        <v>8</v>
      </c>
      <c r="R89" s="207" t="s">
        <v>155</v>
      </c>
      <c r="S89" s="207"/>
      <c r="T89" s="207"/>
      <c r="U89" s="207"/>
      <c r="V89" s="207"/>
      <c r="W89" s="10"/>
      <c r="X89" s="10"/>
      <c r="Y89" s="11"/>
    </row>
    <row r="90" spans="2:28" ht="20.100000000000001" customHeight="1" x14ac:dyDescent="0.15">
      <c r="B90" s="892" t="s">
        <v>162</v>
      </c>
      <c r="C90" s="893"/>
      <c r="D90" s="893"/>
      <c r="E90" s="893"/>
      <c r="F90" s="894"/>
      <c r="G90" s="183" t="s">
        <v>8</v>
      </c>
      <c r="H90" s="7" t="s">
        <v>163</v>
      </c>
      <c r="I90" s="187"/>
      <c r="J90" s="187"/>
      <c r="K90" s="187"/>
      <c r="L90" s="187"/>
      <c r="M90" s="187"/>
      <c r="N90" s="187"/>
      <c r="O90" s="187"/>
      <c r="P90" s="187"/>
      <c r="Q90" s="187"/>
      <c r="R90" s="187"/>
      <c r="S90" s="187"/>
      <c r="T90" s="187"/>
      <c r="U90" s="187"/>
      <c r="V90" s="187"/>
      <c r="W90" s="187"/>
      <c r="X90" s="187"/>
      <c r="Y90" s="188"/>
    </row>
    <row r="91" spans="2:28" ht="20.100000000000001" customHeight="1" x14ac:dyDescent="0.15">
      <c r="B91" s="895"/>
      <c r="C91" s="691"/>
      <c r="D91" s="691"/>
      <c r="E91" s="691"/>
      <c r="F91" s="896"/>
      <c r="G91" s="12" t="s">
        <v>8</v>
      </c>
      <c r="H91" s="1" t="s">
        <v>164</v>
      </c>
      <c r="I91" s="21"/>
      <c r="J91" s="21"/>
      <c r="K91" s="21"/>
      <c r="L91" s="21"/>
      <c r="M91" s="21"/>
      <c r="N91" s="21"/>
      <c r="O91" s="21"/>
      <c r="P91" s="21"/>
      <c r="Q91" s="21"/>
      <c r="R91" s="21"/>
      <c r="S91" s="21"/>
      <c r="T91" s="21"/>
      <c r="U91" s="21"/>
      <c r="V91" s="21"/>
      <c r="W91" s="21"/>
      <c r="X91" s="21"/>
      <c r="Y91" s="191"/>
    </row>
    <row r="92" spans="2:28" ht="20.100000000000001" customHeight="1" x14ac:dyDescent="0.15">
      <c r="B92" s="767"/>
      <c r="C92" s="768"/>
      <c r="D92" s="768"/>
      <c r="E92" s="768"/>
      <c r="F92" s="769"/>
      <c r="G92" s="136" t="s">
        <v>8</v>
      </c>
      <c r="H92" s="8" t="s">
        <v>165</v>
      </c>
      <c r="I92" s="189"/>
      <c r="J92" s="189"/>
      <c r="K92" s="189"/>
      <c r="L92" s="189"/>
      <c r="M92" s="189"/>
      <c r="N92" s="189"/>
      <c r="O92" s="189"/>
      <c r="P92" s="189"/>
      <c r="Q92" s="189"/>
      <c r="R92" s="189"/>
      <c r="S92" s="189"/>
      <c r="T92" s="189"/>
      <c r="U92" s="189"/>
      <c r="V92" s="189"/>
      <c r="W92" s="189"/>
      <c r="X92" s="189"/>
      <c r="Y92" s="190"/>
    </row>
    <row r="94" spans="2:28" x14ac:dyDescent="0.15">
      <c r="B94" s="6"/>
      <c r="C94" s="7"/>
      <c r="D94" s="7"/>
      <c r="E94" s="7"/>
      <c r="F94" s="7"/>
      <c r="G94" s="7"/>
      <c r="H94" s="7"/>
      <c r="I94" s="7"/>
      <c r="J94" s="7"/>
      <c r="K94" s="7"/>
      <c r="L94" s="7"/>
      <c r="M94" s="7"/>
      <c r="N94" s="7"/>
      <c r="O94" s="7"/>
      <c r="P94" s="7"/>
      <c r="Q94" s="7"/>
      <c r="R94" s="7"/>
      <c r="S94" s="7"/>
      <c r="T94" s="4"/>
      <c r="U94" s="7"/>
      <c r="V94" s="7"/>
      <c r="W94" s="7"/>
      <c r="X94" s="7"/>
      <c r="Y94" s="4"/>
      <c r="Z94"/>
      <c r="AA94"/>
      <c r="AB94"/>
    </row>
    <row r="95" spans="2:28" x14ac:dyDescent="0.15">
      <c r="B95" s="198" t="s">
        <v>415</v>
      </c>
      <c r="T95" s="197"/>
      <c r="V95" s="94" t="s">
        <v>156</v>
      </c>
      <c r="W95" s="94" t="s">
        <v>157</v>
      </c>
      <c r="X95" s="94" t="s">
        <v>158</v>
      </c>
      <c r="Y95" s="197"/>
      <c r="Z95"/>
      <c r="AA95"/>
      <c r="AB95"/>
    </row>
    <row r="96" spans="2:28" x14ac:dyDescent="0.15">
      <c r="B96" s="198"/>
      <c r="T96" s="197"/>
      <c r="Y96" s="197"/>
      <c r="Z96"/>
      <c r="AA96"/>
      <c r="AB96"/>
    </row>
    <row r="97" spans="2:28" ht="17.25" customHeight="1" x14ac:dyDescent="0.15">
      <c r="B97" s="198"/>
      <c r="C97" s="1" t="s">
        <v>216</v>
      </c>
      <c r="T97" s="197"/>
      <c r="V97" s="12" t="s">
        <v>8</v>
      </c>
      <c r="W97" s="12" t="s">
        <v>157</v>
      </c>
      <c r="X97" s="12" t="s">
        <v>8</v>
      </c>
      <c r="Y97" s="89"/>
    </row>
    <row r="98" spans="2:28" x14ac:dyDescent="0.15">
      <c r="B98" s="198"/>
      <c r="T98" s="197"/>
      <c r="V98" s="12"/>
      <c r="W98" s="12"/>
      <c r="X98" s="12"/>
      <c r="Y98" s="178"/>
    </row>
    <row r="99" spans="2:28" ht="17.25" customHeight="1" x14ac:dyDescent="0.15">
      <c r="B99" s="198"/>
      <c r="C99" s="1" t="s">
        <v>217</v>
      </c>
      <c r="T99" s="197"/>
      <c r="V99" s="12" t="s">
        <v>8</v>
      </c>
      <c r="W99" s="12" t="s">
        <v>157</v>
      </c>
      <c r="X99" s="12" t="s">
        <v>8</v>
      </c>
      <c r="Y99" s="89"/>
    </row>
    <row r="100" spans="2:28" x14ac:dyDescent="0.15">
      <c r="B100" s="198"/>
      <c r="T100" s="197"/>
      <c r="V100" s="12"/>
      <c r="W100" s="12"/>
      <c r="X100" s="12"/>
      <c r="Y100" s="178"/>
    </row>
    <row r="101" spans="2:28" ht="17.25" customHeight="1" x14ac:dyDescent="0.15">
      <c r="B101" s="198"/>
      <c r="C101" s="1" t="s">
        <v>218</v>
      </c>
      <c r="T101" s="197"/>
      <c r="V101" s="12" t="s">
        <v>8</v>
      </c>
      <c r="W101" s="12" t="s">
        <v>157</v>
      </c>
      <c r="X101" s="12" t="s">
        <v>8</v>
      </c>
      <c r="Y101" s="89"/>
    </row>
    <row r="102" spans="2:28" ht="7.5" customHeight="1" x14ac:dyDescent="0.15">
      <c r="B102" s="198"/>
      <c r="T102" s="197"/>
      <c r="V102" s="2"/>
      <c r="W102" s="2"/>
      <c r="X102" s="2"/>
      <c r="Y102" s="89"/>
    </row>
    <row r="103" spans="2:28" x14ac:dyDescent="0.15">
      <c r="B103" s="198"/>
      <c r="C103" s="1" t="s">
        <v>219</v>
      </c>
      <c r="T103" s="197"/>
      <c r="V103" s="2"/>
      <c r="W103" s="2"/>
      <c r="X103" s="2"/>
      <c r="Y103" s="89"/>
    </row>
    <row r="104" spans="2:28" x14ac:dyDescent="0.15">
      <c r="B104" s="199"/>
      <c r="C104" s="8"/>
      <c r="D104" s="8"/>
      <c r="E104" s="8"/>
      <c r="F104" s="8"/>
      <c r="G104" s="8"/>
      <c r="H104" s="8"/>
      <c r="I104" s="8"/>
      <c r="J104" s="8"/>
      <c r="K104" s="8"/>
      <c r="L104" s="8"/>
      <c r="M104" s="8"/>
      <c r="N104" s="8"/>
      <c r="O104" s="8"/>
      <c r="P104" s="8"/>
      <c r="Q104" s="8"/>
      <c r="R104" s="8"/>
      <c r="S104" s="8"/>
      <c r="T104" s="137"/>
      <c r="U104" s="8"/>
      <c r="V104" s="8"/>
      <c r="W104" s="8"/>
      <c r="X104" s="8"/>
      <c r="Y104" s="137"/>
    </row>
    <row r="106" spans="2:28" x14ac:dyDescent="0.15">
      <c r="B106" s="6"/>
      <c r="C106" s="7"/>
      <c r="D106" s="7"/>
      <c r="E106" s="7"/>
      <c r="F106" s="7"/>
      <c r="G106" s="7"/>
      <c r="H106" s="7"/>
      <c r="I106" s="7"/>
      <c r="J106" s="7"/>
      <c r="K106" s="7"/>
      <c r="L106" s="7"/>
      <c r="M106" s="7"/>
      <c r="N106" s="7"/>
      <c r="O106" s="7"/>
      <c r="P106" s="7"/>
      <c r="Q106" s="7"/>
      <c r="R106" s="7"/>
      <c r="S106" s="7"/>
      <c r="T106" s="4"/>
      <c r="U106" s="7"/>
      <c r="V106" s="7"/>
      <c r="W106" s="7"/>
      <c r="X106" s="7"/>
      <c r="Y106" s="4"/>
      <c r="Z106"/>
      <c r="AA106"/>
      <c r="AB106"/>
    </row>
    <row r="107" spans="2:28" x14ac:dyDescent="0.15">
      <c r="B107" s="198" t="s">
        <v>416</v>
      </c>
      <c r="T107" s="197"/>
      <c r="V107" s="94" t="s">
        <v>156</v>
      </c>
      <c r="W107" s="94" t="s">
        <v>157</v>
      </c>
      <c r="X107" s="94" t="s">
        <v>158</v>
      </c>
      <c r="Y107" s="197"/>
      <c r="Z107"/>
      <c r="AA107"/>
      <c r="AB107"/>
    </row>
    <row r="108" spans="2:28" x14ac:dyDescent="0.15">
      <c r="B108" s="198"/>
      <c r="T108" s="197"/>
      <c r="Y108" s="197"/>
      <c r="Z108"/>
      <c r="AA108"/>
      <c r="AB108"/>
    </row>
    <row r="109" spans="2:28" ht="17.25" customHeight="1" x14ac:dyDescent="0.15">
      <c r="B109" s="198"/>
      <c r="C109" s="1" t="s">
        <v>216</v>
      </c>
      <c r="T109" s="197"/>
      <c r="V109" s="12" t="s">
        <v>8</v>
      </c>
      <c r="W109" s="12" t="s">
        <v>157</v>
      </c>
      <c r="X109" s="12" t="s">
        <v>8</v>
      </c>
      <c r="Y109" s="89"/>
    </row>
    <row r="110" spans="2:28" x14ac:dyDescent="0.15">
      <c r="B110" s="198"/>
      <c r="T110" s="197"/>
      <c r="V110" s="12"/>
      <c r="W110" s="12"/>
      <c r="X110" s="12"/>
      <c r="Y110" s="178"/>
    </row>
    <row r="111" spans="2:28" ht="13.5" customHeight="1" x14ac:dyDescent="0.15">
      <c r="B111" s="198"/>
      <c r="C111" s="1" t="s">
        <v>220</v>
      </c>
      <c r="T111" s="197"/>
      <c r="V111" s="12" t="s">
        <v>8</v>
      </c>
      <c r="W111" s="12" t="s">
        <v>157</v>
      </c>
      <c r="X111" s="12" t="s">
        <v>8</v>
      </c>
      <c r="Y111" s="89"/>
    </row>
    <row r="112" spans="2:28" ht="7.5" customHeight="1" x14ac:dyDescent="0.15">
      <c r="B112" s="198"/>
      <c r="T112" s="197"/>
      <c r="V112" s="2"/>
      <c r="W112" s="2"/>
      <c r="X112" s="2"/>
      <c r="Y112" s="89"/>
    </row>
    <row r="113" spans="2:28" ht="17.25" customHeight="1" x14ac:dyDescent="0.15">
      <c r="B113" s="198"/>
      <c r="C113" s="1" t="s">
        <v>221</v>
      </c>
      <c r="T113" s="197"/>
      <c r="V113" s="2"/>
      <c r="W113" s="2"/>
      <c r="X113" s="2"/>
      <c r="Y113" s="89"/>
    </row>
    <row r="114" spans="2:28" x14ac:dyDescent="0.15">
      <c r="B114" s="199"/>
      <c r="C114" s="8"/>
      <c r="D114" s="8"/>
      <c r="E114" s="8"/>
      <c r="F114" s="8"/>
      <c r="G114" s="8"/>
      <c r="H114" s="8"/>
      <c r="I114" s="8"/>
      <c r="J114" s="8"/>
      <c r="K114" s="8"/>
      <c r="L114" s="8"/>
      <c r="M114" s="8"/>
      <c r="N114" s="8"/>
      <c r="O114" s="8"/>
      <c r="P114" s="8"/>
      <c r="Q114" s="8"/>
      <c r="R114" s="8"/>
      <c r="S114" s="8"/>
      <c r="T114" s="137"/>
      <c r="U114" s="8"/>
      <c r="V114" s="8"/>
      <c r="W114" s="8"/>
      <c r="X114" s="8"/>
      <c r="Y114" s="137"/>
    </row>
    <row r="117" spans="2:28" x14ac:dyDescent="0.15">
      <c r="K117"/>
      <c r="L117"/>
      <c r="M117"/>
      <c r="N117"/>
      <c r="O117"/>
      <c r="P117"/>
      <c r="Q117"/>
      <c r="R117"/>
      <c r="S117"/>
      <c r="T117"/>
      <c r="U117"/>
      <c r="V117"/>
      <c r="W117"/>
      <c r="X117"/>
      <c r="Y117"/>
      <c r="Z117"/>
      <c r="AA117"/>
      <c r="AB117"/>
    </row>
    <row r="122" spans="2:28" x14ac:dyDescent="0.15">
      <c r="C122" s="8"/>
      <c r="D122" s="8"/>
      <c r="E122" s="8"/>
      <c r="F122" s="8"/>
      <c r="G122" s="8"/>
    </row>
    <row r="123" spans="2:28" x14ac:dyDescent="0.15">
      <c r="C123" s="7"/>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0500-000000000000}">
      <formula1>"□,■"</formula1>
    </dataValidation>
  </dataValidations>
  <printOptions horizontalCentered="1"/>
  <pageMargins left="0.70866141732283472" right="0.70866141732283472" top="0.74803149606299213" bottom="0.74803149606299213" header="0.31496062992125984" footer="0.31496062992125984"/>
  <pageSetup paperSize="9" scale="60" orientation="portrait" r:id="rId1"/>
  <rowBreaks count="1" manualBreakCount="1">
    <brk id="8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B123"/>
  <sheetViews>
    <sheetView view="pageBreakPreview" zoomScaleNormal="100" zoomScaleSheetLayoutView="100" workbookViewId="0">
      <selection activeCell="G6" sqref="G6:Y6"/>
    </sheetView>
  </sheetViews>
  <sheetFormatPr defaultColWidth="4" defaultRowHeight="13.5" x14ac:dyDescent="0.1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373</v>
      </c>
      <c r="C2"/>
      <c r="D2"/>
      <c r="E2"/>
      <c r="F2"/>
      <c r="G2"/>
      <c r="H2"/>
      <c r="I2"/>
      <c r="J2"/>
      <c r="K2"/>
      <c r="L2"/>
      <c r="M2"/>
      <c r="N2"/>
      <c r="O2"/>
      <c r="P2"/>
      <c r="Q2"/>
      <c r="R2"/>
      <c r="S2"/>
      <c r="T2"/>
      <c r="U2"/>
      <c r="V2"/>
      <c r="W2"/>
      <c r="X2"/>
      <c r="Y2"/>
    </row>
    <row r="4" spans="2:28" x14ac:dyDescent="0.15">
      <c r="B4" s="691" t="s">
        <v>345</v>
      </c>
      <c r="C4" s="691"/>
      <c r="D4" s="691"/>
      <c r="E4" s="691"/>
      <c r="F4" s="691"/>
      <c r="G4" s="691"/>
      <c r="H4" s="691"/>
      <c r="I4" s="691"/>
      <c r="J4" s="691"/>
      <c r="K4" s="691"/>
      <c r="L4" s="691"/>
      <c r="M4" s="691"/>
      <c r="N4" s="691"/>
      <c r="O4" s="691"/>
      <c r="P4" s="691"/>
      <c r="Q4" s="691"/>
      <c r="R4" s="691"/>
      <c r="S4" s="691"/>
      <c r="T4" s="691"/>
      <c r="U4" s="691"/>
      <c r="V4" s="691"/>
      <c r="W4" s="691"/>
      <c r="X4" s="691"/>
      <c r="Y4" s="691"/>
    </row>
    <row r="6" spans="2:28" ht="23.25" customHeight="1" x14ac:dyDescent="0.15">
      <c r="B6" s="888" t="s">
        <v>160</v>
      </c>
      <c r="C6" s="888"/>
      <c r="D6" s="888"/>
      <c r="E6" s="888"/>
      <c r="F6" s="888"/>
      <c r="G6" s="889"/>
      <c r="H6" s="890"/>
      <c r="I6" s="890"/>
      <c r="J6" s="890"/>
      <c r="K6" s="890"/>
      <c r="L6" s="890"/>
      <c r="M6" s="890"/>
      <c r="N6" s="890"/>
      <c r="O6" s="890"/>
      <c r="P6" s="890"/>
      <c r="Q6" s="890"/>
      <c r="R6" s="890"/>
      <c r="S6" s="890"/>
      <c r="T6" s="890"/>
      <c r="U6" s="890"/>
      <c r="V6" s="890"/>
      <c r="W6" s="890"/>
      <c r="X6" s="890"/>
      <c r="Y6" s="891"/>
    </row>
    <row r="7" spans="2:28" ht="22.5" customHeight="1" x14ac:dyDescent="0.15">
      <c r="B7" s="888" t="s">
        <v>161</v>
      </c>
      <c r="C7" s="888"/>
      <c r="D7" s="888"/>
      <c r="E7" s="888"/>
      <c r="F7" s="888"/>
      <c r="G7" s="180" t="s">
        <v>8</v>
      </c>
      <c r="H7" s="207" t="s">
        <v>153</v>
      </c>
      <c r="I7" s="207"/>
      <c r="J7" s="207"/>
      <c r="K7" s="207"/>
      <c r="L7" s="180" t="s">
        <v>8</v>
      </c>
      <c r="M7" s="207" t="s">
        <v>154</v>
      </c>
      <c r="N7" s="207"/>
      <c r="O7" s="207"/>
      <c r="P7" s="207"/>
      <c r="Q7" s="180" t="s">
        <v>8</v>
      </c>
      <c r="R7" s="207" t="s">
        <v>155</v>
      </c>
      <c r="S7" s="207"/>
      <c r="T7" s="207"/>
      <c r="U7" s="207"/>
      <c r="V7" s="207"/>
      <c r="W7" s="10"/>
      <c r="X7" s="10"/>
      <c r="Y7" s="11"/>
    </row>
    <row r="8" spans="2:28" ht="20.100000000000001" customHeight="1" x14ac:dyDescent="0.15">
      <c r="B8" s="892" t="s">
        <v>162</v>
      </c>
      <c r="C8" s="893"/>
      <c r="D8" s="893"/>
      <c r="E8" s="893"/>
      <c r="F8" s="894"/>
      <c r="G8" s="12" t="s">
        <v>8</v>
      </c>
      <c r="H8" s="806" t="s">
        <v>346</v>
      </c>
      <c r="I8" s="806"/>
      <c r="J8" s="806"/>
      <c r="K8" s="806"/>
      <c r="L8" s="806"/>
      <c r="M8" s="806"/>
      <c r="N8" s="806"/>
      <c r="O8" s="806"/>
      <c r="P8" s="806"/>
      <c r="Q8" s="806"/>
      <c r="R8" s="806"/>
      <c r="S8" s="806"/>
      <c r="T8" s="806"/>
      <c r="U8" s="806"/>
      <c r="V8" s="806"/>
      <c r="W8" s="806"/>
      <c r="X8" s="806"/>
      <c r="Y8" s="808"/>
    </row>
    <row r="9" spans="2:28" ht="20.100000000000001" customHeight="1" x14ac:dyDescent="0.15">
      <c r="B9" s="895"/>
      <c r="C9" s="691"/>
      <c r="D9" s="691"/>
      <c r="E9" s="691"/>
      <c r="F9" s="896"/>
      <c r="G9" s="12" t="s">
        <v>8</v>
      </c>
      <c r="H9" s="807" t="s">
        <v>347</v>
      </c>
      <c r="I9" s="807"/>
      <c r="J9" s="807"/>
      <c r="K9" s="807"/>
      <c r="L9" s="807"/>
      <c r="M9" s="807"/>
      <c r="N9" s="807"/>
      <c r="O9" s="807"/>
      <c r="P9" s="807"/>
      <c r="Q9" s="807"/>
      <c r="R9" s="807"/>
      <c r="S9" s="807"/>
      <c r="T9" s="807"/>
      <c r="U9" s="807"/>
      <c r="V9" s="807"/>
      <c r="W9" s="807"/>
      <c r="X9" s="807"/>
      <c r="Y9" s="901"/>
    </row>
    <row r="10" spans="2:28" ht="20.100000000000001" customHeight="1" x14ac:dyDescent="0.15">
      <c r="B10" s="767"/>
      <c r="C10" s="768"/>
      <c r="D10" s="768"/>
      <c r="E10" s="768"/>
      <c r="F10" s="769"/>
      <c r="G10" s="135" t="s">
        <v>8</v>
      </c>
      <c r="H10" s="812" t="s">
        <v>225</v>
      </c>
      <c r="I10" s="812"/>
      <c r="J10" s="812"/>
      <c r="K10" s="812"/>
      <c r="L10" s="812"/>
      <c r="M10" s="812"/>
      <c r="N10" s="812"/>
      <c r="O10" s="812"/>
      <c r="P10" s="812"/>
      <c r="Q10" s="812"/>
      <c r="R10" s="812"/>
      <c r="S10" s="812"/>
      <c r="T10" s="812"/>
      <c r="U10" s="812"/>
      <c r="V10" s="812"/>
      <c r="W10" s="812"/>
      <c r="X10" s="812"/>
      <c r="Y10" s="813"/>
    </row>
    <row r="11" spans="2:28" ht="17.25" customHeight="1" x14ac:dyDescent="0.15">
      <c r="B11" s="892" t="s">
        <v>167</v>
      </c>
      <c r="C11" s="893"/>
      <c r="D11" s="893"/>
      <c r="E11" s="893"/>
      <c r="F11" s="894"/>
      <c r="G11" s="182" t="s">
        <v>8</v>
      </c>
      <c r="H11" s="806" t="s">
        <v>348</v>
      </c>
      <c r="I11" s="806"/>
      <c r="J11" s="806"/>
      <c r="K11" s="806"/>
      <c r="L11" s="806"/>
      <c r="M11" s="806"/>
      <c r="N11" s="806"/>
      <c r="O11" s="806"/>
      <c r="P11" s="806"/>
      <c r="Q11" s="806"/>
      <c r="R11" s="806"/>
      <c r="S11" s="806"/>
      <c r="T11" s="806"/>
      <c r="U11" s="806"/>
      <c r="V11" s="806"/>
      <c r="W11" s="806"/>
      <c r="X11" s="806"/>
      <c r="Y11" s="808"/>
    </row>
    <row r="12" spans="2:28" ht="18.75" customHeight="1" x14ac:dyDescent="0.15">
      <c r="B12" s="767"/>
      <c r="C12" s="768"/>
      <c r="D12" s="768"/>
      <c r="E12" s="768"/>
      <c r="F12" s="769"/>
      <c r="G12" s="135" t="s">
        <v>8</v>
      </c>
      <c r="H12" s="812" t="s">
        <v>349</v>
      </c>
      <c r="I12" s="812"/>
      <c r="J12" s="812"/>
      <c r="K12" s="812"/>
      <c r="L12" s="812"/>
      <c r="M12" s="812"/>
      <c r="N12" s="812"/>
      <c r="O12" s="812"/>
      <c r="P12" s="812"/>
      <c r="Q12" s="812"/>
      <c r="R12" s="812"/>
      <c r="S12" s="812"/>
      <c r="T12" s="812"/>
      <c r="U12" s="812"/>
      <c r="V12" s="812"/>
      <c r="W12" s="812"/>
      <c r="X12" s="812"/>
      <c r="Y12" s="813"/>
    </row>
    <row r="13" spans="2:28" ht="6" customHeight="1" x14ac:dyDescent="0.15"/>
    <row r="14" spans="2:28" x14ac:dyDescent="0.15">
      <c r="B14" s="1" t="s">
        <v>417</v>
      </c>
    </row>
    <row r="15" spans="2:28" x14ac:dyDescent="0.15">
      <c r="B15" s="6"/>
      <c r="C15" s="7" t="s">
        <v>350</v>
      </c>
      <c r="D15" s="7"/>
      <c r="E15" s="7"/>
      <c r="F15" s="7"/>
      <c r="G15" s="7"/>
      <c r="H15" s="7"/>
      <c r="I15" s="7"/>
      <c r="J15" s="7"/>
      <c r="K15" s="7"/>
      <c r="L15" s="7"/>
      <c r="M15" s="7"/>
      <c r="N15" s="7"/>
      <c r="O15" s="7"/>
      <c r="P15" s="7"/>
      <c r="Q15" s="7"/>
      <c r="R15" s="7"/>
      <c r="S15" s="7"/>
      <c r="T15" s="4"/>
      <c r="U15" s="6"/>
      <c r="V15" s="103" t="s">
        <v>156</v>
      </c>
      <c r="W15" s="103" t="s">
        <v>157</v>
      </c>
      <c r="X15" s="103" t="s">
        <v>158</v>
      </c>
      <c r="Y15" s="4"/>
      <c r="Z15"/>
      <c r="AA15"/>
      <c r="AB15"/>
    </row>
    <row r="16" spans="2:28" ht="6.75" customHeight="1" x14ac:dyDescent="0.15">
      <c r="B16" s="198"/>
      <c r="C16" s="8"/>
      <c r="D16" s="8"/>
      <c r="E16" s="8"/>
      <c r="F16" s="8"/>
      <c r="G16" s="8"/>
      <c r="H16" s="8"/>
      <c r="I16" s="8"/>
      <c r="J16" s="8"/>
      <c r="K16" s="8"/>
      <c r="L16" s="8"/>
      <c r="M16" s="8"/>
      <c r="N16" s="8"/>
      <c r="O16" s="8"/>
      <c r="P16" s="8"/>
      <c r="Q16" s="8"/>
      <c r="R16" s="8"/>
      <c r="S16" s="8"/>
      <c r="T16" s="197"/>
      <c r="U16" s="198"/>
      <c r="V16" s="94"/>
      <c r="W16" s="94"/>
      <c r="X16" s="94"/>
      <c r="Y16" s="197"/>
      <c r="Z16"/>
      <c r="AA16"/>
      <c r="AB16"/>
    </row>
    <row r="17" spans="2:28" ht="38.25" customHeight="1" x14ac:dyDescent="0.15">
      <c r="B17" s="198"/>
      <c r="C17" s="185" t="s">
        <v>351</v>
      </c>
      <c r="D17" s="902" t="s">
        <v>352</v>
      </c>
      <c r="E17" s="902"/>
      <c r="F17" s="902"/>
      <c r="G17" s="902"/>
      <c r="H17" s="902"/>
      <c r="I17" s="902"/>
      <c r="J17" s="902"/>
      <c r="K17" s="902"/>
      <c r="L17" s="902"/>
      <c r="M17" s="902"/>
      <c r="N17" s="902"/>
      <c r="O17" s="902"/>
      <c r="P17" s="902"/>
      <c r="Q17" s="902"/>
      <c r="R17" s="902"/>
      <c r="S17" s="903"/>
      <c r="T17" s="197"/>
      <c r="U17" s="198"/>
      <c r="V17" s="12" t="s">
        <v>8</v>
      </c>
      <c r="W17" s="12" t="s">
        <v>157</v>
      </c>
      <c r="X17" s="12" t="s">
        <v>8</v>
      </c>
      <c r="Y17" s="89"/>
    </row>
    <row r="18" spans="2:28" ht="35.25" customHeight="1" x14ac:dyDescent="0.15">
      <c r="B18" s="198"/>
      <c r="C18" s="185" t="s">
        <v>224</v>
      </c>
      <c r="D18" s="902" t="s">
        <v>353</v>
      </c>
      <c r="E18" s="902"/>
      <c r="F18" s="902"/>
      <c r="G18" s="902"/>
      <c r="H18" s="902"/>
      <c r="I18" s="902"/>
      <c r="J18" s="902"/>
      <c r="K18" s="902"/>
      <c r="L18" s="902"/>
      <c r="M18" s="902"/>
      <c r="N18" s="902"/>
      <c r="O18" s="902"/>
      <c r="P18" s="902"/>
      <c r="Q18" s="902"/>
      <c r="R18" s="902"/>
      <c r="S18" s="903"/>
      <c r="T18" s="197"/>
      <c r="U18" s="198"/>
      <c r="V18" s="12" t="s">
        <v>8</v>
      </c>
      <c r="W18" s="12" t="s">
        <v>157</v>
      </c>
      <c r="X18" s="12" t="s">
        <v>8</v>
      </c>
      <c r="Y18" s="89"/>
    </row>
    <row r="19" spans="2:28" ht="30.75" customHeight="1" x14ac:dyDescent="0.15">
      <c r="B19" s="198"/>
      <c r="C19" s="185" t="s">
        <v>227</v>
      </c>
      <c r="D19" s="899" t="s">
        <v>354</v>
      </c>
      <c r="E19" s="899"/>
      <c r="F19" s="899"/>
      <c r="G19" s="899"/>
      <c r="H19" s="899"/>
      <c r="I19" s="899"/>
      <c r="J19" s="899"/>
      <c r="K19" s="899"/>
      <c r="L19" s="899"/>
      <c r="M19" s="899"/>
      <c r="N19" s="899"/>
      <c r="O19" s="899"/>
      <c r="P19" s="899"/>
      <c r="Q19" s="899"/>
      <c r="R19" s="899"/>
      <c r="S19" s="900"/>
      <c r="T19" s="197"/>
      <c r="U19" s="198"/>
      <c r="V19" s="12" t="s">
        <v>8</v>
      </c>
      <c r="W19" s="12" t="s">
        <v>157</v>
      </c>
      <c r="X19" s="12" t="s">
        <v>8</v>
      </c>
      <c r="Y19" s="89"/>
    </row>
    <row r="20" spans="2:28" ht="25.5" customHeight="1" x14ac:dyDescent="0.15">
      <c r="B20" s="198"/>
      <c r="C20" s="185" t="s">
        <v>228</v>
      </c>
      <c r="D20" s="902" t="s">
        <v>355</v>
      </c>
      <c r="E20" s="902"/>
      <c r="F20" s="902"/>
      <c r="G20" s="902"/>
      <c r="H20" s="902"/>
      <c r="I20" s="902"/>
      <c r="J20" s="902"/>
      <c r="K20" s="902"/>
      <c r="L20" s="902"/>
      <c r="M20" s="902"/>
      <c r="N20" s="902"/>
      <c r="O20" s="902"/>
      <c r="P20" s="902"/>
      <c r="Q20" s="902"/>
      <c r="R20" s="902"/>
      <c r="S20" s="903"/>
      <c r="T20" s="197"/>
      <c r="U20" s="198"/>
      <c r="V20" s="12" t="s">
        <v>8</v>
      </c>
      <c r="W20" s="12" t="s">
        <v>157</v>
      </c>
      <c r="X20" s="12" t="s">
        <v>8</v>
      </c>
      <c r="Y20" s="89"/>
    </row>
    <row r="21" spans="2:28" ht="27.75" customHeight="1" x14ac:dyDescent="0.15">
      <c r="B21" s="198"/>
      <c r="C21" s="727" t="s">
        <v>229</v>
      </c>
      <c r="D21" s="906" t="s">
        <v>356</v>
      </c>
      <c r="E21" s="907"/>
      <c r="F21" s="902" t="s">
        <v>357</v>
      </c>
      <c r="G21" s="902"/>
      <c r="H21" s="902"/>
      <c r="I21" s="902"/>
      <c r="J21" s="902"/>
      <c r="K21" s="902"/>
      <c r="L21" s="902"/>
      <c r="M21" s="902"/>
      <c r="N21" s="902"/>
      <c r="O21" s="902"/>
      <c r="P21" s="902"/>
      <c r="Q21" s="902"/>
      <c r="R21" s="902"/>
      <c r="S21" s="903"/>
      <c r="T21" s="197"/>
      <c r="U21" s="198"/>
      <c r="V21" s="12" t="s">
        <v>8</v>
      </c>
      <c r="W21" s="12" t="s">
        <v>157</v>
      </c>
      <c r="X21" s="12" t="s">
        <v>8</v>
      </c>
      <c r="Y21" s="89"/>
    </row>
    <row r="22" spans="2:28" ht="27.75" customHeight="1" x14ac:dyDescent="0.15">
      <c r="B22" s="198"/>
      <c r="C22" s="904"/>
      <c r="D22" s="908"/>
      <c r="E22" s="909"/>
      <c r="F22" s="902" t="s">
        <v>358</v>
      </c>
      <c r="G22" s="902"/>
      <c r="H22" s="902"/>
      <c r="I22" s="902"/>
      <c r="J22" s="902"/>
      <c r="K22" s="902"/>
      <c r="L22" s="902"/>
      <c r="M22" s="902"/>
      <c r="N22" s="902"/>
      <c r="O22" s="902"/>
      <c r="P22" s="902"/>
      <c r="Q22" s="902"/>
      <c r="R22" s="902"/>
      <c r="S22" s="903"/>
      <c r="T22" s="197"/>
      <c r="U22" s="198"/>
      <c r="V22" s="12"/>
      <c r="W22" s="12"/>
      <c r="X22" s="12"/>
      <c r="Y22" s="89"/>
    </row>
    <row r="23" spans="2:28" ht="27" customHeight="1" x14ac:dyDescent="0.15">
      <c r="B23" s="198"/>
      <c r="C23" s="904"/>
      <c r="D23" s="908"/>
      <c r="E23" s="909"/>
      <c r="F23" s="902" t="s">
        <v>359</v>
      </c>
      <c r="G23" s="902"/>
      <c r="H23" s="902"/>
      <c r="I23" s="902"/>
      <c r="J23" s="902"/>
      <c r="K23" s="902"/>
      <c r="L23" s="902"/>
      <c r="M23" s="902"/>
      <c r="N23" s="902"/>
      <c r="O23" s="902"/>
      <c r="P23" s="902"/>
      <c r="Q23" s="902"/>
      <c r="R23" s="902"/>
      <c r="S23" s="903"/>
      <c r="T23" s="197"/>
      <c r="U23" s="198"/>
      <c r="V23" s="12"/>
      <c r="W23" s="12"/>
      <c r="X23" s="12"/>
      <c r="Y23" s="89"/>
    </row>
    <row r="24" spans="2:28" ht="27.75" customHeight="1" x14ac:dyDescent="0.15">
      <c r="B24" s="198"/>
      <c r="C24" s="905"/>
      <c r="D24" s="910"/>
      <c r="E24" s="911"/>
      <c r="F24" s="902" t="s">
        <v>360</v>
      </c>
      <c r="G24" s="902"/>
      <c r="H24" s="902"/>
      <c r="I24" s="902"/>
      <c r="J24" s="902"/>
      <c r="K24" s="902"/>
      <c r="L24" s="902"/>
      <c r="M24" s="902"/>
      <c r="N24" s="902"/>
      <c r="O24" s="902"/>
      <c r="P24" s="902"/>
      <c r="Q24" s="902"/>
      <c r="R24" s="902"/>
      <c r="S24" s="903"/>
      <c r="T24" s="197"/>
      <c r="U24" s="198"/>
      <c r="V24" s="12"/>
      <c r="W24" s="12"/>
      <c r="X24" s="12"/>
      <c r="Y24" s="89"/>
    </row>
    <row r="25" spans="2:28" ht="6" customHeight="1" x14ac:dyDescent="0.15">
      <c r="B25" s="198"/>
      <c r="C25" s="218"/>
      <c r="D25" s="12"/>
      <c r="E25" s="218"/>
      <c r="G25" s="218"/>
      <c r="H25" s="218"/>
      <c r="I25" s="218"/>
      <c r="J25" s="218"/>
      <c r="K25" s="218"/>
      <c r="L25" s="218"/>
      <c r="M25" s="218"/>
      <c r="N25" s="218"/>
      <c r="O25" s="218"/>
      <c r="P25" s="218"/>
      <c r="Q25" s="218"/>
      <c r="R25" s="218"/>
      <c r="S25" s="218"/>
      <c r="T25" s="197"/>
      <c r="U25" s="198"/>
      <c r="V25" s="215"/>
      <c r="W25" s="12"/>
      <c r="X25" s="215"/>
      <c r="Y25" s="89"/>
    </row>
    <row r="26" spans="2:28" x14ac:dyDescent="0.15">
      <c r="B26" s="198"/>
      <c r="C26" s="1" t="s">
        <v>361</v>
      </c>
      <c r="T26" s="197"/>
      <c r="U26" s="198"/>
      <c r="Y26" s="197"/>
      <c r="Z26"/>
      <c r="AA26"/>
      <c r="AB26"/>
    </row>
    <row r="27" spans="2:28" ht="5.25" customHeight="1" x14ac:dyDescent="0.15">
      <c r="B27" s="198"/>
      <c r="T27" s="197"/>
      <c r="U27" s="198"/>
      <c r="Y27" s="197"/>
      <c r="Z27"/>
      <c r="AA27"/>
      <c r="AB27"/>
    </row>
    <row r="28" spans="2:28" ht="35.25" customHeight="1" x14ac:dyDescent="0.15">
      <c r="B28" s="198"/>
      <c r="C28" s="185" t="s">
        <v>351</v>
      </c>
      <c r="D28" s="902" t="s">
        <v>362</v>
      </c>
      <c r="E28" s="902"/>
      <c r="F28" s="902"/>
      <c r="G28" s="902"/>
      <c r="H28" s="902"/>
      <c r="I28" s="902"/>
      <c r="J28" s="902"/>
      <c r="K28" s="902"/>
      <c r="L28" s="902"/>
      <c r="M28" s="902"/>
      <c r="N28" s="902"/>
      <c r="O28" s="902"/>
      <c r="P28" s="902"/>
      <c r="Q28" s="902"/>
      <c r="R28" s="902"/>
      <c r="S28" s="903"/>
      <c r="T28" s="197"/>
      <c r="U28" s="198"/>
      <c r="V28" s="12" t="s">
        <v>8</v>
      </c>
      <c r="W28" s="12" t="s">
        <v>157</v>
      </c>
      <c r="X28" s="12" t="s">
        <v>8</v>
      </c>
      <c r="Y28" s="89"/>
    </row>
    <row r="29" spans="2:28" ht="25.5" customHeight="1" x14ac:dyDescent="0.15">
      <c r="B29" s="198"/>
      <c r="C29" s="185" t="s">
        <v>224</v>
      </c>
      <c r="D29" s="902" t="s">
        <v>363</v>
      </c>
      <c r="E29" s="902"/>
      <c r="F29" s="902"/>
      <c r="G29" s="902"/>
      <c r="H29" s="902"/>
      <c r="I29" s="902"/>
      <c r="J29" s="902"/>
      <c r="K29" s="902"/>
      <c r="L29" s="902"/>
      <c r="M29" s="902"/>
      <c r="N29" s="902"/>
      <c r="O29" s="902"/>
      <c r="P29" s="902"/>
      <c r="Q29" s="902"/>
      <c r="R29" s="902"/>
      <c r="S29" s="903"/>
      <c r="T29" s="197"/>
      <c r="U29" s="198"/>
      <c r="V29" s="12" t="s">
        <v>8</v>
      </c>
      <c r="W29" s="12" t="s">
        <v>157</v>
      </c>
      <c r="X29" s="12" t="s">
        <v>8</v>
      </c>
      <c r="Y29" s="89"/>
    </row>
    <row r="30" spans="2:28" ht="22.5" customHeight="1" x14ac:dyDescent="0.15">
      <c r="B30" s="198"/>
      <c r="C30" s="185" t="s">
        <v>227</v>
      </c>
      <c r="D30" s="899" t="s">
        <v>354</v>
      </c>
      <c r="E30" s="899"/>
      <c r="F30" s="899"/>
      <c r="G30" s="899"/>
      <c r="H30" s="899"/>
      <c r="I30" s="899"/>
      <c r="J30" s="899"/>
      <c r="K30" s="899"/>
      <c r="L30" s="899"/>
      <c r="M30" s="899"/>
      <c r="N30" s="899"/>
      <c r="O30" s="899"/>
      <c r="P30" s="899"/>
      <c r="Q30" s="899"/>
      <c r="R30" s="899"/>
      <c r="S30" s="900"/>
      <c r="T30" s="197"/>
      <c r="U30" s="198"/>
      <c r="V30" s="12" t="s">
        <v>8</v>
      </c>
      <c r="W30" s="12" t="s">
        <v>157</v>
      </c>
      <c r="X30" s="12" t="s">
        <v>8</v>
      </c>
      <c r="Y30" s="89"/>
    </row>
    <row r="31" spans="2:28" ht="24" customHeight="1" x14ac:dyDescent="0.15">
      <c r="B31" s="198"/>
      <c r="C31" s="185" t="s">
        <v>228</v>
      </c>
      <c r="D31" s="902" t="s">
        <v>364</v>
      </c>
      <c r="E31" s="902"/>
      <c r="F31" s="902"/>
      <c r="G31" s="902"/>
      <c r="H31" s="902"/>
      <c r="I31" s="902"/>
      <c r="J31" s="902"/>
      <c r="K31" s="902"/>
      <c r="L31" s="902"/>
      <c r="M31" s="902"/>
      <c r="N31" s="902"/>
      <c r="O31" s="902"/>
      <c r="P31" s="902"/>
      <c r="Q31" s="902"/>
      <c r="R31" s="902"/>
      <c r="S31" s="903"/>
      <c r="T31" s="197"/>
      <c r="U31" s="198"/>
      <c r="V31" s="12" t="s">
        <v>8</v>
      </c>
      <c r="W31" s="12" t="s">
        <v>157</v>
      </c>
      <c r="X31" s="12" t="s">
        <v>8</v>
      </c>
      <c r="Y31" s="89"/>
    </row>
    <row r="32" spans="2:28" ht="24" customHeight="1" x14ac:dyDescent="0.15">
      <c r="B32" s="198"/>
      <c r="C32" s="727" t="s">
        <v>229</v>
      </c>
      <c r="D32" s="906" t="s">
        <v>356</v>
      </c>
      <c r="E32" s="907"/>
      <c r="F32" s="902" t="s">
        <v>365</v>
      </c>
      <c r="G32" s="902"/>
      <c r="H32" s="902"/>
      <c r="I32" s="902"/>
      <c r="J32" s="902"/>
      <c r="K32" s="902"/>
      <c r="L32" s="902"/>
      <c r="M32" s="902"/>
      <c r="N32" s="902"/>
      <c r="O32" s="902"/>
      <c r="P32" s="902"/>
      <c r="Q32" s="902"/>
      <c r="R32" s="902"/>
      <c r="S32" s="903"/>
      <c r="T32" s="197"/>
      <c r="U32" s="198"/>
      <c r="V32" s="12" t="s">
        <v>8</v>
      </c>
      <c r="W32" s="12" t="s">
        <v>157</v>
      </c>
      <c r="X32" s="12" t="s">
        <v>8</v>
      </c>
      <c r="Y32" s="89"/>
    </row>
    <row r="33" spans="2:28" ht="23.25" customHeight="1" x14ac:dyDescent="0.15">
      <c r="B33" s="198"/>
      <c r="C33" s="904"/>
      <c r="D33" s="908"/>
      <c r="E33" s="909"/>
      <c r="F33" s="902" t="s">
        <v>366</v>
      </c>
      <c r="G33" s="902"/>
      <c r="H33" s="902"/>
      <c r="I33" s="902"/>
      <c r="J33" s="902"/>
      <c r="K33" s="902"/>
      <c r="L33" s="902"/>
      <c r="M33" s="902"/>
      <c r="N33" s="902"/>
      <c r="O33" s="902"/>
      <c r="P33" s="902"/>
      <c r="Q33" s="902"/>
      <c r="R33" s="902"/>
      <c r="S33" s="903"/>
      <c r="T33" s="197"/>
      <c r="U33" s="198"/>
      <c r="V33" s="12"/>
      <c r="W33" s="12"/>
      <c r="X33" s="12"/>
      <c r="Y33" s="89"/>
    </row>
    <row r="34" spans="2:28" ht="22.5" customHeight="1" x14ac:dyDescent="0.15">
      <c r="B34" s="198"/>
      <c r="C34" s="904"/>
      <c r="D34" s="908"/>
      <c r="E34" s="909"/>
      <c r="F34" s="902" t="s">
        <v>358</v>
      </c>
      <c r="G34" s="902"/>
      <c r="H34" s="902"/>
      <c r="I34" s="902"/>
      <c r="J34" s="902"/>
      <c r="K34" s="902"/>
      <c r="L34" s="902"/>
      <c r="M34" s="902"/>
      <c r="N34" s="902"/>
      <c r="O34" s="902"/>
      <c r="P34" s="902"/>
      <c r="Q34" s="902"/>
      <c r="R34" s="902"/>
      <c r="S34" s="903"/>
      <c r="T34" s="197"/>
      <c r="U34" s="198"/>
      <c r="V34" s="12"/>
      <c r="W34" s="12"/>
      <c r="X34" s="12"/>
      <c r="Y34" s="89"/>
    </row>
    <row r="35" spans="2:28" ht="24.75" customHeight="1" x14ac:dyDescent="0.15">
      <c r="B35" s="198"/>
      <c r="C35" s="905"/>
      <c r="D35" s="910"/>
      <c r="E35" s="911"/>
      <c r="F35" s="902" t="s">
        <v>359</v>
      </c>
      <c r="G35" s="902"/>
      <c r="H35" s="902"/>
      <c r="I35" s="902"/>
      <c r="J35" s="902"/>
      <c r="K35" s="902"/>
      <c r="L35" s="902"/>
      <c r="M35" s="902"/>
      <c r="N35" s="902"/>
      <c r="O35" s="902"/>
      <c r="P35" s="902"/>
      <c r="Q35" s="902"/>
      <c r="R35" s="902"/>
      <c r="S35" s="903"/>
      <c r="T35" s="197"/>
      <c r="U35" s="198"/>
      <c r="V35" s="12"/>
      <c r="W35" s="12"/>
      <c r="X35" s="12"/>
      <c r="Y35" s="89"/>
    </row>
    <row r="36" spans="2:28" ht="5.25" customHeight="1" x14ac:dyDescent="0.15">
      <c r="B36" s="198"/>
      <c r="C36" s="97"/>
      <c r="D36" s="12"/>
      <c r="E36" s="218"/>
      <c r="G36" s="218"/>
      <c r="H36" s="218"/>
      <c r="I36" s="218"/>
      <c r="J36" s="218"/>
      <c r="K36" s="218"/>
      <c r="L36" s="218"/>
      <c r="M36" s="218"/>
      <c r="N36" s="218"/>
      <c r="O36" s="218"/>
      <c r="P36" s="218"/>
      <c r="Q36" s="218"/>
      <c r="R36" s="218"/>
      <c r="S36" s="218"/>
      <c r="T36" s="197"/>
      <c r="U36" s="198"/>
      <c r="V36" s="2"/>
      <c r="W36" s="2"/>
      <c r="X36" s="2"/>
      <c r="Y36" s="89"/>
    </row>
    <row r="37" spans="2:28" x14ac:dyDescent="0.15">
      <c r="B37" s="198"/>
      <c r="C37" s="1" t="s">
        <v>367</v>
      </c>
      <c r="T37" s="197"/>
      <c r="U37" s="198"/>
      <c r="Y37" s="197"/>
      <c r="Z37"/>
      <c r="AA37"/>
      <c r="AB37"/>
    </row>
    <row r="38" spans="2:28" ht="5.25" customHeight="1" x14ac:dyDescent="0.15">
      <c r="B38" s="198"/>
      <c r="C38" s="8"/>
      <c r="D38" s="8"/>
      <c r="E38" s="8"/>
      <c r="F38" s="8"/>
      <c r="G38" s="8"/>
      <c r="H38" s="8"/>
      <c r="I38" s="8"/>
      <c r="J38" s="8"/>
      <c r="K38" s="8"/>
      <c r="L38" s="8"/>
      <c r="M38" s="8"/>
      <c r="N38" s="8"/>
      <c r="O38" s="8"/>
      <c r="P38" s="8"/>
      <c r="Q38" s="8"/>
      <c r="R38" s="8"/>
      <c r="S38" s="8"/>
      <c r="T38" s="197"/>
      <c r="U38" s="198"/>
      <c r="Y38" s="197"/>
      <c r="Z38"/>
      <c r="AA38"/>
      <c r="AB38"/>
    </row>
    <row r="39" spans="2:28" ht="37.5" customHeight="1" x14ac:dyDescent="0.15">
      <c r="B39" s="198"/>
      <c r="C39" s="200" t="s">
        <v>222</v>
      </c>
      <c r="D39" s="912" t="s">
        <v>368</v>
      </c>
      <c r="E39" s="912"/>
      <c r="F39" s="912"/>
      <c r="G39" s="912"/>
      <c r="H39" s="912"/>
      <c r="I39" s="912"/>
      <c r="J39" s="912"/>
      <c r="K39" s="912"/>
      <c r="L39" s="912"/>
      <c r="M39" s="912"/>
      <c r="N39" s="912"/>
      <c r="O39" s="912"/>
      <c r="P39" s="912"/>
      <c r="Q39" s="912"/>
      <c r="R39" s="912"/>
      <c r="S39" s="913"/>
      <c r="T39" s="197"/>
      <c r="U39" s="198"/>
      <c r="V39" s="12" t="s">
        <v>8</v>
      </c>
      <c r="W39" s="12" t="s">
        <v>157</v>
      </c>
      <c r="X39" s="12" t="s">
        <v>8</v>
      </c>
      <c r="Y39" s="89"/>
    </row>
    <row r="40" spans="2:28" ht="37.5" customHeight="1" x14ac:dyDescent="0.15">
      <c r="B40" s="198"/>
      <c r="C40" s="185" t="s">
        <v>224</v>
      </c>
      <c r="D40" s="902" t="s">
        <v>369</v>
      </c>
      <c r="E40" s="902"/>
      <c r="F40" s="902"/>
      <c r="G40" s="902"/>
      <c r="H40" s="902"/>
      <c r="I40" s="902"/>
      <c r="J40" s="902"/>
      <c r="K40" s="902"/>
      <c r="L40" s="902"/>
      <c r="M40" s="902"/>
      <c r="N40" s="902"/>
      <c r="O40" s="902"/>
      <c r="P40" s="902"/>
      <c r="Q40" s="902"/>
      <c r="R40" s="902"/>
      <c r="S40" s="903"/>
      <c r="T40" s="197"/>
      <c r="U40" s="198"/>
      <c r="V40" s="12" t="s">
        <v>8</v>
      </c>
      <c r="W40" s="12" t="s">
        <v>157</v>
      </c>
      <c r="X40" s="12" t="s">
        <v>8</v>
      </c>
      <c r="Y40" s="89"/>
    </row>
    <row r="41" spans="2:28" ht="29.25" customHeight="1" x14ac:dyDescent="0.15">
      <c r="B41" s="198"/>
      <c r="C41" s="185" t="s">
        <v>227</v>
      </c>
      <c r="D41" s="902" t="s">
        <v>363</v>
      </c>
      <c r="E41" s="902"/>
      <c r="F41" s="902"/>
      <c r="G41" s="902"/>
      <c r="H41" s="902"/>
      <c r="I41" s="902"/>
      <c r="J41" s="902"/>
      <c r="K41" s="902"/>
      <c r="L41" s="902"/>
      <c r="M41" s="902"/>
      <c r="N41" s="902"/>
      <c r="O41" s="902"/>
      <c r="P41" s="902"/>
      <c r="Q41" s="902"/>
      <c r="R41" s="902"/>
      <c r="S41" s="903"/>
      <c r="T41" s="197"/>
      <c r="U41" s="198"/>
      <c r="V41" s="12" t="s">
        <v>8</v>
      </c>
      <c r="W41" s="12" t="s">
        <v>157</v>
      </c>
      <c r="X41" s="12" t="s">
        <v>8</v>
      </c>
      <c r="Y41" s="89"/>
    </row>
    <row r="42" spans="2:28" ht="18" customHeight="1" x14ac:dyDescent="0.15">
      <c r="B42" s="198"/>
      <c r="C42" s="185" t="s">
        <v>228</v>
      </c>
      <c r="D42" s="899" t="s">
        <v>354</v>
      </c>
      <c r="E42" s="899"/>
      <c r="F42" s="899"/>
      <c r="G42" s="899"/>
      <c r="H42" s="899"/>
      <c r="I42" s="899"/>
      <c r="J42" s="899"/>
      <c r="K42" s="899"/>
      <c r="L42" s="899"/>
      <c r="M42" s="899"/>
      <c r="N42" s="899"/>
      <c r="O42" s="899"/>
      <c r="P42" s="899"/>
      <c r="Q42" s="899"/>
      <c r="R42" s="899"/>
      <c r="S42" s="900"/>
      <c r="T42" s="197"/>
      <c r="U42" s="198"/>
      <c r="V42" s="12" t="s">
        <v>8</v>
      </c>
      <c r="W42" s="12" t="s">
        <v>157</v>
      </c>
      <c r="X42" s="12" t="s">
        <v>8</v>
      </c>
      <c r="Y42" s="89"/>
    </row>
    <row r="43" spans="2:28" ht="27.75" customHeight="1" x14ac:dyDescent="0.15">
      <c r="B43" s="198"/>
      <c r="C43" s="185" t="s">
        <v>229</v>
      </c>
      <c r="D43" s="902" t="s">
        <v>364</v>
      </c>
      <c r="E43" s="902"/>
      <c r="F43" s="902"/>
      <c r="G43" s="902"/>
      <c r="H43" s="902"/>
      <c r="I43" s="902"/>
      <c r="J43" s="902"/>
      <c r="K43" s="902"/>
      <c r="L43" s="902"/>
      <c r="M43" s="902"/>
      <c r="N43" s="902"/>
      <c r="O43" s="902"/>
      <c r="P43" s="902"/>
      <c r="Q43" s="902"/>
      <c r="R43" s="902"/>
      <c r="S43" s="903"/>
      <c r="T43" s="197"/>
      <c r="U43" s="198"/>
      <c r="V43" s="12" t="s">
        <v>8</v>
      </c>
      <c r="W43" s="12" t="s">
        <v>157</v>
      </c>
      <c r="X43" s="12" t="s">
        <v>8</v>
      </c>
      <c r="Y43" s="89"/>
    </row>
    <row r="44" spans="2:28" ht="24" customHeight="1" x14ac:dyDescent="0.15">
      <c r="B44" s="198"/>
      <c r="C44" s="727" t="s">
        <v>230</v>
      </c>
      <c r="D44" s="906" t="s">
        <v>356</v>
      </c>
      <c r="E44" s="907"/>
      <c r="F44" s="902" t="s">
        <v>365</v>
      </c>
      <c r="G44" s="902"/>
      <c r="H44" s="902"/>
      <c r="I44" s="902"/>
      <c r="J44" s="902"/>
      <c r="K44" s="902"/>
      <c r="L44" s="902"/>
      <c r="M44" s="902"/>
      <c r="N44" s="902"/>
      <c r="O44" s="902"/>
      <c r="P44" s="902"/>
      <c r="Q44" s="902"/>
      <c r="R44" s="902"/>
      <c r="S44" s="903"/>
      <c r="T44" s="197"/>
      <c r="U44" s="198"/>
      <c r="V44" s="12" t="s">
        <v>8</v>
      </c>
      <c r="W44" s="12" t="s">
        <v>157</v>
      </c>
      <c r="X44" s="12" t="s">
        <v>8</v>
      </c>
      <c r="Y44" s="89"/>
    </row>
    <row r="45" spans="2:28" ht="26.25" customHeight="1" x14ac:dyDescent="0.15">
      <c r="B45" s="198"/>
      <c r="C45" s="904"/>
      <c r="D45" s="908"/>
      <c r="E45" s="909"/>
      <c r="F45" s="902" t="s">
        <v>366</v>
      </c>
      <c r="G45" s="902"/>
      <c r="H45" s="902"/>
      <c r="I45" s="902"/>
      <c r="J45" s="902"/>
      <c r="K45" s="902"/>
      <c r="L45" s="902"/>
      <c r="M45" s="902"/>
      <c r="N45" s="902"/>
      <c r="O45" s="902"/>
      <c r="P45" s="902"/>
      <c r="Q45" s="902"/>
      <c r="R45" s="902"/>
      <c r="S45" s="903"/>
      <c r="T45" s="197"/>
      <c r="U45" s="198"/>
      <c r="V45" s="12"/>
      <c r="W45" s="12"/>
      <c r="X45" s="12"/>
      <c r="Y45" s="89"/>
    </row>
    <row r="46" spans="2:28" ht="18.75" customHeight="1" x14ac:dyDescent="0.15">
      <c r="B46" s="198"/>
      <c r="C46" s="904"/>
      <c r="D46" s="908"/>
      <c r="E46" s="909"/>
      <c r="F46" s="902" t="s">
        <v>358</v>
      </c>
      <c r="G46" s="902"/>
      <c r="H46" s="902"/>
      <c r="I46" s="902"/>
      <c r="J46" s="902"/>
      <c r="K46" s="902"/>
      <c r="L46" s="902"/>
      <c r="M46" s="902"/>
      <c r="N46" s="902"/>
      <c r="O46" s="902"/>
      <c r="P46" s="902"/>
      <c r="Q46" s="902"/>
      <c r="R46" s="902"/>
      <c r="S46" s="903"/>
      <c r="T46" s="197"/>
      <c r="U46" s="198"/>
      <c r="V46" s="12"/>
      <c r="W46" s="12"/>
      <c r="X46" s="12"/>
      <c r="Y46" s="89"/>
    </row>
    <row r="47" spans="2:28" ht="25.5" customHeight="1" x14ac:dyDescent="0.15">
      <c r="B47" s="198"/>
      <c r="C47" s="905"/>
      <c r="D47" s="910"/>
      <c r="E47" s="911"/>
      <c r="F47" s="902" t="s">
        <v>359</v>
      </c>
      <c r="G47" s="902"/>
      <c r="H47" s="902"/>
      <c r="I47" s="902"/>
      <c r="J47" s="902"/>
      <c r="K47" s="902"/>
      <c r="L47" s="902"/>
      <c r="M47" s="902"/>
      <c r="N47" s="902"/>
      <c r="O47" s="902"/>
      <c r="P47" s="902"/>
      <c r="Q47" s="902"/>
      <c r="R47" s="902"/>
      <c r="S47" s="903"/>
      <c r="T47" s="197"/>
      <c r="U47" s="198"/>
      <c r="V47" s="12"/>
      <c r="W47" s="12"/>
      <c r="X47" s="12"/>
      <c r="Y47" s="89"/>
    </row>
    <row r="48" spans="2:28" x14ac:dyDescent="0.15">
      <c r="B48" s="199"/>
      <c r="C48" s="8"/>
      <c r="D48" s="8"/>
      <c r="E48" s="8"/>
      <c r="F48" s="8"/>
      <c r="G48" s="8"/>
      <c r="H48" s="8"/>
      <c r="I48" s="8"/>
      <c r="J48" s="8"/>
      <c r="K48" s="8"/>
      <c r="L48" s="8"/>
      <c r="M48" s="8"/>
      <c r="N48" s="8"/>
      <c r="O48" s="8"/>
      <c r="P48" s="8"/>
      <c r="Q48" s="8"/>
      <c r="R48" s="8"/>
      <c r="S48" s="8"/>
      <c r="T48" s="137"/>
      <c r="U48" s="199"/>
      <c r="V48" s="8"/>
      <c r="W48" s="8"/>
      <c r="X48" s="8"/>
      <c r="Y48" s="137"/>
    </row>
    <row r="49" spans="2:28" ht="4.5" customHeight="1" x14ac:dyDescent="0.15">
      <c r="Z49"/>
      <c r="AA49"/>
      <c r="AB49"/>
    </row>
    <row r="50" spans="2:28" x14ac:dyDescent="0.15">
      <c r="B50" s="1" t="s">
        <v>370</v>
      </c>
      <c r="Z50"/>
      <c r="AA50"/>
      <c r="AB50"/>
    </row>
    <row r="51" spans="2:28" ht="24" customHeight="1" x14ac:dyDescent="0.15">
      <c r="B51" s="6"/>
      <c r="C51" s="914" t="s">
        <v>418</v>
      </c>
      <c r="D51" s="914"/>
      <c r="E51" s="914"/>
      <c r="F51" s="914"/>
      <c r="G51" s="914"/>
      <c r="H51" s="914"/>
      <c r="I51" s="914"/>
      <c r="J51" s="914"/>
      <c r="K51" s="914"/>
      <c r="L51" s="914"/>
      <c r="M51" s="914"/>
      <c r="N51" s="914"/>
      <c r="O51" s="914"/>
      <c r="P51" s="914"/>
      <c r="Q51" s="914"/>
      <c r="R51" s="914"/>
      <c r="S51" s="914"/>
      <c r="T51" s="4"/>
      <c r="U51" s="7"/>
      <c r="V51" s="103" t="s">
        <v>156</v>
      </c>
      <c r="W51" s="103" t="s">
        <v>157</v>
      </c>
      <c r="X51" s="103" t="s">
        <v>158</v>
      </c>
      <c r="Y51" s="4"/>
      <c r="Z51"/>
      <c r="AA51"/>
      <c r="AB51"/>
    </row>
    <row r="52" spans="2:28" ht="5.25" customHeight="1" x14ac:dyDescent="0.15">
      <c r="B52" s="198"/>
      <c r="C52" s="170"/>
      <c r="D52" s="170"/>
      <c r="E52" s="170"/>
      <c r="F52" s="170"/>
      <c r="G52" s="170"/>
      <c r="H52" s="170"/>
      <c r="I52" s="170"/>
      <c r="J52" s="170"/>
      <c r="K52" s="170"/>
      <c r="L52" s="170"/>
      <c r="M52" s="170"/>
      <c r="N52" s="170"/>
      <c r="O52" s="170"/>
      <c r="P52" s="170"/>
      <c r="Q52" s="170"/>
      <c r="R52" s="170"/>
      <c r="S52" s="170"/>
      <c r="T52" s="197"/>
      <c r="V52" s="94"/>
      <c r="W52" s="94"/>
      <c r="X52" s="94"/>
      <c r="Y52" s="197"/>
      <c r="Z52"/>
      <c r="AA52"/>
      <c r="AB52"/>
    </row>
    <row r="53" spans="2:28" ht="21" customHeight="1" x14ac:dyDescent="0.15">
      <c r="B53" s="198"/>
      <c r="C53" s="185" t="s">
        <v>222</v>
      </c>
      <c r="D53" s="902" t="s">
        <v>371</v>
      </c>
      <c r="E53" s="902"/>
      <c r="F53" s="902"/>
      <c r="G53" s="902"/>
      <c r="H53" s="902"/>
      <c r="I53" s="902"/>
      <c r="J53" s="902"/>
      <c r="K53" s="902"/>
      <c r="L53" s="902"/>
      <c r="M53" s="902"/>
      <c r="N53" s="902"/>
      <c r="O53" s="902"/>
      <c r="P53" s="902"/>
      <c r="Q53" s="902"/>
      <c r="R53" s="902"/>
      <c r="S53" s="903"/>
      <c r="T53" s="197"/>
      <c r="V53" s="12" t="s">
        <v>8</v>
      </c>
      <c r="W53" s="12" t="s">
        <v>157</v>
      </c>
      <c r="X53" s="12" t="s">
        <v>8</v>
      </c>
      <c r="Y53" s="197"/>
      <c r="Z53"/>
      <c r="AA53"/>
      <c r="AB53"/>
    </row>
    <row r="54" spans="2:28" ht="5.25" customHeight="1" x14ac:dyDescent="0.15">
      <c r="B54" s="198"/>
      <c r="D54" s="217"/>
      <c r="T54" s="197"/>
      <c r="V54" s="12"/>
      <c r="W54" s="12"/>
      <c r="X54" s="12"/>
      <c r="Y54" s="197"/>
      <c r="Z54"/>
      <c r="AA54"/>
      <c r="AB54"/>
    </row>
    <row r="55" spans="2:28" ht="24.75" customHeight="1" x14ac:dyDescent="0.15">
      <c r="B55" s="198"/>
      <c r="C55" s="915" t="s">
        <v>419</v>
      </c>
      <c r="D55" s="915"/>
      <c r="E55" s="915"/>
      <c r="F55" s="915"/>
      <c r="G55" s="915"/>
      <c r="H55" s="915"/>
      <c r="I55" s="915"/>
      <c r="J55" s="915"/>
      <c r="K55" s="915"/>
      <c r="L55" s="915"/>
      <c r="M55" s="915"/>
      <c r="N55" s="915"/>
      <c r="O55" s="915"/>
      <c r="P55" s="915"/>
      <c r="Q55" s="915"/>
      <c r="R55" s="915"/>
      <c r="S55" s="915"/>
      <c r="T55" s="197"/>
      <c r="V55" s="215"/>
      <c r="W55" s="12"/>
      <c r="X55" s="215"/>
      <c r="Y55" s="89"/>
    </row>
    <row r="56" spans="2:28" ht="6" customHeight="1" x14ac:dyDescent="0.15">
      <c r="B56" s="198"/>
      <c r="C56" s="170"/>
      <c r="D56" s="170"/>
      <c r="E56" s="170"/>
      <c r="F56" s="170"/>
      <c r="G56" s="170"/>
      <c r="H56" s="170"/>
      <c r="I56" s="170"/>
      <c r="J56" s="170"/>
      <c r="K56" s="170"/>
      <c r="L56" s="170"/>
      <c r="M56" s="170"/>
      <c r="N56" s="170"/>
      <c r="O56" s="170"/>
      <c r="P56" s="170"/>
      <c r="Q56" s="170"/>
      <c r="R56" s="170"/>
      <c r="S56" s="170"/>
      <c r="T56" s="197"/>
      <c r="V56" s="215"/>
      <c r="W56" s="12"/>
      <c r="X56" s="215"/>
      <c r="Y56" s="89"/>
    </row>
    <row r="57" spans="2:28" ht="22.5" customHeight="1" x14ac:dyDescent="0.15">
      <c r="B57" s="198"/>
      <c r="C57" s="185" t="s">
        <v>222</v>
      </c>
      <c r="D57" s="902" t="s">
        <v>372</v>
      </c>
      <c r="E57" s="902"/>
      <c r="F57" s="902"/>
      <c r="G57" s="902"/>
      <c r="H57" s="902"/>
      <c r="I57" s="902"/>
      <c r="J57" s="902"/>
      <c r="K57" s="902"/>
      <c r="L57" s="902"/>
      <c r="M57" s="902"/>
      <c r="N57" s="902"/>
      <c r="O57" s="902"/>
      <c r="P57" s="902"/>
      <c r="Q57" s="902"/>
      <c r="R57" s="902"/>
      <c r="S57" s="903"/>
      <c r="T57" s="197"/>
      <c r="V57" s="12" t="s">
        <v>8</v>
      </c>
      <c r="W57" s="12" t="s">
        <v>157</v>
      </c>
      <c r="X57" s="12" t="s">
        <v>8</v>
      </c>
      <c r="Y57" s="89"/>
    </row>
    <row r="58" spans="2:28" ht="5.25" customHeight="1" x14ac:dyDescent="0.15">
      <c r="B58" s="199"/>
      <c r="C58" s="8"/>
      <c r="D58" s="8"/>
      <c r="E58" s="8"/>
      <c r="F58" s="8"/>
      <c r="G58" s="8"/>
      <c r="H58" s="8"/>
      <c r="I58" s="8"/>
      <c r="J58" s="8"/>
      <c r="K58" s="8"/>
      <c r="L58" s="8"/>
      <c r="M58" s="8"/>
      <c r="N58" s="8"/>
      <c r="O58" s="8"/>
      <c r="P58" s="8"/>
      <c r="Q58" s="8"/>
      <c r="R58" s="8"/>
      <c r="S58" s="8"/>
      <c r="T58" s="137"/>
      <c r="U58" s="8"/>
      <c r="V58" s="8"/>
      <c r="W58" s="8"/>
      <c r="X58" s="8"/>
      <c r="Y58" s="137"/>
    </row>
    <row r="59" spans="2:28" x14ac:dyDescent="0.15">
      <c r="B59" s="1" t="s">
        <v>231</v>
      </c>
    </row>
    <row r="60" spans="2:28" x14ac:dyDescent="0.15">
      <c r="B60" s="1" t="s">
        <v>232</v>
      </c>
      <c r="K60"/>
      <c r="L60"/>
      <c r="M60"/>
      <c r="N60"/>
      <c r="O60"/>
      <c r="P60"/>
      <c r="Q60"/>
      <c r="R60"/>
      <c r="S60"/>
      <c r="T60"/>
      <c r="U60"/>
      <c r="V60"/>
      <c r="W60"/>
      <c r="X60"/>
      <c r="Y60"/>
      <c r="Z60"/>
      <c r="AA60"/>
      <c r="AB60"/>
    </row>
    <row r="122" spans="3:7" x14ac:dyDescent="0.15">
      <c r="C122" s="8"/>
      <c r="D122" s="8"/>
      <c r="E122" s="8"/>
      <c r="F122" s="8"/>
      <c r="G122" s="8"/>
    </row>
    <row r="123" spans="3:7" x14ac:dyDescent="0.15">
      <c r="C123" s="7"/>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xr:uid="{00000000-0002-0000-0600-000000000000}">
      <formula1>"□,■"</formula1>
    </dataValidation>
  </dataValidations>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J970"/>
  <sheetViews>
    <sheetView view="pageBreakPreview" zoomScale="110" zoomScaleNormal="100" zoomScaleSheetLayoutView="110" workbookViewId="0">
      <selection activeCell="H23" sqref="H23"/>
    </sheetView>
  </sheetViews>
  <sheetFormatPr defaultColWidth="4" defaultRowHeight="13.5" x14ac:dyDescent="0.15"/>
  <cols>
    <col min="1" max="1" width="2.875" style="1" customWidth="1"/>
    <col min="2" max="2" width="2.375" style="1" customWidth="1"/>
    <col min="3" max="3" width="3.5" style="1" customWidth="1"/>
    <col min="4" max="13" width="3.625" style="1" customWidth="1"/>
    <col min="14" max="14" width="4.875" style="1" customWidth="1"/>
    <col min="15"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x14ac:dyDescent="0.15">
      <c r="B2" s="1" t="s">
        <v>406</v>
      </c>
    </row>
    <row r="3" spans="2:31" x14ac:dyDescent="0.15">
      <c r="U3" s="2"/>
      <c r="X3" s="45" t="s">
        <v>79</v>
      </c>
      <c r="Y3" s="691"/>
      <c r="Z3" s="691"/>
      <c r="AA3" s="45" t="s">
        <v>80</v>
      </c>
      <c r="AB3" s="12"/>
      <c r="AC3" s="45" t="s">
        <v>150</v>
      </c>
      <c r="AD3" s="12"/>
      <c r="AE3" s="45" t="s">
        <v>151</v>
      </c>
    </row>
    <row r="4" spans="2:31" x14ac:dyDescent="0.15">
      <c r="T4" s="86"/>
      <c r="U4" s="86"/>
      <c r="V4" s="86"/>
    </row>
    <row r="5" spans="2:31" x14ac:dyDescent="0.15">
      <c r="B5" s="691" t="s">
        <v>284</v>
      </c>
      <c r="C5" s="691"/>
      <c r="D5" s="691"/>
      <c r="E5" s="691"/>
      <c r="F5" s="691"/>
      <c r="G5" s="691"/>
      <c r="H5" s="691"/>
      <c r="I5" s="691"/>
      <c r="J5" s="691"/>
      <c r="K5" s="691"/>
      <c r="L5" s="691"/>
      <c r="M5" s="691"/>
      <c r="N5" s="691"/>
      <c r="O5" s="691"/>
      <c r="P5" s="691"/>
      <c r="Q5" s="691"/>
      <c r="R5" s="691"/>
      <c r="S5" s="691"/>
      <c r="T5" s="691"/>
      <c r="U5" s="691"/>
      <c r="V5" s="691"/>
      <c r="W5" s="691"/>
      <c r="X5" s="691"/>
      <c r="Y5" s="691"/>
      <c r="Z5" s="691"/>
      <c r="AA5" s="691"/>
      <c r="AB5" s="691"/>
      <c r="AC5" s="691"/>
      <c r="AD5" s="691"/>
      <c r="AE5" s="691"/>
    </row>
    <row r="6" spans="2:31" x14ac:dyDescent="0.15">
      <c r="B6" s="691" t="s">
        <v>285</v>
      </c>
      <c r="C6" s="691"/>
      <c r="D6" s="691"/>
      <c r="E6" s="691"/>
      <c r="F6" s="691"/>
      <c r="G6" s="691"/>
      <c r="H6" s="691"/>
      <c r="I6" s="691"/>
      <c r="J6" s="691"/>
      <c r="K6" s="691"/>
      <c r="L6" s="691"/>
      <c r="M6" s="691"/>
      <c r="N6" s="691"/>
      <c r="O6" s="691"/>
      <c r="P6" s="691"/>
      <c r="Q6" s="691"/>
      <c r="R6" s="691"/>
      <c r="S6" s="691"/>
      <c r="T6" s="691"/>
      <c r="U6" s="691"/>
      <c r="V6" s="691"/>
      <c r="W6" s="691"/>
      <c r="X6" s="691"/>
      <c r="Y6" s="691"/>
      <c r="Z6" s="691"/>
      <c r="AA6" s="691"/>
      <c r="AB6" s="691"/>
      <c r="AC6" s="691"/>
      <c r="AD6" s="691"/>
      <c r="AE6" s="12"/>
    </row>
    <row r="7" spans="2:31" ht="23.25" customHeight="1" x14ac:dyDescent="0.15"/>
    <row r="8" spans="2:31" ht="23.25" customHeight="1" x14ac:dyDescent="0.15">
      <c r="B8" s="125" t="s">
        <v>152</v>
      </c>
      <c r="C8" s="125"/>
      <c r="D8" s="125"/>
      <c r="E8" s="125"/>
      <c r="F8" s="696"/>
      <c r="G8" s="697"/>
      <c r="H8" s="697"/>
      <c r="I8" s="697"/>
      <c r="J8" s="697"/>
      <c r="K8" s="697"/>
      <c r="L8" s="697"/>
      <c r="M8" s="697"/>
      <c r="N8" s="697"/>
      <c r="O8" s="697"/>
      <c r="P8" s="697"/>
      <c r="Q8" s="697"/>
      <c r="R8" s="697"/>
      <c r="S8" s="697"/>
      <c r="T8" s="697"/>
      <c r="U8" s="697"/>
      <c r="V8" s="697"/>
      <c r="W8" s="697"/>
      <c r="X8" s="697"/>
      <c r="Y8" s="697"/>
      <c r="Z8" s="697"/>
      <c r="AA8" s="697"/>
      <c r="AB8" s="697"/>
      <c r="AC8" s="697"/>
      <c r="AD8" s="697"/>
      <c r="AE8" s="698"/>
    </row>
    <row r="9" spans="2:31" ht="24.95" customHeight="1" x14ac:dyDescent="0.15">
      <c r="B9" s="125" t="s">
        <v>161</v>
      </c>
      <c r="C9" s="125"/>
      <c r="D9" s="125"/>
      <c r="E9" s="125"/>
      <c r="F9" s="179" t="s">
        <v>8</v>
      </c>
      <c r="G9" s="207" t="s">
        <v>286</v>
      </c>
      <c r="H9" s="207"/>
      <c r="I9" s="207"/>
      <c r="J9" s="207"/>
      <c r="K9" s="180" t="s">
        <v>8</v>
      </c>
      <c r="L9" s="207" t="s">
        <v>287</v>
      </c>
      <c r="M9" s="207"/>
      <c r="N9" s="207"/>
      <c r="O9" s="207"/>
      <c r="P9" s="207"/>
      <c r="Q9" s="180" t="s">
        <v>8</v>
      </c>
      <c r="R9" s="207" t="s">
        <v>288</v>
      </c>
      <c r="S9" s="207"/>
      <c r="T9" s="207"/>
      <c r="U9" s="207"/>
      <c r="V9" s="207"/>
      <c r="W9" s="207"/>
      <c r="X9" s="207"/>
      <c r="Y9" s="207"/>
      <c r="Z9" s="207"/>
      <c r="AA9" s="207"/>
      <c r="AB9" s="207"/>
      <c r="AC9" s="207"/>
      <c r="AD9" s="10"/>
      <c r="AE9" s="11"/>
    </row>
    <row r="10" spans="2:31" ht="24.95" customHeight="1" x14ac:dyDescent="0.15">
      <c r="B10" s="892" t="s">
        <v>289</v>
      </c>
      <c r="C10" s="893"/>
      <c r="D10" s="893"/>
      <c r="E10" s="894"/>
      <c r="F10" s="12" t="s">
        <v>8</v>
      </c>
      <c r="G10" s="2" t="s">
        <v>290</v>
      </c>
      <c r="H10" s="2"/>
      <c r="I10" s="2"/>
      <c r="J10" s="2"/>
      <c r="K10" s="2"/>
      <c r="L10" s="2"/>
      <c r="M10" s="2"/>
      <c r="N10" s="2"/>
      <c r="O10" s="2"/>
      <c r="Q10" s="7"/>
      <c r="R10" s="183" t="s">
        <v>8</v>
      </c>
      <c r="S10" s="2" t="s">
        <v>291</v>
      </c>
      <c r="T10" s="2"/>
      <c r="U10" s="2"/>
      <c r="V10" s="2"/>
      <c r="W10" s="22"/>
      <c r="X10" s="22"/>
      <c r="Y10" s="22"/>
      <c r="Z10" s="22"/>
      <c r="AA10" s="22"/>
      <c r="AB10" s="22"/>
      <c r="AC10" s="22"/>
      <c r="AD10" s="7"/>
      <c r="AE10" s="4"/>
    </row>
    <row r="11" spans="2:31" ht="24.95" customHeight="1" x14ac:dyDescent="0.15">
      <c r="B11" s="895"/>
      <c r="C11" s="691"/>
      <c r="D11" s="691"/>
      <c r="E11" s="896"/>
      <c r="F11" s="12" t="s">
        <v>8</v>
      </c>
      <c r="G11" s="2" t="s">
        <v>292</v>
      </c>
      <c r="H11" s="2"/>
      <c r="I11" s="2"/>
      <c r="J11" s="2"/>
      <c r="K11" s="2"/>
      <c r="L11" s="2"/>
      <c r="M11" s="2"/>
      <c r="N11" s="2"/>
      <c r="O11" s="2"/>
      <c r="R11" s="12" t="s">
        <v>8</v>
      </c>
      <c r="S11" s="2" t="s">
        <v>293</v>
      </c>
      <c r="T11" s="2"/>
      <c r="U11" s="2"/>
      <c r="V11" s="2"/>
      <c r="W11" s="2"/>
      <c r="X11" s="2"/>
      <c r="Y11" s="2"/>
      <c r="Z11" s="2"/>
      <c r="AA11" s="2"/>
      <c r="AB11" s="2"/>
      <c r="AC11" s="2"/>
      <c r="AE11" s="197"/>
    </row>
    <row r="12" spans="2:31" ht="24.95" customHeight="1" x14ac:dyDescent="0.15">
      <c r="B12" s="125" t="s">
        <v>167</v>
      </c>
      <c r="C12" s="125"/>
      <c r="D12" s="125"/>
      <c r="E12" s="125"/>
      <c r="F12" s="179" t="s">
        <v>8</v>
      </c>
      <c r="G12" s="207" t="s">
        <v>294</v>
      </c>
      <c r="H12" s="126"/>
      <c r="I12" s="126"/>
      <c r="J12" s="126"/>
      <c r="K12" s="126"/>
      <c r="L12" s="126"/>
      <c r="M12" s="126"/>
      <c r="N12" s="126"/>
      <c r="O12" s="126"/>
      <c r="P12" s="126"/>
      <c r="Q12" s="10"/>
      <c r="R12" s="180" t="s">
        <v>8</v>
      </c>
      <c r="S12" s="207" t="s">
        <v>295</v>
      </c>
      <c r="T12" s="126"/>
      <c r="U12" s="126"/>
      <c r="V12" s="126"/>
      <c r="W12" s="126"/>
      <c r="X12" s="126"/>
      <c r="Y12" s="126"/>
      <c r="Z12" s="126"/>
      <c r="AA12" s="126"/>
      <c r="AB12" s="126"/>
      <c r="AC12" s="126"/>
      <c r="AD12" s="10"/>
      <c r="AE12" s="11"/>
    </row>
    <row r="13" spans="2:31" ht="24.95" customHeight="1" x14ac:dyDescent="0.15"/>
    <row r="14" spans="2:31" ht="24.95" customHeight="1" x14ac:dyDescent="0.1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179"/>
      <c r="AB14" s="180" t="s">
        <v>156</v>
      </c>
      <c r="AC14" s="180" t="s">
        <v>157</v>
      </c>
      <c r="AD14" s="180" t="s">
        <v>158</v>
      </c>
      <c r="AE14" s="11"/>
    </row>
    <row r="15" spans="2:31" ht="24.95" customHeight="1" x14ac:dyDescent="0.15">
      <c r="B15" s="6" t="s">
        <v>296</v>
      </c>
      <c r="C15" s="7"/>
      <c r="D15" s="7"/>
      <c r="E15" s="7"/>
      <c r="F15" s="7"/>
      <c r="G15" s="7"/>
      <c r="H15" s="7"/>
      <c r="I15" s="7"/>
      <c r="J15" s="7"/>
      <c r="K15" s="7"/>
      <c r="L15" s="7"/>
      <c r="M15" s="7"/>
      <c r="N15" s="7"/>
      <c r="O15" s="7"/>
      <c r="P15" s="7"/>
      <c r="Q15" s="7"/>
      <c r="R15" s="7"/>
      <c r="S15" s="7"/>
      <c r="T15" s="7"/>
      <c r="U15" s="7"/>
      <c r="V15" s="7"/>
      <c r="W15" s="7"/>
      <c r="X15" s="7"/>
      <c r="Y15" s="7"/>
      <c r="Z15" s="23"/>
      <c r="AA15" s="182"/>
      <c r="AB15" s="183"/>
      <c r="AC15" s="183"/>
      <c r="AD15" s="7"/>
      <c r="AE15" s="4"/>
    </row>
    <row r="16" spans="2:31" ht="30.75" customHeight="1" x14ac:dyDescent="0.15">
      <c r="B16" s="198"/>
      <c r="C16" s="127" t="s">
        <v>297</v>
      </c>
      <c r="D16" s="1" t="s">
        <v>408</v>
      </c>
      <c r="Z16" s="123"/>
      <c r="AA16" s="216"/>
      <c r="AB16" s="12" t="s">
        <v>8</v>
      </c>
      <c r="AC16" s="12" t="s">
        <v>157</v>
      </c>
      <c r="AD16" s="12" t="s">
        <v>8</v>
      </c>
      <c r="AE16" s="197"/>
    </row>
    <row r="17" spans="2:31" x14ac:dyDescent="0.15">
      <c r="B17" s="198"/>
      <c r="D17" s="1" t="s">
        <v>298</v>
      </c>
      <c r="Z17" s="89"/>
      <c r="AA17" s="177"/>
      <c r="AB17" s="12"/>
      <c r="AC17" s="12"/>
      <c r="AE17" s="197"/>
    </row>
    <row r="18" spans="2:31" x14ac:dyDescent="0.15">
      <c r="B18" s="198"/>
      <c r="Z18" s="89"/>
      <c r="AA18" s="177"/>
      <c r="AB18" s="12"/>
      <c r="AC18" s="12"/>
      <c r="AE18" s="197"/>
    </row>
    <row r="19" spans="2:31" x14ac:dyDescent="0.15">
      <c r="B19" s="198"/>
      <c r="D19" s="206" t="s">
        <v>299</v>
      </c>
      <c r="E19" s="207"/>
      <c r="F19" s="207"/>
      <c r="G19" s="207"/>
      <c r="H19" s="207"/>
      <c r="I19" s="207"/>
      <c r="J19" s="207"/>
      <c r="K19" s="207"/>
      <c r="L19" s="207"/>
      <c r="M19" s="207"/>
      <c r="N19" s="207"/>
      <c r="O19" s="10"/>
      <c r="P19" s="10"/>
      <c r="Q19" s="10"/>
      <c r="R19" s="10"/>
      <c r="S19" s="207"/>
      <c r="T19" s="207"/>
      <c r="U19" s="696"/>
      <c r="V19" s="697"/>
      <c r="W19" s="697"/>
      <c r="X19" s="10" t="s">
        <v>300</v>
      </c>
      <c r="Y19" s="198"/>
      <c r="Z19" s="89"/>
      <c r="AA19" s="177"/>
      <c r="AB19" s="12"/>
      <c r="AC19" s="12"/>
      <c r="AE19" s="197"/>
    </row>
    <row r="20" spans="2:31" x14ac:dyDescent="0.15">
      <c r="B20" s="198"/>
      <c r="D20" s="206" t="s">
        <v>375</v>
      </c>
      <c r="E20" s="207"/>
      <c r="F20" s="207"/>
      <c r="G20" s="207"/>
      <c r="H20" s="207"/>
      <c r="I20" s="207"/>
      <c r="J20" s="207"/>
      <c r="K20" s="207"/>
      <c r="L20" s="207"/>
      <c r="M20" s="207"/>
      <c r="N20" s="207"/>
      <c r="O20" s="10"/>
      <c r="P20" s="10"/>
      <c r="Q20" s="10"/>
      <c r="R20" s="10"/>
      <c r="S20" s="207"/>
      <c r="T20" s="207"/>
      <c r="U20" s="696"/>
      <c r="V20" s="697"/>
      <c r="W20" s="697"/>
      <c r="X20" s="10" t="s">
        <v>300</v>
      </c>
      <c r="Y20" s="198"/>
      <c r="Z20" s="197"/>
      <c r="AA20" s="177"/>
      <c r="AB20" s="12"/>
      <c r="AC20" s="12"/>
      <c r="AE20" s="197"/>
    </row>
    <row r="21" spans="2:31" x14ac:dyDescent="0.15">
      <c r="B21" s="198"/>
      <c r="D21" s="206" t="s">
        <v>301</v>
      </c>
      <c r="E21" s="207"/>
      <c r="F21" s="207"/>
      <c r="G21" s="207"/>
      <c r="H21" s="207"/>
      <c r="I21" s="207"/>
      <c r="J21" s="207"/>
      <c r="K21" s="207"/>
      <c r="L21" s="207"/>
      <c r="M21" s="207"/>
      <c r="N21" s="207"/>
      <c r="O21" s="10"/>
      <c r="P21" s="10"/>
      <c r="Q21" s="10"/>
      <c r="R21" s="10"/>
      <c r="S21" s="207"/>
      <c r="T21" s="128" t="str">
        <f>(IFERROR(ROUNDDOWN(T20/T19*100,0),""))</f>
        <v/>
      </c>
      <c r="U21" s="917" t="str">
        <f>(IFERROR(ROUNDDOWN(U20/U19*100,0),""))</f>
        <v/>
      </c>
      <c r="V21" s="918"/>
      <c r="W21" s="918"/>
      <c r="X21" s="10" t="s">
        <v>130</v>
      </c>
      <c r="Y21" s="198"/>
      <c r="Z21" s="178"/>
      <c r="AA21" s="177"/>
      <c r="AB21" s="12"/>
      <c r="AC21" s="12"/>
      <c r="AE21" s="197"/>
    </row>
    <row r="22" spans="2:31" ht="13.5" customHeight="1" x14ac:dyDescent="0.15">
      <c r="B22" s="198"/>
      <c r="D22" s="1" t="s">
        <v>959</v>
      </c>
      <c r="Z22" s="178"/>
      <c r="AA22" s="177"/>
      <c r="AB22" s="12"/>
      <c r="AC22" s="12"/>
      <c r="AE22" s="197"/>
    </row>
    <row r="23" spans="2:31" x14ac:dyDescent="0.15">
      <c r="B23" s="198"/>
      <c r="D23" s="1" t="s">
        <v>960</v>
      </c>
      <c r="Z23" s="178"/>
      <c r="AA23" s="177"/>
      <c r="AB23" s="12"/>
      <c r="AC23" s="12"/>
      <c r="AE23" s="197"/>
    </row>
    <row r="24" spans="2:31" x14ac:dyDescent="0.15">
      <c r="B24" s="198"/>
      <c r="Z24" s="178"/>
      <c r="AA24" s="177"/>
      <c r="AB24" s="12"/>
      <c r="AC24" s="12"/>
      <c r="AE24" s="197"/>
    </row>
    <row r="25" spans="2:31" x14ac:dyDescent="0.15">
      <c r="B25" s="198"/>
      <c r="C25" s="127" t="s">
        <v>302</v>
      </c>
      <c r="D25" s="1" t="s">
        <v>409</v>
      </c>
      <c r="Z25" s="123"/>
      <c r="AA25" s="177"/>
      <c r="AB25" s="12" t="s">
        <v>8</v>
      </c>
      <c r="AC25" s="12" t="s">
        <v>157</v>
      </c>
      <c r="AD25" s="12" t="s">
        <v>8</v>
      </c>
      <c r="AE25" s="197"/>
    </row>
    <row r="26" spans="2:31" x14ac:dyDescent="0.15">
      <c r="B26" s="198"/>
      <c r="C26" s="127"/>
      <c r="D26" s="1" t="s">
        <v>303</v>
      </c>
      <c r="Z26" s="123"/>
      <c r="AA26" s="177"/>
      <c r="AB26" s="12"/>
      <c r="AC26" s="12"/>
      <c r="AD26" s="12"/>
      <c r="AE26" s="197"/>
    </row>
    <row r="27" spans="2:31" x14ac:dyDescent="0.15">
      <c r="B27" s="198"/>
      <c r="C27" s="127"/>
      <c r="D27" s="1" t="s">
        <v>304</v>
      </c>
      <c r="Z27" s="123"/>
      <c r="AA27" s="216"/>
      <c r="AB27" s="12"/>
      <c r="AC27" s="215"/>
      <c r="AE27" s="197"/>
    </row>
    <row r="28" spans="2:31" x14ac:dyDescent="0.15">
      <c r="B28" s="198"/>
      <c r="Z28" s="178"/>
      <c r="AA28" s="177"/>
      <c r="AB28" s="12"/>
      <c r="AC28" s="12"/>
      <c r="AE28" s="197"/>
    </row>
    <row r="29" spans="2:31" x14ac:dyDescent="0.15">
      <c r="B29" s="198"/>
      <c r="C29" s="127"/>
      <c r="D29" s="206" t="s">
        <v>305</v>
      </c>
      <c r="E29" s="207"/>
      <c r="F29" s="207"/>
      <c r="G29" s="207"/>
      <c r="H29" s="207"/>
      <c r="I29" s="207"/>
      <c r="J29" s="207"/>
      <c r="K29" s="207"/>
      <c r="L29" s="207"/>
      <c r="M29" s="207"/>
      <c r="N29" s="207"/>
      <c r="O29" s="10"/>
      <c r="P29" s="10"/>
      <c r="Q29" s="10"/>
      <c r="R29" s="10"/>
      <c r="S29" s="10"/>
      <c r="T29" s="11"/>
      <c r="U29" s="696"/>
      <c r="V29" s="697"/>
      <c r="W29" s="697"/>
      <c r="X29" s="11" t="s">
        <v>300</v>
      </c>
      <c r="Y29" s="198"/>
      <c r="Z29" s="178"/>
      <c r="AA29" s="177"/>
      <c r="AB29" s="12"/>
      <c r="AC29" s="12"/>
      <c r="AE29" s="197"/>
    </row>
    <row r="30" spans="2:31" x14ac:dyDescent="0.15">
      <c r="B30" s="198"/>
      <c r="C30" s="127"/>
      <c r="D30" s="2"/>
      <c r="E30" s="2"/>
      <c r="F30" s="2"/>
      <c r="G30" s="2"/>
      <c r="H30" s="2"/>
      <c r="I30" s="2"/>
      <c r="J30" s="2"/>
      <c r="K30" s="2"/>
      <c r="L30" s="2"/>
      <c r="M30" s="2"/>
      <c r="N30" s="2"/>
      <c r="U30" s="12"/>
      <c r="V30" s="12"/>
      <c r="W30" s="12"/>
      <c r="Z30" s="178"/>
      <c r="AA30" s="177"/>
      <c r="AB30" s="12"/>
      <c r="AC30" s="12"/>
      <c r="AE30" s="197"/>
    </row>
    <row r="31" spans="2:31" x14ac:dyDescent="0.15">
      <c r="B31" s="198"/>
      <c r="C31" s="127"/>
      <c r="D31" s="120" t="s">
        <v>306</v>
      </c>
      <c r="Z31" s="178"/>
      <c r="AA31" s="177"/>
      <c r="AB31" s="12"/>
      <c r="AC31" s="12"/>
      <c r="AE31" s="197"/>
    </row>
    <row r="32" spans="2:31" ht="13.5" customHeight="1" x14ac:dyDescent="0.15">
      <c r="B32" s="198"/>
      <c r="C32" s="127"/>
      <c r="D32" s="916" t="s">
        <v>410</v>
      </c>
      <c r="E32" s="916"/>
      <c r="F32" s="916"/>
      <c r="G32" s="916"/>
      <c r="H32" s="916"/>
      <c r="I32" s="916"/>
      <c r="J32" s="916"/>
      <c r="K32" s="916"/>
      <c r="L32" s="916"/>
      <c r="M32" s="916"/>
      <c r="N32" s="916"/>
      <c r="O32" s="916" t="s">
        <v>307</v>
      </c>
      <c r="P32" s="916"/>
      <c r="Q32" s="916"/>
      <c r="R32" s="916"/>
      <c r="S32" s="916"/>
      <c r="Z32" s="178"/>
      <c r="AA32" s="177"/>
      <c r="AB32" s="12"/>
      <c r="AC32" s="12"/>
      <c r="AE32" s="197"/>
    </row>
    <row r="33" spans="2:36" x14ac:dyDescent="0.15">
      <c r="B33" s="198"/>
      <c r="C33" s="127"/>
      <c r="D33" s="916" t="s">
        <v>308</v>
      </c>
      <c r="E33" s="916"/>
      <c r="F33" s="916"/>
      <c r="G33" s="916"/>
      <c r="H33" s="916"/>
      <c r="I33" s="916"/>
      <c r="J33" s="916"/>
      <c r="K33" s="916"/>
      <c r="L33" s="916"/>
      <c r="M33" s="916"/>
      <c r="N33" s="916"/>
      <c r="O33" s="916" t="s">
        <v>309</v>
      </c>
      <c r="P33" s="916"/>
      <c r="Q33" s="916"/>
      <c r="R33" s="916"/>
      <c r="S33" s="916"/>
      <c r="Z33" s="178"/>
      <c r="AA33" s="177"/>
      <c r="AB33" s="12"/>
      <c r="AC33" s="12"/>
      <c r="AE33" s="197"/>
    </row>
    <row r="34" spans="2:36" ht="13.5" customHeight="1" x14ac:dyDescent="0.15">
      <c r="B34" s="198"/>
      <c r="C34" s="127"/>
      <c r="D34" s="916" t="s">
        <v>310</v>
      </c>
      <c r="E34" s="916"/>
      <c r="F34" s="916"/>
      <c r="G34" s="916"/>
      <c r="H34" s="916"/>
      <c r="I34" s="916"/>
      <c r="J34" s="916"/>
      <c r="K34" s="916"/>
      <c r="L34" s="916"/>
      <c r="M34" s="916"/>
      <c r="N34" s="916"/>
      <c r="O34" s="916" t="s">
        <v>311</v>
      </c>
      <c r="P34" s="916"/>
      <c r="Q34" s="916"/>
      <c r="R34" s="916"/>
      <c r="S34" s="916"/>
      <c r="Z34" s="178"/>
      <c r="AA34" s="177"/>
      <c r="AB34" s="12"/>
      <c r="AC34" s="12"/>
      <c r="AE34" s="197"/>
    </row>
    <row r="35" spans="2:36" x14ac:dyDescent="0.15">
      <c r="B35" s="198"/>
      <c r="C35" s="127"/>
      <c r="D35" s="916" t="s">
        <v>312</v>
      </c>
      <c r="E35" s="916"/>
      <c r="F35" s="916"/>
      <c r="G35" s="916"/>
      <c r="H35" s="916"/>
      <c r="I35" s="916"/>
      <c r="J35" s="916"/>
      <c r="K35" s="916"/>
      <c r="L35" s="916"/>
      <c r="M35" s="916"/>
      <c r="N35" s="916"/>
      <c r="O35" s="916" t="s">
        <v>282</v>
      </c>
      <c r="P35" s="916"/>
      <c r="Q35" s="916"/>
      <c r="R35" s="916"/>
      <c r="S35" s="916"/>
      <c r="Z35" s="178"/>
      <c r="AA35" s="177"/>
      <c r="AB35" s="12"/>
      <c r="AC35" s="12"/>
      <c r="AE35" s="197"/>
    </row>
    <row r="36" spans="2:36" x14ac:dyDescent="0.15">
      <c r="B36" s="198"/>
      <c r="C36" s="127"/>
      <c r="D36" s="916" t="s">
        <v>313</v>
      </c>
      <c r="E36" s="916"/>
      <c r="F36" s="916"/>
      <c r="G36" s="916"/>
      <c r="H36" s="916"/>
      <c r="I36" s="916"/>
      <c r="J36" s="916"/>
      <c r="K36" s="916"/>
      <c r="L36" s="916"/>
      <c r="M36" s="916"/>
      <c r="N36" s="916"/>
      <c r="O36" s="916" t="s">
        <v>314</v>
      </c>
      <c r="P36" s="916"/>
      <c r="Q36" s="916"/>
      <c r="R36" s="916"/>
      <c r="S36" s="916"/>
      <c r="Z36" s="178"/>
      <c r="AA36" s="177"/>
      <c r="AB36" s="12"/>
      <c r="AC36" s="12"/>
      <c r="AE36" s="197"/>
    </row>
    <row r="37" spans="2:36" x14ac:dyDescent="0.15">
      <c r="B37" s="198"/>
      <c r="C37" s="127"/>
      <c r="D37" s="916" t="s">
        <v>315</v>
      </c>
      <c r="E37" s="916"/>
      <c r="F37" s="916"/>
      <c r="G37" s="916"/>
      <c r="H37" s="916"/>
      <c r="I37" s="916"/>
      <c r="J37" s="916"/>
      <c r="K37" s="916"/>
      <c r="L37" s="916"/>
      <c r="M37" s="916"/>
      <c r="N37" s="916"/>
      <c r="O37" s="916" t="s">
        <v>281</v>
      </c>
      <c r="P37" s="916"/>
      <c r="Q37" s="916"/>
      <c r="R37" s="916"/>
      <c r="S37" s="916"/>
      <c r="Z37" s="178"/>
      <c r="AA37" s="177"/>
      <c r="AB37" s="12"/>
      <c r="AC37" s="12"/>
      <c r="AE37" s="197"/>
    </row>
    <row r="38" spans="2:36" x14ac:dyDescent="0.15">
      <c r="B38" s="198"/>
      <c r="C38" s="127"/>
      <c r="D38" s="916" t="s">
        <v>316</v>
      </c>
      <c r="E38" s="916"/>
      <c r="F38" s="916"/>
      <c r="G38" s="916"/>
      <c r="H38" s="916"/>
      <c r="I38" s="916"/>
      <c r="J38" s="916"/>
      <c r="K38" s="916"/>
      <c r="L38" s="916"/>
      <c r="M38" s="916"/>
      <c r="N38" s="916"/>
      <c r="O38" s="916" t="s">
        <v>317</v>
      </c>
      <c r="P38" s="916"/>
      <c r="Q38" s="916"/>
      <c r="R38" s="916"/>
      <c r="S38" s="919"/>
      <c r="T38" s="198"/>
      <c r="Z38" s="178"/>
      <c r="AA38" s="177"/>
      <c r="AB38" s="12"/>
      <c r="AC38" s="12"/>
      <c r="AE38" s="197"/>
    </row>
    <row r="39" spans="2:36" x14ac:dyDescent="0.15">
      <c r="B39" s="198"/>
      <c r="C39" s="127"/>
      <c r="D39" s="916" t="s">
        <v>318</v>
      </c>
      <c r="E39" s="916"/>
      <c r="F39" s="916"/>
      <c r="G39" s="916"/>
      <c r="H39" s="916"/>
      <c r="I39" s="916"/>
      <c r="J39" s="916"/>
      <c r="K39" s="916"/>
      <c r="L39" s="916"/>
      <c r="M39" s="916"/>
      <c r="N39" s="916"/>
      <c r="O39" s="920" t="s">
        <v>318</v>
      </c>
      <c r="P39" s="920"/>
      <c r="Q39" s="920"/>
      <c r="R39" s="920"/>
      <c r="S39" s="920"/>
      <c r="Z39" s="89"/>
      <c r="AA39" s="177"/>
      <c r="AB39" s="12"/>
      <c r="AC39" s="12"/>
      <c r="AE39" s="197"/>
    </row>
    <row r="40" spans="2:36" x14ac:dyDescent="0.15">
      <c r="B40" s="198"/>
      <c r="C40" s="127"/>
      <c r="J40" s="691"/>
      <c r="K40" s="691"/>
      <c r="L40" s="691"/>
      <c r="M40" s="691"/>
      <c r="N40" s="691"/>
      <c r="O40" s="691"/>
      <c r="P40" s="691"/>
      <c r="Q40" s="691"/>
      <c r="R40" s="691"/>
      <c r="S40" s="691"/>
      <c r="T40" s="691"/>
      <c r="U40" s="691"/>
      <c r="V40" s="691"/>
      <c r="Z40" s="89"/>
      <c r="AA40" s="177"/>
      <c r="AB40" s="12"/>
      <c r="AC40" s="12"/>
      <c r="AE40" s="197"/>
    </row>
    <row r="41" spans="2:36" x14ac:dyDescent="0.15">
      <c r="B41" s="198"/>
      <c r="C41" s="127" t="s">
        <v>319</v>
      </c>
      <c r="D41" s="1" t="s">
        <v>320</v>
      </c>
      <c r="Z41" s="123"/>
      <c r="AA41" s="216"/>
      <c r="AB41" s="12" t="s">
        <v>8</v>
      </c>
      <c r="AC41" s="12" t="s">
        <v>157</v>
      </c>
      <c r="AD41" s="12" t="s">
        <v>8</v>
      </c>
      <c r="AE41" s="197"/>
    </row>
    <row r="42" spans="2:36" x14ac:dyDescent="0.15">
      <c r="B42" s="198"/>
      <c r="D42" s="1" t="s">
        <v>321</v>
      </c>
      <c r="Z42" s="178"/>
      <c r="AA42" s="177"/>
      <c r="AB42" s="12"/>
      <c r="AC42" s="12"/>
      <c r="AE42" s="197"/>
    </row>
    <row r="43" spans="2:36" x14ac:dyDescent="0.15">
      <c r="B43" s="198"/>
      <c r="Z43" s="89"/>
      <c r="AA43" s="177"/>
      <c r="AB43" s="12"/>
      <c r="AC43" s="12"/>
      <c r="AE43" s="197"/>
    </row>
    <row r="44" spans="2:36" x14ac:dyDescent="0.15">
      <c r="B44" s="198" t="s">
        <v>322</v>
      </c>
      <c r="Z44" s="178"/>
      <c r="AA44" s="177"/>
      <c r="AB44" s="12"/>
      <c r="AC44" s="12"/>
      <c r="AE44" s="197"/>
    </row>
    <row r="45" spans="2:36" ht="14.25" customHeight="1" x14ac:dyDescent="0.15">
      <c r="B45" s="198"/>
      <c r="C45" s="127" t="s">
        <v>297</v>
      </c>
      <c r="D45" s="1" t="s">
        <v>411</v>
      </c>
      <c r="Z45" s="123"/>
      <c r="AA45" s="216"/>
      <c r="AB45" s="12" t="s">
        <v>8</v>
      </c>
      <c r="AC45" s="12" t="s">
        <v>157</v>
      </c>
      <c r="AD45" s="12" t="s">
        <v>8</v>
      </c>
      <c r="AE45" s="197"/>
    </row>
    <row r="46" spans="2:36" x14ac:dyDescent="0.15">
      <c r="B46" s="198"/>
      <c r="D46" s="1" t="s">
        <v>412</v>
      </c>
      <c r="Z46" s="178"/>
      <c r="AA46" s="177"/>
      <c r="AB46" s="12"/>
      <c r="AC46" s="12"/>
      <c r="AE46" s="197"/>
    </row>
    <row r="47" spans="2:36" x14ac:dyDescent="0.15">
      <c r="B47" s="198"/>
      <c r="W47" s="21"/>
      <c r="Z47" s="197"/>
      <c r="AA47" s="177"/>
      <c r="AB47" s="12"/>
      <c r="AC47" s="12"/>
      <c r="AE47" s="197"/>
      <c r="AJ47" s="184"/>
    </row>
    <row r="48" spans="2:36" x14ac:dyDescent="0.15">
      <c r="B48" s="198"/>
      <c r="C48" s="127" t="s">
        <v>302</v>
      </c>
      <c r="D48" s="1" t="s">
        <v>323</v>
      </c>
      <c r="Z48" s="197"/>
      <c r="AA48" s="177"/>
      <c r="AB48" s="12"/>
      <c r="AC48" s="12"/>
      <c r="AE48" s="197"/>
      <c r="AJ48" s="184"/>
    </row>
    <row r="49" spans="2:36" ht="17.25" customHeight="1" x14ac:dyDescent="0.15">
      <c r="B49" s="198"/>
      <c r="D49" s="1" t="s">
        <v>413</v>
      </c>
      <c r="Z49" s="197"/>
      <c r="AA49" s="177"/>
      <c r="AB49" s="12"/>
      <c r="AC49" s="12"/>
      <c r="AE49" s="197"/>
      <c r="AJ49" s="184"/>
    </row>
    <row r="50" spans="2:36" ht="18.75" customHeight="1" x14ac:dyDescent="0.15">
      <c r="B50" s="198"/>
      <c r="Z50" s="197"/>
      <c r="AA50" s="177"/>
      <c r="AB50" s="12"/>
      <c r="AC50" s="12"/>
      <c r="AE50" s="197"/>
      <c r="AJ50" s="184"/>
    </row>
    <row r="51" spans="2:36" ht="13.5" customHeight="1" x14ac:dyDescent="0.15">
      <c r="B51" s="198"/>
      <c r="D51" s="206" t="s">
        <v>299</v>
      </c>
      <c r="E51" s="207"/>
      <c r="F51" s="207"/>
      <c r="G51" s="207"/>
      <c r="H51" s="207"/>
      <c r="I51" s="207"/>
      <c r="J51" s="207"/>
      <c r="K51" s="207"/>
      <c r="L51" s="207"/>
      <c r="M51" s="207"/>
      <c r="N51" s="207"/>
      <c r="O51" s="10"/>
      <c r="P51" s="10"/>
      <c r="Q51" s="10"/>
      <c r="R51" s="10"/>
      <c r="S51" s="207"/>
      <c r="T51" s="207"/>
      <c r="U51" s="696"/>
      <c r="V51" s="697"/>
      <c r="W51" s="697"/>
      <c r="X51" s="10" t="s">
        <v>300</v>
      </c>
      <c r="Y51" s="198"/>
      <c r="Z51" s="197"/>
      <c r="AA51" s="177"/>
      <c r="AB51" s="12"/>
      <c r="AC51" s="12"/>
      <c r="AE51" s="197"/>
      <c r="AJ51" s="184"/>
    </row>
    <row r="52" spans="2:36" x14ac:dyDescent="0.15">
      <c r="B52" s="198"/>
      <c r="D52" s="206" t="s">
        <v>324</v>
      </c>
      <c r="E52" s="207"/>
      <c r="F52" s="207"/>
      <c r="G52" s="207"/>
      <c r="H52" s="207"/>
      <c r="I52" s="207"/>
      <c r="J52" s="207"/>
      <c r="K52" s="207"/>
      <c r="L52" s="207"/>
      <c r="M52" s="207"/>
      <c r="N52" s="207"/>
      <c r="O52" s="10"/>
      <c r="P52" s="10"/>
      <c r="Q52" s="10"/>
      <c r="R52" s="10"/>
      <c r="S52" s="207"/>
      <c r="T52" s="207"/>
      <c r="U52" s="696"/>
      <c r="V52" s="697"/>
      <c r="W52" s="697"/>
      <c r="X52" s="10" t="s">
        <v>300</v>
      </c>
      <c r="Y52" s="198"/>
      <c r="Z52" s="197"/>
      <c r="AA52" s="177"/>
      <c r="AB52" s="12"/>
      <c r="AC52" s="12"/>
      <c r="AE52" s="197"/>
      <c r="AJ52" s="184"/>
    </row>
    <row r="53" spans="2:36" x14ac:dyDescent="0.15">
      <c r="B53" s="198"/>
      <c r="D53" s="206" t="s">
        <v>301</v>
      </c>
      <c r="E53" s="207"/>
      <c r="F53" s="207"/>
      <c r="G53" s="207"/>
      <c r="H53" s="207"/>
      <c r="I53" s="207"/>
      <c r="J53" s="207"/>
      <c r="K53" s="207"/>
      <c r="L53" s="207"/>
      <c r="M53" s="207"/>
      <c r="N53" s="207"/>
      <c r="O53" s="10"/>
      <c r="P53" s="10"/>
      <c r="Q53" s="10"/>
      <c r="R53" s="10"/>
      <c r="S53" s="207"/>
      <c r="T53" s="128" t="str">
        <f>(IFERROR(ROUNDDOWN(T52/T51*100,0),""))</f>
        <v/>
      </c>
      <c r="U53" s="917" t="str">
        <f>(IFERROR(ROUNDDOWN(U52/U51*100,0),""))</f>
        <v/>
      </c>
      <c r="V53" s="918"/>
      <c r="W53" s="918"/>
      <c r="X53" s="10" t="s">
        <v>130</v>
      </c>
      <c r="Y53" s="198"/>
      <c r="Z53" s="197"/>
      <c r="AA53" s="177"/>
      <c r="AB53" s="12"/>
      <c r="AC53" s="12"/>
      <c r="AE53" s="197"/>
      <c r="AJ53" s="184"/>
    </row>
    <row r="54" spans="2:36" x14ac:dyDescent="0.15">
      <c r="B54" s="198"/>
      <c r="D54" s="1" t="s">
        <v>959</v>
      </c>
      <c r="Z54" s="197"/>
      <c r="AA54" s="177"/>
      <c r="AB54" s="12"/>
      <c r="AC54" s="12"/>
      <c r="AE54" s="197"/>
      <c r="AJ54" s="184"/>
    </row>
    <row r="55" spans="2:36" x14ac:dyDescent="0.15">
      <c r="B55" s="198"/>
      <c r="D55" s="1" t="s">
        <v>960</v>
      </c>
      <c r="Z55" s="197"/>
      <c r="AA55" s="177"/>
      <c r="AB55" s="12"/>
      <c r="AC55" s="12"/>
      <c r="AE55" s="197"/>
      <c r="AJ55" s="184"/>
    </row>
    <row r="56" spans="2:36" x14ac:dyDescent="0.15">
      <c r="B56" s="198"/>
      <c r="W56" s="21"/>
      <c r="Z56" s="197"/>
      <c r="AA56" s="177"/>
      <c r="AB56" s="12"/>
      <c r="AC56" s="12"/>
      <c r="AE56" s="197"/>
      <c r="AJ56" s="184"/>
    </row>
    <row r="57" spans="2:36" x14ac:dyDescent="0.15">
      <c r="B57" s="198"/>
      <c r="C57" s="127" t="s">
        <v>319</v>
      </c>
      <c r="D57" s="1" t="s">
        <v>325</v>
      </c>
      <c r="Z57" s="123"/>
      <c r="AA57" s="216"/>
      <c r="AB57" s="12" t="s">
        <v>8</v>
      </c>
      <c r="AC57" s="12" t="s">
        <v>157</v>
      </c>
      <c r="AD57" s="12" t="s">
        <v>8</v>
      </c>
      <c r="AE57" s="197"/>
    </row>
    <row r="58" spans="2:36" x14ac:dyDescent="0.15">
      <c r="B58" s="198"/>
      <c r="D58" s="1" t="s">
        <v>326</v>
      </c>
      <c r="E58" s="2"/>
      <c r="F58" s="2"/>
      <c r="G58" s="2"/>
      <c r="H58" s="2"/>
      <c r="I58" s="2"/>
      <c r="J58" s="2"/>
      <c r="K58" s="2"/>
      <c r="L58" s="2"/>
      <c r="M58" s="2"/>
      <c r="N58" s="2"/>
      <c r="O58" s="184"/>
      <c r="P58" s="184"/>
      <c r="Q58" s="184"/>
      <c r="Z58" s="178"/>
      <c r="AA58" s="177"/>
      <c r="AB58" s="12"/>
      <c r="AC58" s="12"/>
      <c r="AE58" s="197"/>
    </row>
    <row r="59" spans="2:36" x14ac:dyDescent="0.15">
      <c r="B59" s="198"/>
      <c r="D59" s="12"/>
      <c r="E59" s="921"/>
      <c r="F59" s="921"/>
      <c r="G59" s="921"/>
      <c r="H59" s="921"/>
      <c r="I59" s="921"/>
      <c r="J59" s="921"/>
      <c r="K59" s="921"/>
      <c r="L59" s="921"/>
      <c r="M59" s="921"/>
      <c r="N59" s="921"/>
      <c r="Q59" s="12"/>
      <c r="S59" s="21"/>
      <c r="T59" s="21"/>
      <c r="U59" s="21"/>
      <c r="V59" s="21"/>
      <c r="Z59" s="89"/>
      <c r="AA59" s="177"/>
      <c r="AB59" s="12"/>
      <c r="AC59" s="12"/>
      <c r="AE59" s="197"/>
    </row>
    <row r="60" spans="2:36" x14ac:dyDescent="0.15">
      <c r="B60" s="198"/>
      <c r="C60" s="127" t="s">
        <v>327</v>
      </c>
      <c r="D60" s="1" t="s">
        <v>328</v>
      </c>
      <c r="Z60" s="123"/>
      <c r="AA60" s="216"/>
      <c r="AB60" s="12" t="s">
        <v>8</v>
      </c>
      <c r="AC60" s="12" t="s">
        <v>157</v>
      </c>
      <c r="AD60" s="12" t="s">
        <v>8</v>
      </c>
      <c r="AE60" s="197"/>
    </row>
    <row r="61" spans="2:36" x14ac:dyDescent="0.15">
      <c r="B61" s="199"/>
      <c r="C61" s="129"/>
      <c r="D61" s="8" t="s">
        <v>329</v>
      </c>
      <c r="E61" s="8"/>
      <c r="F61" s="8"/>
      <c r="G61" s="8"/>
      <c r="H61" s="8"/>
      <c r="I61" s="8"/>
      <c r="J61" s="8"/>
      <c r="K61" s="8"/>
      <c r="L61" s="8"/>
      <c r="M61" s="8"/>
      <c r="N61" s="8"/>
      <c r="O61" s="8"/>
      <c r="P61" s="8"/>
      <c r="Q61" s="8"/>
      <c r="R61" s="8"/>
      <c r="S61" s="8"/>
      <c r="T61" s="8"/>
      <c r="U61" s="8"/>
      <c r="V61" s="8"/>
      <c r="W61" s="8"/>
      <c r="X61" s="8"/>
      <c r="Y61" s="8"/>
      <c r="Z61" s="137"/>
      <c r="AA61" s="135"/>
      <c r="AB61" s="136"/>
      <c r="AC61" s="136"/>
      <c r="AD61" s="8"/>
      <c r="AE61" s="137"/>
    </row>
    <row r="62" spans="2:36" x14ac:dyDescent="0.15">
      <c r="B62" s="1" t="s">
        <v>330</v>
      </c>
    </row>
    <row r="63" spans="2:36" x14ac:dyDescent="0.15">
      <c r="C63" s="1" t="s">
        <v>331</v>
      </c>
    </row>
    <row r="64" spans="2:36" x14ac:dyDescent="0.15">
      <c r="B64" s="1" t="s">
        <v>332</v>
      </c>
    </row>
    <row r="65" spans="2:11" x14ac:dyDescent="0.15">
      <c r="C65" s="1" t="s">
        <v>333</v>
      </c>
    </row>
    <row r="66" spans="2:11" x14ac:dyDescent="0.15">
      <c r="C66" s="1" t="s">
        <v>334</v>
      </c>
    </row>
    <row r="67" spans="2:11" x14ac:dyDescent="0.15">
      <c r="C67" s="1" t="s">
        <v>335</v>
      </c>
      <c r="K67" s="1" t="s">
        <v>336</v>
      </c>
    </row>
    <row r="68" spans="2:11" x14ac:dyDescent="0.15">
      <c r="K68" s="1" t="s">
        <v>337</v>
      </c>
    </row>
    <row r="69" spans="2:11" x14ac:dyDescent="0.15">
      <c r="K69" s="1" t="s">
        <v>338</v>
      </c>
    </row>
    <row r="70" spans="2:11" x14ac:dyDescent="0.15">
      <c r="K70" s="1" t="s">
        <v>339</v>
      </c>
    </row>
    <row r="71" spans="2:11" x14ac:dyDescent="0.15">
      <c r="K71" s="1" t="s">
        <v>340</v>
      </c>
    </row>
    <row r="72" spans="2:11" x14ac:dyDescent="0.15">
      <c r="B72" s="1" t="s">
        <v>341</v>
      </c>
    </row>
    <row r="73" spans="2:11" x14ac:dyDescent="0.15">
      <c r="C73" s="1" t="s">
        <v>342</v>
      </c>
    </row>
    <row r="74" spans="2:11" x14ac:dyDescent="0.15">
      <c r="C74" s="1" t="s">
        <v>343</v>
      </c>
    </row>
    <row r="75" spans="2:11" x14ac:dyDescent="0.15">
      <c r="C75" s="1" t="s">
        <v>344</v>
      </c>
    </row>
    <row r="123" spans="1:7" x14ac:dyDescent="0.15">
      <c r="A123" s="8"/>
      <c r="C123" s="8"/>
      <c r="D123" s="8"/>
      <c r="E123" s="8"/>
      <c r="F123" s="8"/>
      <c r="G123" s="8"/>
    </row>
    <row r="124" spans="1:7" x14ac:dyDescent="0.15">
      <c r="C124" s="7"/>
    </row>
    <row r="152" spans="1:1" x14ac:dyDescent="0.15">
      <c r="A152" s="8"/>
    </row>
    <row r="188" spans="1:1" x14ac:dyDescent="0.15">
      <c r="A188" s="199"/>
    </row>
    <row r="239" spans="1:1" x14ac:dyDescent="0.15">
      <c r="A239" s="199"/>
    </row>
    <row r="288" spans="1:1" x14ac:dyDescent="0.15">
      <c r="A288" s="199"/>
    </row>
    <row r="315" spans="1:1" x14ac:dyDescent="0.15">
      <c r="A315" s="8"/>
    </row>
    <row r="365" spans="1:1" x14ac:dyDescent="0.15">
      <c r="A365" s="199"/>
    </row>
    <row r="389" spans="1:1" x14ac:dyDescent="0.15">
      <c r="A389" s="8"/>
    </row>
    <row r="417" spans="1:1" x14ac:dyDescent="0.15">
      <c r="A417" s="8"/>
    </row>
    <row r="445" spans="1:1" x14ac:dyDescent="0.15">
      <c r="A445" s="8"/>
    </row>
    <row r="469" spans="1:1" x14ac:dyDescent="0.15">
      <c r="A469" s="8"/>
    </row>
    <row r="498" spans="1:1" x14ac:dyDescent="0.15">
      <c r="A498" s="8"/>
    </row>
    <row r="527" spans="1:1" x14ac:dyDescent="0.15">
      <c r="A527" s="8"/>
    </row>
    <row r="576" spans="1:1" x14ac:dyDescent="0.15">
      <c r="A576" s="199"/>
    </row>
    <row r="607" spans="1:1" x14ac:dyDescent="0.15">
      <c r="A607" s="199"/>
    </row>
    <row r="651" spans="1:1" x14ac:dyDescent="0.15">
      <c r="A651" s="199"/>
    </row>
    <row r="687" spans="1:1" x14ac:dyDescent="0.15">
      <c r="A687" s="8"/>
    </row>
    <row r="726" spans="1:1" x14ac:dyDescent="0.15">
      <c r="A726" s="199"/>
    </row>
    <row r="755" spans="1:1" x14ac:dyDescent="0.15">
      <c r="A755" s="199"/>
    </row>
    <row r="794" spans="1:1" x14ac:dyDescent="0.15">
      <c r="A794" s="199"/>
    </row>
    <row r="833" spans="1:1" x14ac:dyDescent="0.15">
      <c r="A833" s="199"/>
    </row>
    <row r="861" spans="1:1" x14ac:dyDescent="0.15">
      <c r="A861" s="199"/>
    </row>
    <row r="901" spans="1:1" x14ac:dyDescent="0.15">
      <c r="A901" s="199"/>
    </row>
    <row r="941" spans="1:1" x14ac:dyDescent="0.15">
      <c r="A941" s="199"/>
    </row>
    <row r="970" spans="1:1" x14ac:dyDescent="0.15">
      <c r="A970" s="199"/>
    </row>
  </sheetData>
  <mergeCells count="31">
    <mergeCell ref="T40:V40"/>
    <mergeCell ref="U51:W51"/>
    <mergeCell ref="U52:W52"/>
    <mergeCell ref="U53:W53"/>
    <mergeCell ref="E59:N59"/>
    <mergeCell ref="J40:S40"/>
    <mergeCell ref="D37:N37"/>
    <mergeCell ref="O37:S37"/>
    <mergeCell ref="D38:N38"/>
    <mergeCell ref="O38:S38"/>
    <mergeCell ref="D39:N39"/>
    <mergeCell ref="O39:S39"/>
    <mergeCell ref="D34:N34"/>
    <mergeCell ref="O34:S34"/>
    <mergeCell ref="D35:N35"/>
    <mergeCell ref="O35:S35"/>
    <mergeCell ref="D36:N36"/>
    <mergeCell ref="O36:S36"/>
    <mergeCell ref="D33:N33"/>
    <mergeCell ref="O33:S33"/>
    <mergeCell ref="Y3:Z3"/>
    <mergeCell ref="B5:AE5"/>
    <mergeCell ref="B6:AD6"/>
    <mergeCell ref="F8:AE8"/>
    <mergeCell ref="B10:E11"/>
    <mergeCell ref="U19:W19"/>
    <mergeCell ref="U20:W20"/>
    <mergeCell ref="U21:W21"/>
    <mergeCell ref="U29:W29"/>
    <mergeCell ref="D32:N32"/>
    <mergeCell ref="O32:S32"/>
  </mergeCells>
  <phoneticPr fontId="2"/>
  <dataValidations count="1">
    <dataValidation type="list" allowBlank="1" showInputMessage="1" showErrorMessage="1" sqref="K9 Q9 AB16 AD16 AB25:AB26 AD25:AD26 AB41 AD41 AB45 AD45 AB57 AD57 AB60 AD60 R10:R12 F9:F12" xr:uid="{00000000-0002-0000-0700-000000000000}">
      <formula1>"□,■"</formula1>
    </dataValidation>
  </dataValidations>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Y123"/>
  <sheetViews>
    <sheetView view="pageBreakPreview" zoomScaleNormal="100" zoomScaleSheetLayoutView="100" workbookViewId="0">
      <selection activeCell="AB7" sqref="AB7"/>
    </sheetView>
  </sheetViews>
  <sheetFormatPr defaultColWidth="3.5" defaultRowHeight="13.5" x14ac:dyDescent="0.15"/>
  <cols>
    <col min="1" max="1" width="2.375" style="3" customWidth="1"/>
    <col min="2" max="2" width="3" style="90" customWidth="1"/>
    <col min="3" max="7" width="3.5" style="3"/>
    <col min="8" max="25" width="4.5" style="3" customWidth="1"/>
    <col min="26" max="16384" width="3.5" style="3"/>
  </cols>
  <sheetData>
    <row r="2" spans="2:25" x14ac:dyDescent="0.15">
      <c r="B2" s="3" t="s">
        <v>407</v>
      </c>
    </row>
    <row r="3" spans="2:25" x14ac:dyDescent="0.15">
      <c r="Q3" s="1"/>
      <c r="R3" s="45" t="s">
        <v>79</v>
      </c>
      <c r="S3" s="691"/>
      <c r="T3" s="691"/>
      <c r="U3" s="45" t="s">
        <v>80</v>
      </c>
      <c r="V3" s="12"/>
      <c r="W3" s="45" t="s">
        <v>150</v>
      </c>
      <c r="X3" s="12"/>
      <c r="Y3" s="45" t="s">
        <v>151</v>
      </c>
    </row>
    <row r="4" spans="2:25" x14ac:dyDescent="0.15">
      <c r="B4" s="922" t="s">
        <v>376</v>
      </c>
      <c r="C4" s="922"/>
      <c r="D4" s="922"/>
      <c r="E4" s="922"/>
      <c r="F4" s="922"/>
      <c r="G4" s="922"/>
      <c r="H4" s="922"/>
      <c r="I4" s="922"/>
      <c r="J4" s="922"/>
      <c r="K4" s="922"/>
      <c r="L4" s="922"/>
      <c r="M4" s="922"/>
      <c r="N4" s="922"/>
      <c r="O4" s="922"/>
      <c r="P4" s="922"/>
      <c r="Q4" s="922"/>
      <c r="R4" s="922"/>
      <c r="S4" s="922"/>
      <c r="T4" s="922"/>
      <c r="U4" s="922"/>
      <c r="V4" s="922"/>
      <c r="W4" s="922"/>
      <c r="X4" s="922"/>
      <c r="Y4" s="922"/>
    </row>
    <row r="6" spans="2:25" ht="30" customHeight="1" x14ac:dyDescent="0.15">
      <c r="B6" s="179">
        <v>1</v>
      </c>
      <c r="C6" s="207" t="s">
        <v>233</v>
      </c>
      <c r="D6" s="16"/>
      <c r="E6" s="16"/>
      <c r="F6" s="16"/>
      <c r="G6" s="17"/>
      <c r="H6" s="889"/>
      <c r="I6" s="890"/>
      <c r="J6" s="890"/>
      <c r="K6" s="890"/>
      <c r="L6" s="890"/>
      <c r="M6" s="890"/>
      <c r="N6" s="890"/>
      <c r="O6" s="890"/>
      <c r="P6" s="890"/>
      <c r="Q6" s="890"/>
      <c r="R6" s="890"/>
      <c r="S6" s="890"/>
      <c r="T6" s="890"/>
      <c r="U6" s="890"/>
      <c r="V6" s="890"/>
      <c r="W6" s="890"/>
      <c r="X6" s="890"/>
      <c r="Y6" s="891"/>
    </row>
    <row r="7" spans="2:25" ht="30" customHeight="1" x14ac:dyDescent="0.15">
      <c r="B7" s="179">
        <v>2</v>
      </c>
      <c r="C7" s="207" t="s">
        <v>234</v>
      </c>
      <c r="D7" s="207"/>
      <c r="E7" s="207"/>
      <c r="F7" s="207"/>
      <c r="G7" s="210"/>
      <c r="H7" s="98" t="s">
        <v>8</v>
      </c>
      <c r="I7" s="207" t="s">
        <v>153</v>
      </c>
      <c r="J7" s="207"/>
      <c r="K7" s="207"/>
      <c r="L7" s="207"/>
      <c r="M7" s="99" t="s">
        <v>8</v>
      </c>
      <c r="N7" s="207" t="s">
        <v>154</v>
      </c>
      <c r="O7" s="207"/>
      <c r="P7" s="207"/>
      <c r="Q7" s="207"/>
      <c r="R7" s="99" t="s">
        <v>8</v>
      </c>
      <c r="S7" s="207" t="s">
        <v>155</v>
      </c>
      <c r="T7" s="207"/>
      <c r="U7" s="207"/>
      <c r="V7" s="207"/>
      <c r="W7" s="207"/>
      <c r="X7" s="207"/>
      <c r="Y7" s="210"/>
    </row>
    <row r="8" spans="2:25" ht="30" customHeight="1" x14ac:dyDescent="0.15">
      <c r="B8" s="177">
        <v>3</v>
      </c>
      <c r="C8" s="2" t="s">
        <v>235</v>
      </c>
      <c r="D8" s="2"/>
      <c r="E8" s="2"/>
      <c r="F8" s="2"/>
      <c r="G8" s="89"/>
      <c r="H8" s="100" t="s">
        <v>8</v>
      </c>
      <c r="I8" s="1" t="s">
        <v>377</v>
      </c>
      <c r="J8" s="2"/>
      <c r="K8" s="2"/>
      <c r="L8" s="2"/>
      <c r="M8" s="2"/>
      <c r="N8" s="2"/>
      <c r="O8" s="2"/>
      <c r="P8" s="100"/>
      <c r="Q8" s="1"/>
      <c r="R8" s="2"/>
      <c r="S8" s="2"/>
      <c r="T8" s="2"/>
      <c r="U8" s="2"/>
      <c r="V8" s="2"/>
      <c r="W8" s="2"/>
      <c r="X8" s="2"/>
      <c r="Y8" s="89"/>
    </row>
    <row r="9" spans="2:25" ht="30" customHeight="1" x14ac:dyDescent="0.15">
      <c r="B9" s="177"/>
      <c r="C9" s="2"/>
      <c r="D9" s="2"/>
      <c r="E9" s="2"/>
      <c r="F9" s="2"/>
      <c r="G9" s="89"/>
      <c r="H9" s="100" t="s">
        <v>8</v>
      </c>
      <c r="I9" s="1" t="s">
        <v>378</v>
      </c>
      <c r="J9" s="2"/>
      <c r="K9" s="2"/>
      <c r="L9" s="2"/>
      <c r="M9" s="2"/>
      <c r="N9" s="2"/>
      <c r="O9" s="2"/>
      <c r="P9" s="100"/>
      <c r="Q9" s="1"/>
      <c r="R9" s="2"/>
      <c r="S9" s="2"/>
      <c r="T9" s="2"/>
      <c r="U9" s="2"/>
      <c r="V9" s="2"/>
      <c r="W9" s="2"/>
      <c r="X9" s="2"/>
      <c r="Y9" s="89"/>
    </row>
    <row r="10" spans="2:25" ht="30" customHeight="1" x14ac:dyDescent="0.15">
      <c r="B10" s="177"/>
      <c r="C10" s="2"/>
      <c r="D10" s="2"/>
      <c r="E10" s="2"/>
      <c r="F10" s="2"/>
      <c r="G10" s="89"/>
      <c r="H10" s="100" t="s">
        <v>8</v>
      </c>
      <c r="I10" s="1" t="s">
        <v>379</v>
      </c>
      <c r="J10" s="2"/>
      <c r="K10" s="2"/>
      <c r="L10" s="2"/>
      <c r="M10" s="2"/>
      <c r="N10" s="2"/>
      <c r="O10" s="2"/>
      <c r="P10" s="100"/>
      <c r="Q10" s="1"/>
      <c r="R10" s="2"/>
      <c r="S10" s="2"/>
      <c r="T10" s="2"/>
      <c r="U10" s="2"/>
      <c r="V10" s="2"/>
      <c r="W10" s="2"/>
      <c r="X10" s="2"/>
      <c r="Y10" s="89"/>
    </row>
    <row r="11" spans="2:25" ht="30" customHeight="1" x14ac:dyDescent="0.15">
      <c r="B11" s="177"/>
      <c r="C11" s="2"/>
      <c r="D11" s="2"/>
      <c r="E11" s="2"/>
      <c r="F11" s="2"/>
      <c r="G11" s="89"/>
      <c r="H11" s="100" t="s">
        <v>45</v>
      </c>
      <c r="I11" s="1" t="s">
        <v>380</v>
      </c>
      <c r="J11" s="2"/>
      <c r="K11" s="2"/>
      <c r="L11" s="2"/>
      <c r="M11" s="2"/>
      <c r="N11" s="2"/>
      <c r="O11" s="2"/>
      <c r="P11" s="100"/>
      <c r="Q11" s="1"/>
      <c r="R11" s="2"/>
      <c r="S11" s="2"/>
      <c r="T11" s="2"/>
      <c r="U11" s="2"/>
      <c r="V11" s="2"/>
      <c r="W11" s="2"/>
      <c r="X11" s="2"/>
      <c r="Y11" s="89"/>
    </row>
    <row r="12" spans="2:25" ht="30" customHeight="1" x14ac:dyDescent="0.15">
      <c r="B12" s="177"/>
      <c r="C12" s="2"/>
      <c r="D12" s="2"/>
      <c r="E12" s="2"/>
      <c r="F12" s="2"/>
      <c r="G12" s="89"/>
      <c r="H12" s="100" t="s">
        <v>45</v>
      </c>
      <c r="I12" s="1" t="s">
        <v>381</v>
      </c>
      <c r="J12" s="2"/>
      <c r="K12" s="2"/>
      <c r="L12" s="2"/>
      <c r="M12" s="2"/>
      <c r="N12" s="2"/>
      <c r="O12" s="2"/>
      <c r="P12" s="100"/>
      <c r="Q12" s="1"/>
      <c r="R12" s="2"/>
      <c r="S12" s="2"/>
      <c r="T12" s="2"/>
      <c r="U12" s="2"/>
      <c r="V12" s="2"/>
      <c r="W12" s="2"/>
      <c r="X12" s="2"/>
      <c r="Y12" s="89"/>
    </row>
    <row r="13" spans="2:25" ht="30" customHeight="1" x14ac:dyDescent="0.15">
      <c r="B13" s="177"/>
      <c r="C13" s="2"/>
      <c r="D13" s="2"/>
      <c r="E13" s="2"/>
      <c r="F13" s="2"/>
      <c r="G13" s="89"/>
      <c r="H13" s="100" t="s">
        <v>8</v>
      </c>
      <c r="I13" s="1" t="s">
        <v>382</v>
      </c>
      <c r="J13" s="2"/>
      <c r="K13" s="2"/>
      <c r="L13" s="2"/>
      <c r="M13" s="2"/>
      <c r="N13" s="2"/>
      <c r="O13" s="2"/>
      <c r="P13" s="2"/>
      <c r="Q13" s="1"/>
      <c r="R13" s="2"/>
      <c r="S13" s="2"/>
      <c r="T13" s="2"/>
      <c r="U13" s="2"/>
      <c r="V13" s="2"/>
      <c r="W13" s="2"/>
      <c r="X13" s="2"/>
      <c r="Y13" s="89"/>
    </row>
    <row r="14" spans="2:25" x14ac:dyDescent="0.15">
      <c r="B14" s="194"/>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130">
        <v>4</v>
      </c>
      <c r="C15" s="923" t="s">
        <v>383</v>
      </c>
      <c r="D15" s="923"/>
      <c r="E15" s="923"/>
      <c r="F15" s="923"/>
      <c r="G15" s="924"/>
      <c r="H15" s="93" t="s">
        <v>384</v>
      </c>
      <c r="I15" s="2"/>
      <c r="Y15" s="88"/>
    </row>
    <row r="16" spans="2:25" ht="12" customHeight="1" x14ac:dyDescent="0.15">
      <c r="B16" s="95"/>
      <c r="G16" s="88"/>
      <c r="H16" s="96"/>
      <c r="I16" s="888" t="s">
        <v>385</v>
      </c>
      <c r="J16" s="888"/>
      <c r="K16" s="888"/>
      <c r="L16" s="888"/>
      <c r="M16" s="888"/>
      <c r="N16" s="888"/>
      <c r="O16" s="888"/>
      <c r="P16" s="888"/>
      <c r="Q16" s="892"/>
      <c r="R16" s="893"/>
      <c r="S16" s="893"/>
      <c r="T16" s="893"/>
      <c r="U16" s="893"/>
      <c r="V16" s="893"/>
      <c r="W16" s="894"/>
      <c r="Y16" s="88"/>
    </row>
    <row r="17" spans="2:25" ht="12" customHeight="1" x14ac:dyDescent="0.15">
      <c r="B17" s="95"/>
      <c r="G17" s="88"/>
      <c r="H17" s="96"/>
      <c r="I17" s="888"/>
      <c r="J17" s="888"/>
      <c r="K17" s="888"/>
      <c r="L17" s="888"/>
      <c r="M17" s="888"/>
      <c r="N17" s="888"/>
      <c r="O17" s="888"/>
      <c r="P17" s="888"/>
      <c r="Q17" s="767"/>
      <c r="R17" s="768"/>
      <c r="S17" s="768"/>
      <c r="T17" s="768"/>
      <c r="U17" s="768"/>
      <c r="V17" s="768"/>
      <c r="W17" s="769"/>
      <c r="Y17" s="88"/>
    </row>
    <row r="18" spans="2:25" ht="12" customHeight="1" x14ac:dyDescent="0.15">
      <c r="B18" s="95"/>
      <c r="G18" s="88"/>
      <c r="H18" s="96"/>
      <c r="I18" s="892" t="s">
        <v>386</v>
      </c>
      <c r="J18" s="893"/>
      <c r="K18" s="893"/>
      <c r="L18" s="893"/>
      <c r="M18" s="893"/>
      <c r="N18" s="893"/>
      <c r="O18" s="893"/>
      <c r="P18" s="894"/>
      <c r="Q18" s="892"/>
      <c r="R18" s="893"/>
      <c r="S18" s="893"/>
      <c r="T18" s="893"/>
      <c r="U18" s="893"/>
      <c r="V18" s="893"/>
      <c r="W18" s="894"/>
      <c r="Y18" s="88"/>
    </row>
    <row r="19" spans="2:25" ht="12" customHeight="1" x14ac:dyDescent="0.15">
      <c r="B19" s="95"/>
      <c r="G19" s="88"/>
      <c r="H19" s="96"/>
      <c r="I19" s="895"/>
      <c r="J19" s="691"/>
      <c r="K19" s="691"/>
      <c r="L19" s="691"/>
      <c r="M19" s="691"/>
      <c r="N19" s="691"/>
      <c r="O19" s="691"/>
      <c r="P19" s="896"/>
      <c r="Q19" s="895"/>
      <c r="R19" s="691"/>
      <c r="S19" s="691"/>
      <c r="T19" s="691"/>
      <c r="U19" s="691"/>
      <c r="V19" s="691"/>
      <c r="W19" s="896"/>
      <c r="Y19" s="88"/>
    </row>
    <row r="20" spans="2:25" ht="12" customHeight="1" x14ac:dyDescent="0.15">
      <c r="B20" s="95"/>
      <c r="G20" s="88"/>
      <c r="H20" s="96"/>
      <c r="I20" s="895"/>
      <c r="J20" s="691"/>
      <c r="K20" s="691"/>
      <c r="L20" s="691"/>
      <c r="M20" s="691"/>
      <c r="N20" s="691"/>
      <c r="O20" s="691"/>
      <c r="P20" s="896"/>
      <c r="Q20" s="895"/>
      <c r="R20" s="691"/>
      <c r="S20" s="691"/>
      <c r="T20" s="691"/>
      <c r="U20" s="691"/>
      <c r="V20" s="691"/>
      <c r="W20" s="896"/>
      <c r="Y20" s="88"/>
    </row>
    <row r="21" spans="2:25" ht="12" customHeight="1" x14ac:dyDescent="0.15">
      <c r="B21" s="95"/>
      <c r="G21" s="88"/>
      <c r="H21" s="96"/>
      <c r="I21" s="767"/>
      <c r="J21" s="768"/>
      <c r="K21" s="768"/>
      <c r="L21" s="768"/>
      <c r="M21" s="768"/>
      <c r="N21" s="768"/>
      <c r="O21" s="768"/>
      <c r="P21" s="769"/>
      <c r="Q21" s="767"/>
      <c r="R21" s="768"/>
      <c r="S21" s="768"/>
      <c r="T21" s="768"/>
      <c r="U21" s="768"/>
      <c r="V21" s="768"/>
      <c r="W21" s="769"/>
      <c r="Y21" s="88"/>
    </row>
    <row r="22" spans="2:25" ht="12" customHeight="1" x14ac:dyDescent="0.15">
      <c r="B22" s="95"/>
      <c r="G22" s="88"/>
      <c r="H22" s="96"/>
      <c r="I22" s="888" t="s">
        <v>387</v>
      </c>
      <c r="J22" s="888"/>
      <c r="K22" s="888"/>
      <c r="L22" s="888"/>
      <c r="M22" s="888"/>
      <c r="N22" s="888"/>
      <c r="O22" s="888"/>
      <c r="P22" s="888"/>
      <c r="Q22" s="805"/>
      <c r="R22" s="806"/>
      <c r="S22" s="806"/>
      <c r="T22" s="806"/>
      <c r="U22" s="806"/>
      <c r="V22" s="806"/>
      <c r="W22" s="808"/>
      <c r="Y22" s="88"/>
    </row>
    <row r="23" spans="2:25" ht="12" customHeight="1" x14ac:dyDescent="0.15">
      <c r="B23" s="95"/>
      <c r="G23" s="88"/>
      <c r="H23" s="96"/>
      <c r="I23" s="888"/>
      <c r="J23" s="888"/>
      <c r="K23" s="888"/>
      <c r="L23" s="888"/>
      <c r="M23" s="888"/>
      <c r="N23" s="888"/>
      <c r="O23" s="888"/>
      <c r="P23" s="888"/>
      <c r="Q23" s="811"/>
      <c r="R23" s="812"/>
      <c r="S23" s="812"/>
      <c r="T23" s="812"/>
      <c r="U23" s="812"/>
      <c r="V23" s="812"/>
      <c r="W23" s="813"/>
      <c r="Y23" s="88"/>
    </row>
    <row r="24" spans="2:25" ht="12" customHeight="1" x14ac:dyDescent="0.15">
      <c r="B24" s="95"/>
      <c r="G24" s="88"/>
      <c r="H24" s="96"/>
      <c r="I24" s="888" t="s">
        <v>388</v>
      </c>
      <c r="J24" s="888"/>
      <c r="K24" s="888"/>
      <c r="L24" s="888"/>
      <c r="M24" s="888"/>
      <c r="N24" s="888"/>
      <c r="O24" s="888"/>
      <c r="P24" s="888"/>
      <c r="Q24" s="805" t="s">
        <v>389</v>
      </c>
      <c r="R24" s="806"/>
      <c r="S24" s="806"/>
      <c r="T24" s="806"/>
      <c r="U24" s="806"/>
      <c r="V24" s="806"/>
      <c r="W24" s="808"/>
      <c r="Y24" s="88"/>
    </row>
    <row r="25" spans="2:25" ht="12" customHeight="1" x14ac:dyDescent="0.15">
      <c r="B25" s="95"/>
      <c r="G25" s="88"/>
      <c r="H25" s="96"/>
      <c r="I25" s="888"/>
      <c r="J25" s="888"/>
      <c r="K25" s="888"/>
      <c r="L25" s="888"/>
      <c r="M25" s="888"/>
      <c r="N25" s="888"/>
      <c r="O25" s="888"/>
      <c r="P25" s="888"/>
      <c r="Q25" s="811"/>
      <c r="R25" s="812"/>
      <c r="S25" s="812"/>
      <c r="T25" s="812"/>
      <c r="U25" s="812"/>
      <c r="V25" s="812"/>
      <c r="W25" s="813"/>
      <c r="Y25" s="88"/>
    </row>
    <row r="26" spans="2:25" ht="12" customHeight="1" x14ac:dyDescent="0.15">
      <c r="B26" s="95"/>
      <c r="G26" s="88"/>
      <c r="H26" s="96"/>
      <c r="I26" s="888" t="s">
        <v>390</v>
      </c>
      <c r="J26" s="888"/>
      <c r="K26" s="888"/>
      <c r="L26" s="888"/>
      <c r="M26" s="888"/>
      <c r="N26" s="888"/>
      <c r="O26" s="888"/>
      <c r="P26" s="888"/>
      <c r="Q26" s="805"/>
      <c r="R26" s="806"/>
      <c r="S26" s="806"/>
      <c r="T26" s="806"/>
      <c r="U26" s="806"/>
      <c r="V26" s="806"/>
      <c r="W26" s="808"/>
      <c r="Y26" s="88"/>
    </row>
    <row r="27" spans="2:25" ht="12" customHeight="1" x14ac:dyDescent="0.15">
      <c r="B27" s="95"/>
      <c r="G27" s="88"/>
      <c r="H27" s="96"/>
      <c r="I27" s="888"/>
      <c r="J27" s="888"/>
      <c r="K27" s="888"/>
      <c r="L27" s="888"/>
      <c r="M27" s="888"/>
      <c r="N27" s="888"/>
      <c r="O27" s="888"/>
      <c r="P27" s="888"/>
      <c r="Q27" s="811"/>
      <c r="R27" s="812"/>
      <c r="S27" s="812"/>
      <c r="T27" s="812"/>
      <c r="U27" s="812"/>
      <c r="V27" s="812"/>
      <c r="W27" s="813"/>
      <c r="Y27" s="88"/>
    </row>
    <row r="28" spans="2:25" ht="15" customHeight="1" x14ac:dyDescent="0.15">
      <c r="B28" s="95"/>
      <c r="G28" s="88"/>
      <c r="H28" s="96"/>
      <c r="I28" s="2"/>
      <c r="J28" s="2"/>
      <c r="K28" s="2"/>
      <c r="L28" s="2"/>
      <c r="M28" s="2"/>
      <c r="N28" s="2"/>
      <c r="O28" s="2"/>
      <c r="P28" s="2"/>
      <c r="Q28" s="2"/>
      <c r="R28" s="2"/>
      <c r="S28" s="2"/>
      <c r="T28" s="2"/>
      <c r="U28" s="2"/>
      <c r="Y28" s="214"/>
    </row>
    <row r="29" spans="2:25" ht="29.25" customHeight="1" x14ac:dyDescent="0.15">
      <c r="B29" s="130"/>
      <c r="C29" s="212"/>
      <c r="D29" s="212"/>
      <c r="E29" s="212"/>
      <c r="F29" s="212"/>
      <c r="G29" s="213"/>
      <c r="H29" s="93" t="s">
        <v>391</v>
      </c>
      <c r="I29" s="2"/>
      <c r="Y29" s="88"/>
    </row>
    <row r="30" spans="2:25" ht="12" customHeight="1" x14ac:dyDescent="0.15">
      <c r="B30" s="95"/>
      <c r="G30" s="88"/>
      <c r="H30" s="96"/>
      <c r="I30" s="888" t="s">
        <v>385</v>
      </c>
      <c r="J30" s="888"/>
      <c r="K30" s="888"/>
      <c r="L30" s="888"/>
      <c r="M30" s="888"/>
      <c r="N30" s="888"/>
      <c r="O30" s="888"/>
      <c r="P30" s="888"/>
      <c r="Q30" s="892"/>
      <c r="R30" s="893"/>
      <c r="S30" s="893"/>
      <c r="T30" s="893"/>
      <c r="U30" s="893"/>
      <c r="V30" s="893"/>
      <c r="W30" s="894"/>
      <c r="Y30" s="88"/>
    </row>
    <row r="31" spans="2:25" ht="12" customHeight="1" x14ac:dyDescent="0.15">
      <c r="B31" s="95"/>
      <c r="G31" s="88"/>
      <c r="H31" s="96"/>
      <c r="I31" s="888"/>
      <c r="J31" s="888"/>
      <c r="K31" s="888"/>
      <c r="L31" s="888"/>
      <c r="M31" s="888"/>
      <c r="N31" s="888"/>
      <c r="O31" s="888"/>
      <c r="P31" s="888"/>
      <c r="Q31" s="767"/>
      <c r="R31" s="768"/>
      <c r="S31" s="768"/>
      <c r="T31" s="768"/>
      <c r="U31" s="768"/>
      <c r="V31" s="768"/>
      <c r="W31" s="769"/>
      <c r="Y31" s="88"/>
    </row>
    <row r="32" spans="2:25" ht="12" customHeight="1" x14ac:dyDescent="0.15">
      <c r="B32" s="95"/>
      <c r="G32" s="88"/>
      <c r="H32" s="96"/>
      <c r="I32" s="892" t="s">
        <v>386</v>
      </c>
      <c r="J32" s="893"/>
      <c r="K32" s="893"/>
      <c r="L32" s="893"/>
      <c r="M32" s="893"/>
      <c r="N32" s="893"/>
      <c r="O32" s="893"/>
      <c r="P32" s="894"/>
      <c r="Q32" s="892"/>
      <c r="R32" s="893"/>
      <c r="S32" s="893"/>
      <c r="T32" s="893"/>
      <c r="U32" s="893"/>
      <c r="V32" s="893"/>
      <c r="W32" s="894"/>
      <c r="Y32" s="88"/>
    </row>
    <row r="33" spans="2:25" ht="12" customHeight="1" x14ac:dyDescent="0.15">
      <c r="B33" s="95"/>
      <c r="G33" s="88"/>
      <c r="H33" s="96"/>
      <c r="I33" s="895"/>
      <c r="J33" s="691"/>
      <c r="K33" s="691"/>
      <c r="L33" s="691"/>
      <c r="M33" s="691"/>
      <c r="N33" s="691"/>
      <c r="O33" s="691"/>
      <c r="P33" s="896"/>
      <c r="Q33" s="895"/>
      <c r="R33" s="691"/>
      <c r="S33" s="691"/>
      <c r="T33" s="691"/>
      <c r="U33" s="691"/>
      <c r="V33" s="691"/>
      <c r="W33" s="896"/>
      <c r="Y33" s="88"/>
    </row>
    <row r="34" spans="2:25" ht="12" customHeight="1" x14ac:dyDescent="0.15">
      <c r="B34" s="95"/>
      <c r="G34" s="88"/>
      <c r="H34" s="96"/>
      <c r="I34" s="895"/>
      <c r="J34" s="691"/>
      <c r="K34" s="691"/>
      <c r="L34" s="691"/>
      <c r="M34" s="691"/>
      <c r="N34" s="691"/>
      <c r="O34" s="691"/>
      <c r="P34" s="896"/>
      <c r="Q34" s="895"/>
      <c r="R34" s="691"/>
      <c r="S34" s="691"/>
      <c r="T34" s="691"/>
      <c r="U34" s="691"/>
      <c r="V34" s="691"/>
      <c r="W34" s="896"/>
      <c r="Y34" s="88"/>
    </row>
    <row r="35" spans="2:25" ht="12" customHeight="1" x14ac:dyDescent="0.15">
      <c r="B35" s="95"/>
      <c r="G35" s="88"/>
      <c r="H35" s="96"/>
      <c r="I35" s="767"/>
      <c r="J35" s="768"/>
      <c r="K35" s="768"/>
      <c r="L35" s="768"/>
      <c r="M35" s="768"/>
      <c r="N35" s="768"/>
      <c r="O35" s="768"/>
      <c r="P35" s="769"/>
      <c r="Q35" s="767"/>
      <c r="R35" s="768"/>
      <c r="S35" s="768"/>
      <c r="T35" s="768"/>
      <c r="U35" s="768"/>
      <c r="V35" s="768"/>
      <c r="W35" s="769"/>
      <c r="Y35" s="88"/>
    </row>
    <row r="36" spans="2:25" ht="12" customHeight="1" x14ac:dyDescent="0.15">
      <c r="B36" s="95"/>
      <c r="G36" s="88"/>
      <c r="H36" s="96"/>
      <c r="I36" s="888" t="s">
        <v>387</v>
      </c>
      <c r="J36" s="888"/>
      <c r="K36" s="888"/>
      <c r="L36" s="888"/>
      <c r="M36" s="888"/>
      <c r="N36" s="888"/>
      <c r="O36" s="888"/>
      <c r="P36" s="888"/>
      <c r="Q36" s="805"/>
      <c r="R36" s="806"/>
      <c r="S36" s="806"/>
      <c r="T36" s="806"/>
      <c r="U36" s="806"/>
      <c r="V36" s="806"/>
      <c r="W36" s="808"/>
      <c r="Y36" s="88"/>
    </row>
    <row r="37" spans="2:25" ht="12" customHeight="1" x14ac:dyDescent="0.15">
      <c r="B37" s="95"/>
      <c r="G37" s="88"/>
      <c r="H37" s="96"/>
      <c r="I37" s="888"/>
      <c r="J37" s="888"/>
      <c r="K37" s="888"/>
      <c r="L37" s="888"/>
      <c r="M37" s="888"/>
      <c r="N37" s="888"/>
      <c r="O37" s="888"/>
      <c r="P37" s="888"/>
      <c r="Q37" s="811"/>
      <c r="R37" s="812"/>
      <c r="S37" s="812"/>
      <c r="T37" s="812"/>
      <c r="U37" s="812"/>
      <c r="V37" s="812"/>
      <c r="W37" s="813"/>
      <c r="Y37" s="88"/>
    </row>
    <row r="38" spans="2:25" ht="12" customHeight="1" x14ac:dyDescent="0.15">
      <c r="B38" s="95"/>
      <c r="G38" s="88"/>
      <c r="H38" s="219"/>
      <c r="I38" s="698" t="s">
        <v>388</v>
      </c>
      <c r="J38" s="888"/>
      <c r="K38" s="888"/>
      <c r="L38" s="888"/>
      <c r="M38" s="888"/>
      <c r="N38" s="888"/>
      <c r="O38" s="888"/>
      <c r="P38" s="888"/>
      <c r="Q38" s="889" t="s">
        <v>389</v>
      </c>
      <c r="R38" s="890"/>
      <c r="S38" s="890"/>
      <c r="T38" s="890"/>
      <c r="U38" s="890"/>
      <c r="V38" s="890"/>
      <c r="W38" s="890"/>
      <c r="X38" s="96"/>
      <c r="Y38" s="88"/>
    </row>
    <row r="39" spans="2:25" ht="12" customHeight="1" x14ac:dyDescent="0.15">
      <c r="B39" s="95"/>
      <c r="G39" s="88"/>
      <c r="H39" s="96"/>
      <c r="I39" s="925"/>
      <c r="J39" s="925"/>
      <c r="K39" s="925"/>
      <c r="L39" s="925"/>
      <c r="M39" s="925"/>
      <c r="N39" s="925"/>
      <c r="O39" s="925"/>
      <c r="P39" s="925"/>
      <c r="Q39" s="811"/>
      <c r="R39" s="812"/>
      <c r="S39" s="812"/>
      <c r="T39" s="812"/>
      <c r="U39" s="812"/>
      <c r="V39" s="812"/>
      <c r="W39" s="813"/>
      <c r="Y39" s="88"/>
    </row>
    <row r="40" spans="2:25" ht="12" customHeight="1" x14ac:dyDescent="0.15">
      <c r="B40" s="95"/>
      <c r="G40" s="88"/>
      <c r="H40" s="96"/>
      <c r="I40" s="888" t="s">
        <v>390</v>
      </c>
      <c r="J40" s="888"/>
      <c r="K40" s="888"/>
      <c r="L40" s="888"/>
      <c r="M40" s="888"/>
      <c r="N40" s="888"/>
      <c r="O40" s="888"/>
      <c r="P40" s="888"/>
      <c r="Q40" s="805"/>
      <c r="R40" s="806"/>
      <c r="S40" s="806"/>
      <c r="T40" s="806"/>
      <c r="U40" s="806"/>
      <c r="V40" s="806"/>
      <c r="W40" s="808"/>
      <c r="Y40" s="88"/>
    </row>
    <row r="41" spans="2:25" ht="12" customHeight="1" x14ac:dyDescent="0.15">
      <c r="B41" s="95"/>
      <c r="G41" s="88"/>
      <c r="H41" s="96"/>
      <c r="I41" s="888"/>
      <c r="J41" s="888"/>
      <c r="K41" s="888"/>
      <c r="L41" s="888"/>
      <c r="M41" s="888"/>
      <c r="N41" s="888"/>
      <c r="O41" s="888"/>
      <c r="P41" s="888"/>
      <c r="Q41" s="811"/>
      <c r="R41" s="812"/>
      <c r="S41" s="812"/>
      <c r="T41" s="812"/>
      <c r="U41" s="812"/>
      <c r="V41" s="812"/>
      <c r="W41" s="813"/>
      <c r="Y41" s="88"/>
    </row>
    <row r="42" spans="2:25" ht="15" customHeight="1" x14ac:dyDescent="0.15">
      <c r="B42" s="95"/>
      <c r="G42" s="88"/>
      <c r="H42" s="96"/>
      <c r="I42" s="2"/>
      <c r="J42" s="2"/>
      <c r="K42" s="2"/>
      <c r="L42" s="2"/>
      <c r="M42" s="2"/>
      <c r="N42" s="2"/>
      <c r="O42" s="2"/>
      <c r="P42" s="2"/>
      <c r="Q42" s="2"/>
      <c r="R42" s="2"/>
      <c r="S42" s="2"/>
      <c r="T42" s="2"/>
      <c r="U42" s="2"/>
      <c r="Y42" s="214"/>
    </row>
    <row r="43" spans="2:25" ht="29.25" customHeight="1" x14ac:dyDescent="0.15">
      <c r="B43" s="130"/>
      <c r="C43" s="212"/>
      <c r="D43" s="212"/>
      <c r="E43" s="212"/>
      <c r="F43" s="212"/>
      <c r="G43" s="213"/>
      <c r="H43" s="93" t="s">
        <v>392</v>
      </c>
      <c r="I43" s="2"/>
      <c r="Y43" s="88"/>
    </row>
    <row r="44" spans="2:25" ht="12" customHeight="1" x14ac:dyDescent="0.15">
      <c r="B44" s="95"/>
      <c r="G44" s="88"/>
      <c r="H44" s="96"/>
      <c r="I44" s="888" t="s">
        <v>385</v>
      </c>
      <c r="J44" s="888"/>
      <c r="K44" s="888"/>
      <c r="L44" s="888"/>
      <c r="M44" s="888"/>
      <c r="N44" s="888"/>
      <c r="O44" s="888"/>
      <c r="P44" s="888"/>
      <c r="Q44" s="892"/>
      <c r="R44" s="893"/>
      <c r="S44" s="893"/>
      <c r="T44" s="893"/>
      <c r="U44" s="893"/>
      <c r="V44" s="893"/>
      <c r="W44" s="894"/>
      <c r="Y44" s="88"/>
    </row>
    <row r="45" spans="2:25" ht="12" customHeight="1" x14ac:dyDescent="0.15">
      <c r="B45" s="95"/>
      <c r="G45" s="88"/>
      <c r="H45" s="96"/>
      <c r="I45" s="888"/>
      <c r="J45" s="888"/>
      <c r="K45" s="888"/>
      <c r="L45" s="888"/>
      <c r="M45" s="888"/>
      <c r="N45" s="888"/>
      <c r="O45" s="888"/>
      <c r="P45" s="888"/>
      <c r="Q45" s="767"/>
      <c r="R45" s="768"/>
      <c r="S45" s="768"/>
      <c r="T45" s="768"/>
      <c r="U45" s="768"/>
      <c r="V45" s="768"/>
      <c r="W45" s="769"/>
      <c r="Y45" s="88"/>
    </row>
    <row r="46" spans="2:25" ht="12" customHeight="1" x14ac:dyDescent="0.15">
      <c r="B46" s="95"/>
      <c r="G46" s="88"/>
      <c r="H46" s="96"/>
      <c r="I46" s="892" t="s">
        <v>386</v>
      </c>
      <c r="J46" s="893"/>
      <c r="K46" s="893"/>
      <c r="L46" s="893"/>
      <c r="M46" s="893"/>
      <c r="N46" s="893"/>
      <c r="O46" s="893"/>
      <c r="P46" s="894"/>
      <c r="Q46" s="892"/>
      <c r="R46" s="893"/>
      <c r="S46" s="893"/>
      <c r="T46" s="893"/>
      <c r="U46" s="893"/>
      <c r="V46" s="893"/>
      <c r="W46" s="894"/>
      <c r="Y46" s="88"/>
    </row>
    <row r="47" spans="2:25" ht="12" customHeight="1" x14ac:dyDescent="0.15">
      <c r="B47" s="95"/>
      <c r="G47" s="88"/>
      <c r="H47" s="96"/>
      <c r="I47" s="895"/>
      <c r="J47" s="691"/>
      <c r="K47" s="691"/>
      <c r="L47" s="691"/>
      <c r="M47" s="691"/>
      <c r="N47" s="691"/>
      <c r="O47" s="691"/>
      <c r="P47" s="896"/>
      <c r="Q47" s="895"/>
      <c r="R47" s="691"/>
      <c r="S47" s="691"/>
      <c r="T47" s="691"/>
      <c r="U47" s="691"/>
      <c r="V47" s="691"/>
      <c r="W47" s="896"/>
      <c r="Y47" s="88"/>
    </row>
    <row r="48" spans="2:25" ht="12" customHeight="1" x14ac:dyDescent="0.15">
      <c r="B48" s="95"/>
      <c r="G48" s="88"/>
      <c r="H48" s="96"/>
      <c r="I48" s="895"/>
      <c r="J48" s="691"/>
      <c r="K48" s="691"/>
      <c r="L48" s="691"/>
      <c r="M48" s="691"/>
      <c r="N48" s="691"/>
      <c r="O48" s="691"/>
      <c r="P48" s="896"/>
      <c r="Q48" s="895"/>
      <c r="R48" s="691"/>
      <c r="S48" s="691"/>
      <c r="T48" s="691"/>
      <c r="U48" s="691"/>
      <c r="V48" s="691"/>
      <c r="W48" s="896"/>
      <c r="Y48" s="88"/>
    </row>
    <row r="49" spans="2:25" ht="12" customHeight="1" x14ac:dyDescent="0.15">
      <c r="B49" s="95"/>
      <c r="G49" s="88"/>
      <c r="H49" s="96"/>
      <c r="I49" s="767"/>
      <c r="J49" s="768"/>
      <c r="K49" s="768"/>
      <c r="L49" s="768"/>
      <c r="M49" s="768"/>
      <c r="N49" s="768"/>
      <c r="O49" s="768"/>
      <c r="P49" s="769"/>
      <c r="Q49" s="767"/>
      <c r="R49" s="768"/>
      <c r="S49" s="768"/>
      <c r="T49" s="768"/>
      <c r="U49" s="768"/>
      <c r="V49" s="768"/>
      <c r="W49" s="769"/>
      <c r="Y49" s="88"/>
    </row>
    <row r="50" spans="2:25" ht="12" customHeight="1" x14ac:dyDescent="0.15">
      <c r="B50" s="95"/>
      <c r="G50" s="88"/>
      <c r="H50" s="96"/>
      <c r="I50" s="888" t="s">
        <v>387</v>
      </c>
      <c r="J50" s="888"/>
      <c r="K50" s="888"/>
      <c r="L50" s="888"/>
      <c r="M50" s="888"/>
      <c r="N50" s="888"/>
      <c r="O50" s="888"/>
      <c r="P50" s="888"/>
      <c r="Q50" s="805"/>
      <c r="R50" s="806"/>
      <c r="S50" s="806"/>
      <c r="T50" s="806"/>
      <c r="U50" s="806"/>
      <c r="V50" s="806"/>
      <c r="W50" s="808"/>
      <c r="Y50" s="88"/>
    </row>
    <row r="51" spans="2:25" ht="12" customHeight="1" x14ac:dyDescent="0.15">
      <c r="B51" s="95"/>
      <c r="G51" s="88"/>
      <c r="H51" s="96"/>
      <c r="I51" s="888"/>
      <c r="J51" s="888"/>
      <c r="K51" s="888"/>
      <c r="L51" s="888"/>
      <c r="M51" s="888"/>
      <c r="N51" s="888"/>
      <c r="O51" s="888"/>
      <c r="P51" s="888"/>
      <c r="Q51" s="811"/>
      <c r="R51" s="812"/>
      <c r="S51" s="812"/>
      <c r="T51" s="812"/>
      <c r="U51" s="812"/>
      <c r="V51" s="812"/>
      <c r="W51" s="813"/>
      <c r="Y51" s="88"/>
    </row>
    <row r="52" spans="2:25" ht="12" customHeight="1" x14ac:dyDescent="0.15">
      <c r="B52" s="95"/>
      <c r="G52" s="88"/>
      <c r="H52" s="96"/>
      <c r="I52" s="888" t="s">
        <v>388</v>
      </c>
      <c r="J52" s="888"/>
      <c r="K52" s="888"/>
      <c r="L52" s="888"/>
      <c r="M52" s="888"/>
      <c r="N52" s="888"/>
      <c r="O52" s="888"/>
      <c r="P52" s="888"/>
      <c r="Q52" s="805" t="s">
        <v>389</v>
      </c>
      <c r="R52" s="806"/>
      <c r="S52" s="806"/>
      <c r="T52" s="806"/>
      <c r="U52" s="806"/>
      <c r="V52" s="806"/>
      <c r="W52" s="808"/>
      <c r="Y52" s="88"/>
    </row>
    <row r="53" spans="2:25" ht="12" customHeight="1" x14ac:dyDescent="0.15">
      <c r="B53" s="95"/>
      <c r="G53" s="88"/>
      <c r="H53" s="96"/>
      <c r="I53" s="888"/>
      <c r="J53" s="888"/>
      <c r="K53" s="888"/>
      <c r="L53" s="888"/>
      <c r="M53" s="888"/>
      <c r="N53" s="888"/>
      <c r="O53" s="888"/>
      <c r="P53" s="888"/>
      <c r="Q53" s="811"/>
      <c r="R53" s="812"/>
      <c r="S53" s="812"/>
      <c r="T53" s="812"/>
      <c r="U53" s="812"/>
      <c r="V53" s="812"/>
      <c r="W53" s="813"/>
      <c r="Y53" s="88"/>
    </row>
    <row r="54" spans="2:25" ht="12" customHeight="1" x14ac:dyDescent="0.15">
      <c r="B54" s="95"/>
      <c r="G54" s="88"/>
      <c r="H54" s="96"/>
      <c r="I54" s="888" t="s">
        <v>390</v>
      </c>
      <c r="J54" s="888"/>
      <c r="K54" s="888"/>
      <c r="L54" s="888"/>
      <c r="M54" s="888"/>
      <c r="N54" s="888"/>
      <c r="O54" s="888"/>
      <c r="P54" s="888"/>
      <c r="Q54" s="805"/>
      <c r="R54" s="806"/>
      <c r="S54" s="806"/>
      <c r="T54" s="806"/>
      <c r="U54" s="806"/>
      <c r="V54" s="806"/>
      <c r="W54" s="808"/>
      <c r="Y54" s="88"/>
    </row>
    <row r="55" spans="2:25" ht="12" customHeight="1" x14ac:dyDescent="0.15">
      <c r="B55" s="95"/>
      <c r="G55" s="88"/>
      <c r="H55" s="96"/>
      <c r="I55" s="888"/>
      <c r="J55" s="888"/>
      <c r="K55" s="888"/>
      <c r="L55" s="888"/>
      <c r="M55" s="888"/>
      <c r="N55" s="888"/>
      <c r="O55" s="888"/>
      <c r="P55" s="888"/>
      <c r="Q55" s="811"/>
      <c r="R55" s="812"/>
      <c r="S55" s="812"/>
      <c r="T55" s="812"/>
      <c r="U55" s="812"/>
      <c r="V55" s="812"/>
      <c r="W55" s="813"/>
      <c r="Y55" s="88"/>
    </row>
    <row r="56" spans="2:25" ht="15" customHeight="1" x14ac:dyDescent="0.15">
      <c r="B56" s="193"/>
      <c r="C56" s="59"/>
      <c r="D56" s="59"/>
      <c r="E56" s="59"/>
      <c r="F56" s="59"/>
      <c r="G56" s="60"/>
      <c r="H56" s="105"/>
      <c r="I56" s="59"/>
      <c r="J56" s="59"/>
      <c r="K56" s="59"/>
      <c r="L56" s="59"/>
      <c r="M56" s="59"/>
      <c r="N56" s="59"/>
      <c r="O56" s="59"/>
      <c r="P56" s="59"/>
      <c r="Q56" s="59"/>
      <c r="R56" s="59"/>
      <c r="S56" s="59"/>
      <c r="T56" s="59"/>
      <c r="U56" s="59"/>
      <c r="V56" s="59"/>
      <c r="W56" s="927"/>
      <c r="X56" s="927"/>
      <c r="Y56" s="928"/>
    </row>
    <row r="57" spans="2:25" ht="15" customHeight="1" x14ac:dyDescent="0.15">
      <c r="Y57" s="184"/>
    </row>
    <row r="58" spans="2:25" ht="38.450000000000003" customHeight="1" x14ac:dyDescent="0.15">
      <c r="B58" s="926" t="s">
        <v>393</v>
      </c>
      <c r="C58" s="926"/>
      <c r="D58" s="926"/>
      <c r="E58" s="926"/>
      <c r="F58" s="926"/>
      <c r="G58" s="926"/>
      <c r="H58" s="926"/>
      <c r="I58" s="926"/>
      <c r="J58" s="926"/>
      <c r="K58" s="926"/>
      <c r="L58" s="926"/>
      <c r="M58" s="926"/>
      <c r="N58" s="926"/>
      <c r="O58" s="926"/>
      <c r="P58" s="926"/>
      <c r="Q58" s="926"/>
      <c r="R58" s="926"/>
      <c r="S58" s="926"/>
      <c r="T58" s="926"/>
      <c r="U58" s="926"/>
      <c r="V58" s="926"/>
      <c r="W58" s="926"/>
      <c r="X58" s="926"/>
      <c r="Y58" s="926"/>
    </row>
    <row r="59" spans="2:25" ht="24" customHeight="1" x14ac:dyDescent="0.15">
      <c r="B59" s="926" t="s">
        <v>394</v>
      </c>
      <c r="C59" s="926"/>
      <c r="D59" s="926"/>
      <c r="E59" s="926"/>
      <c r="F59" s="926"/>
      <c r="G59" s="926"/>
      <c r="H59" s="926"/>
      <c r="I59" s="926"/>
      <c r="J59" s="926"/>
      <c r="K59" s="926"/>
      <c r="L59" s="926"/>
      <c r="M59" s="926"/>
      <c r="N59" s="926"/>
      <c r="O59" s="926"/>
      <c r="P59" s="926"/>
      <c r="Q59" s="926"/>
      <c r="R59" s="926"/>
      <c r="S59" s="926"/>
      <c r="T59" s="926"/>
      <c r="U59" s="926"/>
      <c r="V59" s="926"/>
      <c r="W59" s="926"/>
      <c r="X59" s="926"/>
      <c r="Y59" s="926"/>
    </row>
    <row r="60" spans="2:25" ht="24" customHeight="1" x14ac:dyDescent="0.15">
      <c r="B60" s="926" t="s">
        <v>395</v>
      </c>
      <c r="C60" s="926"/>
      <c r="D60" s="926"/>
      <c r="E60" s="926"/>
      <c r="F60" s="926"/>
      <c r="G60" s="926"/>
      <c r="H60" s="926"/>
      <c r="I60" s="926"/>
      <c r="J60" s="926"/>
      <c r="K60" s="926"/>
      <c r="L60" s="926"/>
      <c r="M60" s="926"/>
      <c r="N60" s="926"/>
      <c r="O60" s="926"/>
      <c r="P60" s="926"/>
      <c r="Q60" s="926"/>
      <c r="R60" s="926"/>
      <c r="S60" s="926"/>
      <c r="T60" s="926"/>
      <c r="U60" s="926"/>
      <c r="V60" s="926"/>
      <c r="W60" s="926"/>
      <c r="X60" s="926"/>
      <c r="Y60" s="926"/>
    </row>
    <row r="61" spans="2:25" x14ac:dyDescent="0.15">
      <c r="B61" s="106" t="s">
        <v>236</v>
      </c>
      <c r="D61" s="212"/>
      <c r="E61" s="212"/>
      <c r="F61" s="212"/>
      <c r="G61" s="212"/>
      <c r="H61" s="212"/>
      <c r="I61" s="212"/>
      <c r="J61" s="212"/>
      <c r="K61" s="212"/>
      <c r="L61" s="212"/>
      <c r="M61" s="212"/>
      <c r="N61" s="212"/>
      <c r="O61" s="212"/>
      <c r="P61" s="212"/>
      <c r="Q61" s="212"/>
      <c r="R61" s="212"/>
      <c r="S61" s="212"/>
      <c r="T61" s="212"/>
      <c r="U61" s="212"/>
      <c r="V61" s="212"/>
      <c r="W61" s="212"/>
      <c r="X61" s="212"/>
      <c r="Y61" s="212"/>
    </row>
    <row r="62" spans="2:25" x14ac:dyDescent="0.15">
      <c r="B62" s="106"/>
      <c r="D62" s="186"/>
      <c r="E62" s="186"/>
      <c r="F62" s="186"/>
      <c r="G62" s="186"/>
      <c r="H62" s="186"/>
      <c r="I62" s="186"/>
      <c r="J62" s="186"/>
      <c r="K62" s="186"/>
      <c r="L62" s="186"/>
      <c r="M62" s="186"/>
      <c r="N62" s="186"/>
      <c r="O62" s="186"/>
      <c r="P62" s="186"/>
      <c r="Q62" s="186"/>
      <c r="R62" s="186"/>
      <c r="S62" s="186"/>
      <c r="T62" s="186"/>
      <c r="U62" s="186"/>
      <c r="V62" s="186"/>
      <c r="W62" s="186"/>
      <c r="X62" s="186"/>
      <c r="Y62" s="186"/>
    </row>
    <row r="122" spans="3:7" x14ac:dyDescent="0.15">
      <c r="C122" s="59"/>
      <c r="D122" s="59"/>
      <c r="E122" s="59"/>
      <c r="F122" s="59"/>
      <c r="G122" s="59"/>
    </row>
    <row r="123" spans="3:7" x14ac:dyDescent="0.15">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xr:uid="{00000000-0002-0000-0800-000000000000}">
      <formula1>"□,■"</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40</vt:i4>
      </vt:variant>
    </vt:vector>
  </HeadingPairs>
  <TitlesOfParts>
    <vt:vector size="66" baseType="lpstr">
      <vt:lpstr>チェック表</vt:lpstr>
      <vt:lpstr>別紙3－2</vt:lpstr>
      <vt:lpstr>別紙1-3</vt:lpstr>
      <vt:lpstr>備考（1－3）</vt:lpstr>
      <vt:lpstr>別紙5－2</vt:lpstr>
      <vt:lpstr>別紙16</vt:lpstr>
      <vt:lpstr>別紙42</vt:lpstr>
      <vt:lpstr>別紙12</vt:lpstr>
      <vt:lpstr>別紙11</vt:lpstr>
      <vt:lpstr>別紙14</vt:lpstr>
      <vt:lpstr>参考様式３</vt:lpstr>
      <vt:lpstr>参考様式３－１</vt:lpstr>
      <vt:lpstr>参考様式３－２</vt:lpstr>
      <vt:lpstr>参考様式３－３</vt:lpstr>
      <vt:lpstr>参考様式３－４</vt:lpstr>
      <vt:lpstr>参考様式３－５</vt:lpstr>
      <vt:lpstr>参考様式３－６</vt:lpstr>
      <vt:lpstr>参考様式３－７</vt:lpstr>
      <vt:lpstr>参考様式３－８</vt:lpstr>
      <vt:lpstr>標準様式１</vt:lpstr>
      <vt:lpstr>標準様式１シフト記号表</vt:lpstr>
      <vt:lpstr>標準様式１【記載例】定期巡回・随時対応型</vt:lpstr>
      <vt:lpstr>標準様式１【記載例】シフト記号表（勤務時間帯）</vt:lpstr>
      <vt:lpstr>標準様式１記入方法</vt:lpstr>
      <vt:lpstr>標準様式１プルダウン・リスト</vt:lpstr>
      <vt:lpstr>別紙●24</vt:lpstr>
      <vt:lpstr>標準様式１シフト記号表!【記載例】シフト記号</vt:lpstr>
      <vt:lpstr>【記載例】シフト記号</vt:lpstr>
      <vt:lpstr>標準様式１シフト記号表!【記載例】シフト記号表</vt:lpstr>
      <vt:lpstr>【記載例】シフト記号表</vt:lpstr>
      <vt:lpstr>チェック表!Print_Area</vt:lpstr>
      <vt:lpstr>参考様式３!Print_Area</vt:lpstr>
      <vt:lpstr>'参考様式３－１'!Print_Area</vt:lpstr>
      <vt:lpstr>'参考様式３－２'!Print_Area</vt:lpstr>
      <vt:lpstr>'参考様式３－３'!Print_Area</vt:lpstr>
      <vt:lpstr>'参考様式３－４'!Print_Area</vt:lpstr>
      <vt:lpstr>'参考様式３－５'!Print_Area</vt:lpstr>
      <vt:lpstr>'参考様式３－６'!Print_Area</vt:lpstr>
      <vt:lpstr>'参考様式３－７'!Print_Area</vt:lpstr>
      <vt:lpstr>'参考様式３－８'!Print_Area</vt:lpstr>
      <vt:lpstr>'備考（1－3）'!Print_Area</vt:lpstr>
      <vt:lpstr>標準様式１!Print_Area</vt:lpstr>
      <vt:lpstr>'標準様式１【記載例】シフト記号表（勤務時間帯）'!Print_Area</vt:lpstr>
      <vt:lpstr>標準様式１【記載例】定期巡回・随時対応型!Print_Area</vt:lpstr>
      <vt:lpstr>標準様式１シフト記号表!Print_Area</vt:lpstr>
      <vt:lpstr>標準様式１記入方法!Print_Area</vt:lpstr>
      <vt:lpstr>別紙11!Print_Area</vt:lpstr>
      <vt:lpstr>別紙12!Print_Area</vt:lpstr>
      <vt:lpstr>'別紙1-3'!Print_Area</vt:lpstr>
      <vt:lpstr>別紙14!Print_Area</vt:lpstr>
      <vt:lpstr>別紙16!Print_Area</vt:lpstr>
      <vt:lpstr>'別紙3－2'!Print_Area</vt:lpstr>
      <vt:lpstr>別紙42!Print_Area</vt:lpstr>
      <vt:lpstr>'別紙5－2'!Print_Area</vt:lpstr>
      <vt:lpstr>標準様式１!Print_Titles</vt:lpstr>
      <vt:lpstr>標準様式１【記載例】定期巡回・随時対応型!Print_Titles</vt:lpstr>
      <vt:lpstr>オペレーター</vt:lpstr>
      <vt:lpstr>シフト記号表</vt:lpstr>
      <vt:lpstr>看護職員</vt:lpstr>
      <vt:lpstr>管理者</vt:lpstr>
      <vt:lpstr>計画作成責任者</vt:lpstr>
      <vt:lpstr>言語聴覚士</vt:lpstr>
      <vt:lpstr>作業療法士</vt:lpstr>
      <vt:lpstr>職種</vt:lpstr>
      <vt:lpstr>訪問介護員</vt:lpstr>
      <vt:lpstr>理学療法士</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nakano-s</cp:lastModifiedBy>
  <cp:revision/>
  <cp:lastPrinted>2025-03-24T03:14:13Z</cp:lastPrinted>
  <dcterms:created xsi:type="dcterms:W3CDTF">2023-01-16T02:34:32Z</dcterms:created>
  <dcterms:modified xsi:type="dcterms:W3CDTF">2026-07-23T06:25:08Z</dcterms:modified>
  <cp:category/>
  <cp:contentStatus/>
</cp:coreProperties>
</file>