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00.30.29\上水道課内　共有\010-管理係\091-照会文書\経営比較分析表\R7\"/>
    </mc:Choice>
  </mc:AlternateContent>
  <xr:revisionPtr revIDLastSave="0" documentId="13_ncr:1_{236DD757-E940-4938-92AD-5BA6F0C5E607}" xr6:coauthVersionLast="47" xr6:coauthVersionMax="47" xr10:uidLastSave="{00000000-0000-0000-0000-000000000000}"/>
  <workbookProtection workbookAlgorithmName="SHA-512" workbookHashValue="gFQpZ0J2wHQytXJ+N0NHLCnEQPebIgShehWQwYUDOl+jWq3kN66a1+tu2vpH1V1aYeLx/7SW/4i3q9NXu/g61w==" workbookSaltValue="oPFI43tgjU+jVAP30Xpd+w==" workbookSpinCount="100000" lockStructure="1"/>
  <bookViews>
    <workbookView xWindow="16284" yWindow="-96" windowWidth="30936" windowHeight="167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E85"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<sst xmlns="http://schemas.openxmlformats.org/spreadsheetml/2006/main" count="228" uniqueCount="112">
  <si>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</si>
  <si>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</si>
  <si>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</si>
  <si>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</si>
  <si>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</si>
  <si>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</si>
  <si>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</si>
  <si>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</si>
  <si>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</si>
  <si>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</si>
  <si>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</si>
  <si>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</si>
  <si>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</si>
  <si>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</si>
  <si>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</si>
  <si>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</si>
  <si>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</si>
  <si>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</si>
  <si>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</si>
  <si>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</si>
  <si>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</si>
  <si>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</si>
  <si>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</si>
  <si>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</si>
  <si>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</si>
  <si>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</si>
  <si>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</si>
  <si>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</si>
  <si>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</si>
  <si>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</si>
  <si>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</si>
  <si>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</si>
  <si>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</si>
  <si>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</si>
  <si>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</si>
  <si>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</si>
  <si>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</si>
  <si>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</si>
  <si>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</si>
  <si>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</si>
  <si>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</si>
  <si>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</si>
  <si>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</si>
  <si>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</si>
  <si>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</si>
  <si>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</si>
  <si>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</si>
  <si>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</si>
  <si>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</si>
  <si>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</si>
  <si>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</si>
  <si>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</si>
  <si>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</si>
  <si>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</si>
  <si>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</si>
  <si>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</si>
  <si>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</si>
  <si>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</si>
  <si>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</si>
  <si>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</si>
  <si>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</si>
  <si>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</si>
  <si>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</si>
  <si>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</si>
  <si>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</si>
  <si>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</si>
  <si>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</si>
  <si>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</si>
  <si>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</si>
  <si>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</si>
  <si>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</si>
  <si>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</si>
  <si>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</si>
  <si>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</si>
  <si>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</si>
  <si>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</si>
  <si>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</si>
  <si>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</si>
  <si>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</si>
  <si>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</si>
  <si>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</si>
  <si>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</si>
  <si>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</si>
  <si>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</si>
  <si>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</si>
  <si>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</si>
  <si>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</si>
  <si>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</si>
  <si>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</si>
  <si>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</si>
  <si>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</si>
  <si>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</si>
  <si>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行橋市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</si>
  <si>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</si>
  <si>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</si>
  <si>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</si>
  <si>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</si>
  <si>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</si>
  <si>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</si>
  <si>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</si>
  <si>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</si>
  <si>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</si>
  <si>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</si>
  <si>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</si>
  <si>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</si>
  <si>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</si>
  <si>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</si>
  <si>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</si>
  <si>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</si>
  <si>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資産の老朽化度合を示す有形固定資産減価償却率は、全国・類似団体平均とほぼ同じ高い水準であることから、今後さらに耐用年数を迎え更新の必要がある資産が増えると推測されます。
管路経年化率および管路更新率から、今後更新時期を迎える管路について、計画的かつ効率的な更新や財源確保の必要性があると考えられます。
また管路だけでなく、施設も同様に計画的かつ効率的な更新や施設利用の見直しも必要であると考えられます。</t>
    <rPh sb="166" eb="168">
      <t>ドウヨウ</t>
    </rPh>
    <phoneticPr fontId="4"/>
  </si>
  <si>
    <t>現在の経営状況は、比較的健全であると言えます。
しかし、給水人口の減少に伴う給水収益の減少や、老朽化した施設の更新に係る費用負担の増大などにより、経営環境は今後一層厳しさを増すことが見込まれます。一方で、安全・安心な水道サービスを将来にわたり安定的に提供していくためには、持続可能な事業運営の確保が不可欠であるとも言えます。
このため、今後は、計画的かつ効率的な管路及び施設の更新を進めるとともに、経営の効率化や適正な料金水準の検討、人材の確保・育成に取り組み、将来世代に負担を先送りしない健全な経営基盤の構築を図ることが必要と考えています。</t>
    <rPh sb="18" eb="19">
      <t>イ</t>
    </rPh>
    <rPh sb="183" eb="185">
      <t>カンロ</t>
    </rPh>
    <rPh sb="185" eb="186">
      <t>オヨ</t>
    </rPh>
    <phoneticPr fontId="4"/>
  </si>
  <si>
    <t>経営の健全性を示す経常収支比率は経営健全の水準とされる100％を上回っており、累積欠損金もなく、料金水準の妥当性を示す料金回収率も、事業に必要な費用を給水収益で賄えている状況とされる100％を上回っていることから、現時点においては健全な経営状況であるといえます。
また、全国・類似団体との比較においても適切な水準であるといえます。
次に、施設の効率性を示す施設利用率は、全国・類似団体の平均よりも上回っています。有収率については、令和4年度に漏水調査を行い、損傷した管路の修繕を実施したため、令和5年度より有収率が向上しており、全国・類似団体と比べると上回っています。</t>
    <rPh sb="200" eb="202">
      <t>ウワマワ</t>
    </rPh>
    <rPh sb="266" eb="268">
      <t>ゼンコク</t>
    </rPh>
    <rPh sb="269" eb="273">
      <t>ルイジダンタイ</t>
    </rPh>
    <rPh sb="274" eb="275">
      <t>クラ</t>
    </rPh>
    <rPh sb="278" eb="280">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</si>
</sst>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1.59</c:v>
                </c:pt>
                <c:pt idx="1">
                  <c:v>1.45</c:v>
                </c:pt>
                <c:pt idx="2">
                  <c:v>1.1200000000000001</c:v>
                </c:pt>
                <c:pt idx="3">
                  <c:v>1.92</c:v>
                </c:pt>
                <c:pt idx="4">
                  <c:v>1.93</c:v>
                </c:pt>
              </c:numCache>
            </c:numRef>
          </c:val>
          <c:extLst>
            <c:ext xmlns:c16="http://schemas.microsoft.com/office/drawing/2014/chart" uri="{C3380CC4-5D6E-409C-BE32-E72D297353CC}">
              <c16:uniqueId val="{00000000-7626-49C1-8DA4-BAF810F222E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7626-49C1-8DA4-BAF810F222E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76.08</c:v>
                </c:pt>
                <c:pt idx="1">
                  <c:v>75.7</c:v>
                </c:pt>
                <c:pt idx="2">
                  <c:v>73.510000000000005</c:v>
                </c:pt>
                <c:pt idx="3">
                  <c:v>71.400000000000006</c:v>
                </c:pt>
                <c:pt idx="4">
                  <c:v>71.34</c:v>
                </c:pt>
              </c:numCache>
            </c:numRef>
          </c:val>
          <c:extLst>
            <c:ext xmlns:c16="http://schemas.microsoft.com/office/drawing/2014/chart" uri="{C3380CC4-5D6E-409C-BE32-E72D297353CC}">
              <c16:uniqueId val="{00000000-3E7D-4AC4-9C83-AF66FAB147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3E7D-4AC4-9C83-AF66FAB147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84.68</c:v>
                </c:pt>
                <c:pt idx="1">
                  <c:v>85.45</c:v>
                </c:pt>
                <c:pt idx="2">
                  <c:v>87.05</c:v>
                </c:pt>
                <c:pt idx="3">
                  <c:v>90.35</c:v>
                </c:pt>
                <c:pt idx="4">
                  <c:v>90.42</c:v>
                </c:pt>
              </c:numCache>
            </c:numRef>
          </c:val>
          <c:extLst>
            <c:ext xmlns:c16="http://schemas.microsoft.com/office/drawing/2014/chart" uri="{C3380CC4-5D6E-409C-BE32-E72D297353CC}">
              <c16:uniqueId val="{00000000-A413-4976-AD83-407DCC8AD8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413-4976-AD83-407DCC8AD8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130.41</c:v>
                </c:pt>
                <c:pt idx="1">
                  <c:v>128.16</c:v>
                </c:pt>
                <c:pt idx="2">
                  <c:v>123.56</c:v>
                </c:pt>
                <c:pt idx="3">
                  <c:v>132.68</c:v>
                </c:pt>
                <c:pt idx="4">
                  <c:v>138.85</c:v>
                </c:pt>
              </c:numCache>
            </c:numRef>
          </c:val>
          <c:extLst>
            <c:ext xmlns:c16="http://schemas.microsoft.com/office/drawing/2014/chart" uri="{C3380CC4-5D6E-409C-BE32-E72D297353CC}">
              <c16:uniqueId val="{00000000-189B-47EE-9D27-E74792CE9BF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189B-47EE-9D27-E74792CE9BF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49.64</c:v>
                </c:pt>
                <c:pt idx="1">
                  <c:v>50.75</c:v>
                </c:pt>
                <c:pt idx="2">
                  <c:v>51.47</c:v>
                </c:pt>
                <c:pt idx="3">
                  <c:v>52.2</c:v>
                </c:pt>
                <c:pt idx="4">
                  <c:v>52.2</c:v>
                </c:pt>
              </c:numCache>
            </c:numRef>
          </c:val>
          <c:extLst>
            <c:ext xmlns:c16="http://schemas.microsoft.com/office/drawing/2014/chart" uri="{C3380CC4-5D6E-409C-BE32-E72D297353CC}">
              <c16:uniqueId val="{00000000-B086-45B3-8C50-76F66D6F273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B086-45B3-8C50-76F66D6F273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c:v>
                </c:pt>
                <c:pt idx="1">
                  <c:v>15.11</c:v>
                </c:pt>
                <c:pt idx="2">
                  <c:v>19.27</c:v>
                </c:pt>
                <c:pt idx="3">
                  <c:v>19.22</c:v>
                </c:pt>
                <c:pt idx="4">
                  <c:v>19.23</c:v>
                </c:pt>
              </c:numCache>
            </c:numRef>
          </c:val>
          <c:extLst>
            <c:ext xmlns:c16="http://schemas.microsoft.com/office/drawing/2014/chart" uri="{C3380CC4-5D6E-409C-BE32-E72D297353CC}">
              <c16:uniqueId val="{00000000-A150-4291-95FD-7BF0521C17A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A150-4291-95FD-7BF0521C17A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17-435A-AA77-446C92BA57D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2D17-435A-AA77-446C92BA57D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1116.21</c:v>
                </c:pt>
                <c:pt idx="1">
                  <c:v>1188.28</c:v>
                </c:pt>
                <c:pt idx="2">
                  <c:v>1368.36</c:v>
                </c:pt>
                <c:pt idx="3">
                  <c:v>1586.95</c:v>
                </c:pt>
                <c:pt idx="4">
                  <c:v>1233.74</c:v>
                </c:pt>
              </c:numCache>
            </c:numRef>
          </c:val>
          <c:extLst>
            <c:ext xmlns:c16="http://schemas.microsoft.com/office/drawing/2014/chart" uri="{C3380CC4-5D6E-409C-BE32-E72D297353CC}">
              <c16:uniqueId val="{00000000-247B-4BF6-B619-CD45348A196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247B-4BF6-B619-CD45348A196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167.51</c:v>
                </c:pt>
                <c:pt idx="1">
                  <c:v>164.7</c:v>
                </c:pt>
                <c:pt idx="2">
                  <c:v>186.18</c:v>
                </c:pt>
                <c:pt idx="3">
                  <c:v>166.69</c:v>
                </c:pt>
                <c:pt idx="4">
                  <c:v>167.23</c:v>
                </c:pt>
              </c:numCache>
            </c:numRef>
          </c:val>
          <c:extLst>
            <c:ext xmlns:c16="http://schemas.microsoft.com/office/drawing/2014/chart" uri="{C3380CC4-5D6E-409C-BE32-E72D297353CC}">
              <c16:uniqueId val="{00000000-0188-42AC-B193-9C5CFB0FDCB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188-42AC-B193-9C5CFB0FDCB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128.29</c:v>
                </c:pt>
                <c:pt idx="1">
                  <c:v>125.46</c:v>
                </c:pt>
                <c:pt idx="2">
                  <c:v>104.97</c:v>
                </c:pt>
                <c:pt idx="3">
                  <c:v>120.87</c:v>
                </c:pt>
                <c:pt idx="4">
                  <c:v>118.57</c:v>
                </c:pt>
              </c:numCache>
            </c:numRef>
          </c:val>
          <c:extLst>
            <c:ext xmlns:c16="http://schemas.microsoft.com/office/drawing/2014/chart" uri="{C3380CC4-5D6E-409C-BE32-E72D297353CC}">
              <c16:uniqueId val="{00000000-9F2B-4DEC-85B8-57B6A024DF5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9F2B-4DEC-85B8-57B6A024DF5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159.36000000000001</c:v>
                </c:pt>
                <c:pt idx="1">
                  <c:v>163.57</c:v>
                </c:pt>
                <c:pt idx="2">
                  <c:v>176.19</c:v>
                </c:pt>
                <c:pt idx="3">
                  <c:v>170.77</c:v>
                </c:pt>
                <c:pt idx="4">
                  <c:v>174.4</c:v>
                </c:pt>
              </c:numCache>
            </c:numRef>
          </c:val>
          <c:extLst>
            <c:ext xmlns:c16="http://schemas.microsoft.com/office/drawing/2014/chart" uri="{C3380CC4-5D6E-409C-BE32-E72D297353CC}">
              <c16:uniqueId val="{00000000-342D-4599-B4C9-A0A6898539D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42D-4599-B4C9-A0A6898539D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E35" sqref="BE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福岡県　行橋市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自治体職員</v>
      </c>
      <c r="AE8" s="74"/>
      <c r="AF8" s="74"/>
      <c r="AG8" s="74"/>
      <c r="AH8" s="74"/>
      <c r="AI8" s="74"/>
      <c r="AJ8" s="74"/>
      <c r="AK8" s="2"/>
      <c r="AL8" s="65">
        <f>データ!$R$6</f>
        <v>72254</v>
      </c>
      <c r="AM8" s="65"/>
      <c r="AN8" s="65"/>
      <c r="AO8" s="65"/>
      <c r="AP8" s="65"/>
      <c r="AQ8" s="65"/>
      <c r="AR8" s="65"/>
      <c r="AS8" s="65"/>
      <c r="AT8" s="36">
        <f>データ!$S$6</f>
        <v>70.069999999999993</v>
      </c>
      <c r="AU8" s="37"/>
      <c r="AV8" s="37"/>
      <c r="AW8" s="37"/>
      <c r="AX8" s="37"/>
      <c r="AY8" s="37"/>
      <c r="AZ8" s="37"/>
      <c r="BA8" s="37"/>
      <c r="BB8" s="54">
        <f>データ!$T$6</f>
        <v>1031.17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84.11</v>
      </c>
      <c r="J10" s="37"/>
      <c r="K10" s="37"/>
      <c r="L10" s="37"/>
      <c r="M10" s="37"/>
      <c r="N10" s="37"/>
      <c r="O10" s="64"/>
      <c r="P10" s="54">
        <f>データ!$P$6</f>
        <v>79.260000000000005</v>
      </c>
      <c r="Q10" s="54"/>
      <c r="R10" s="54"/>
      <c r="S10" s="54"/>
      <c r="T10" s="54"/>
      <c r="U10" s="54"/>
      <c r="V10" s="54"/>
      <c r="W10" s="65">
        <f>データ!$Q$6</f>
        <v>4020</v>
      </c>
      <c r="X10" s="65"/>
      <c r="Y10" s="65"/>
      <c r="Z10" s="65"/>
      <c r="AA10" s="65"/>
      <c r="AB10" s="65"/>
      <c r="AC10" s="65"/>
      <c r="AD10" s="2"/>
      <c r="AE10" s="2"/>
      <c r="AF10" s="2"/>
      <c r="AG10" s="2"/>
      <c r="AH10" s="2"/>
      <c r="AI10" s="2"/>
      <c r="AJ10" s="2"/>
      <c r="AK10" s="2"/>
      <c r="AL10" s="65">
        <f>データ!$U$6</f>
        <v>56940</v>
      </c>
      <c r="AM10" s="65"/>
      <c r="AN10" s="65"/>
      <c r="AO10" s="65"/>
      <c r="AP10" s="65"/>
      <c r="AQ10" s="65"/>
      <c r="AR10" s="65"/>
      <c r="AS10" s="65"/>
      <c r="AT10" s="36">
        <f>データ!$V$6</f>
        <v>70.06</v>
      </c>
      <c r="AU10" s="37"/>
      <c r="AV10" s="37"/>
      <c r="AW10" s="37"/>
      <c r="AX10" s="37"/>
      <c r="AY10" s="37"/>
      <c r="AZ10" s="37"/>
      <c r="BA10" s="37"/>
      <c r="BB10" s="54">
        <f>データ!$W$6</f>
        <v>812.73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BDLhrPgXxDTziYvj1xzBrW61tdRjvUM86zyiXFZ9NJA8vUiGUzvlWZ1oS6woNBQb75nLtutuxEnbTLltE6Ezg==" saltValue="dtor+oMwUmT8XYMtljF5D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402133</v>
      </c>
      <c r="D6" s="20">
        <f t="shared" si="3"/>
        <v>46</v>
      </c>
      <c r="E6" s="20">
        <f t="shared" si="3"/>
        <v>1</v>
      </c>
      <c r="F6" s="20">
        <f t="shared" si="3"/>
        <v>0</v>
      </c>
      <c r="G6" s="20">
        <f t="shared" si="3"/>
        <v>1</v>
      </c>
      <c r="H6" s="20" t="str">
        <f t="shared" si="3"/>
        <v>福岡県　行橋市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84.11</v>
      </c>
      <c r="P6" s="21">
        <f t="shared" si="3"/>
        <v>79.260000000000005</v>
      </c>
      <c r="Q6" s="21">
        <f t="shared" si="3"/>
        <v>4020</v>
      </c>
      <c r="R6" s="21">
        <f t="shared" si="3"/>
        <v>72254</v>
      </c>
      <c r="S6" s="21">
        <f t="shared" si="3"/>
        <v>70.069999999999993</v>
      </c>
      <c r="T6" s="21">
        <f t="shared" si="3"/>
        <v>1031.17</v>
      </c>
      <c r="U6" s="21">
        <f t="shared" si="3"/>
        <v>56940</v>
      </c>
      <c r="V6" s="21">
        <f t="shared" si="3"/>
        <v>70.06</v>
      </c>
      <c r="W6" s="21">
        <f t="shared" si="3"/>
        <v>812.73</v>
      </c>
      <c r="X6" s="22">
        <f>IF(X7="",NA(),X7)</f>
        <v>130.41</v>
      </c>
      <c r="Y6" s="22">
        <f t="shared" ref="Y6:AG6" si="4">IF(Y7="",NA(),Y7)</f>
        <v>128.16</v>
      </c>
      <c r="Z6" s="22">
        <f t="shared" si="4"/>
        <v>123.56</v>
      </c>
      <c r="AA6" s="22">
        <f t="shared" si="4"/>
        <v>132.68</v>
      </c>
      <c r="AB6" s="22">
        <f t="shared" si="4"/>
        <v>138.85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1116.21</v>
      </c>
      <c r="AU6" s="22">
        <f t="shared" ref="AU6:BC6" si="6">IF(AU7="",NA(),AU7)</f>
        <v>1188.28</v>
      </c>
      <c r="AV6" s="22">
        <f t="shared" si="6"/>
        <v>1368.36</v>
      </c>
      <c r="AW6" s="22">
        <f t="shared" si="6"/>
        <v>1586.95</v>
      </c>
      <c r="AX6" s="22">
        <f t="shared" si="6"/>
        <v>1233.74</v>
      </c>
      <c r="AY6" s="22">
        <f t="shared" si="6"/>
        <v>350.79</v>
      </c>
      <c r="AZ6" s="22">
        <f t="shared" si="6"/>
        <v>354.57</v>
      </c>
      <c r="BA6" s="22">
        <f t="shared" si="6"/>
        <v>357.74</v>
      </c>
      <c r="BB6" s="22">
        <f t="shared" si="6"/>
        <v>344.88</v>
      </c>
      <c r="BC6" s="22">
        <f t="shared" si="6"/>
        <v>326.02</v>
      </c>
      <c r="BD6" s="21" t="str">
        <f>IF(BD7="","",IF(BD7="-","【-】","【"&amp;SUBSTITUTE(TEXT(BD7,"#,##0.00"),"-","△")&amp;"】"))</f>
        <v>【239.69】</v>
      </c>
      <c r="BE6" s="22">
        <f>IF(BE7="",NA(),BE7)</f>
        <v>167.51</v>
      </c>
      <c r="BF6" s="22">
        <f t="shared" ref="BF6:BN6" si="7">IF(BF7="",NA(),BF7)</f>
        <v>164.7</v>
      </c>
      <c r="BG6" s="22">
        <f t="shared" si="7"/>
        <v>186.18</v>
      </c>
      <c r="BH6" s="22">
        <f t="shared" si="7"/>
        <v>166.69</v>
      </c>
      <c r="BI6" s="22">
        <f t="shared" si="7"/>
        <v>167.23</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128.29</v>
      </c>
      <c r="BQ6" s="22">
        <f t="shared" ref="BQ6:BY6" si="8">IF(BQ7="",NA(),BQ7)</f>
        <v>125.46</v>
      </c>
      <c r="BR6" s="22">
        <f t="shared" si="8"/>
        <v>104.97</v>
      </c>
      <c r="BS6" s="22">
        <f t="shared" si="8"/>
        <v>120.87</v>
      </c>
      <c r="BT6" s="22">
        <f t="shared" si="8"/>
        <v>118.57</v>
      </c>
      <c r="BU6" s="22">
        <f t="shared" si="8"/>
        <v>100.85</v>
      </c>
      <c r="BV6" s="22">
        <f t="shared" si="8"/>
        <v>103.79</v>
      </c>
      <c r="BW6" s="22">
        <f t="shared" si="8"/>
        <v>98.3</v>
      </c>
      <c r="BX6" s="22">
        <f t="shared" si="8"/>
        <v>98.89</v>
      </c>
      <c r="BY6" s="22">
        <f t="shared" si="8"/>
        <v>99.25</v>
      </c>
      <c r="BZ6" s="21" t="str">
        <f>IF(BZ7="","",IF(BZ7="-","【-】","【"&amp;SUBSTITUTE(TEXT(BZ7,"#,##0.00"),"-","△")&amp;"】"))</f>
        <v>【97.59】</v>
      </c>
      <c r="CA6" s="22">
        <f>IF(CA7="",NA(),CA7)</f>
        <v>159.36000000000001</v>
      </c>
      <c r="CB6" s="22">
        <f t="shared" ref="CB6:CJ6" si="9">IF(CB7="",NA(),CB7)</f>
        <v>163.57</v>
      </c>
      <c r="CC6" s="22">
        <f t="shared" si="9"/>
        <v>176.19</v>
      </c>
      <c r="CD6" s="22">
        <f t="shared" si="9"/>
        <v>170.77</v>
      </c>
      <c r="CE6" s="22">
        <f t="shared" si="9"/>
        <v>174.4</v>
      </c>
      <c r="CF6" s="22">
        <f t="shared" si="9"/>
        <v>167.1</v>
      </c>
      <c r="CG6" s="22">
        <f t="shared" si="9"/>
        <v>167.86</v>
      </c>
      <c r="CH6" s="22">
        <f t="shared" si="9"/>
        <v>173.68</v>
      </c>
      <c r="CI6" s="22">
        <f t="shared" si="9"/>
        <v>174.52</v>
      </c>
      <c r="CJ6" s="22">
        <f t="shared" si="9"/>
        <v>178.92</v>
      </c>
      <c r="CK6" s="21" t="str">
        <f>IF(CK7="","",IF(CK7="-","【-】","【"&amp;SUBSTITUTE(TEXT(CK7,"#,##0.00"),"-","△")&amp;"】"))</f>
        <v>【181.66】</v>
      </c>
      <c r="CL6" s="22">
        <f>IF(CL7="",NA(),CL7)</f>
        <v>76.08</v>
      </c>
      <c r="CM6" s="22">
        <f t="shared" ref="CM6:CU6" si="10">IF(CM7="",NA(),CM7)</f>
        <v>75.7</v>
      </c>
      <c r="CN6" s="22">
        <f t="shared" si="10"/>
        <v>73.510000000000005</v>
      </c>
      <c r="CO6" s="22">
        <f t="shared" si="10"/>
        <v>71.400000000000006</v>
      </c>
      <c r="CP6" s="22">
        <f t="shared" si="10"/>
        <v>71.34</v>
      </c>
      <c r="CQ6" s="22">
        <f t="shared" si="10"/>
        <v>59.91</v>
      </c>
      <c r="CR6" s="22">
        <f t="shared" si="10"/>
        <v>59.4</v>
      </c>
      <c r="CS6" s="22">
        <f t="shared" si="10"/>
        <v>59.24</v>
      </c>
      <c r="CT6" s="22">
        <f t="shared" si="10"/>
        <v>58.77</v>
      </c>
      <c r="CU6" s="22">
        <f t="shared" si="10"/>
        <v>59.17</v>
      </c>
      <c r="CV6" s="21" t="str">
        <f>IF(CV7="","",IF(CV7="-","【-】","【"&amp;SUBSTITUTE(TEXT(CV7,"#,##0.00"),"-","△")&amp;"】"))</f>
        <v>【60.21】</v>
      </c>
      <c r="CW6" s="22">
        <f>IF(CW7="",NA(),CW7)</f>
        <v>84.68</v>
      </c>
      <c r="CX6" s="22">
        <f t="shared" ref="CX6:DF6" si="11">IF(CX7="",NA(),CX7)</f>
        <v>85.45</v>
      </c>
      <c r="CY6" s="22">
        <f t="shared" si="11"/>
        <v>87.05</v>
      </c>
      <c r="CZ6" s="22">
        <f t="shared" si="11"/>
        <v>90.35</v>
      </c>
      <c r="DA6" s="22">
        <f t="shared" si="11"/>
        <v>90.42</v>
      </c>
      <c r="DB6" s="22">
        <f t="shared" si="11"/>
        <v>87.26</v>
      </c>
      <c r="DC6" s="22">
        <f t="shared" si="11"/>
        <v>87.57</v>
      </c>
      <c r="DD6" s="22">
        <f t="shared" si="11"/>
        <v>87.26</v>
      </c>
      <c r="DE6" s="22">
        <f t="shared" si="11"/>
        <v>86.95</v>
      </c>
      <c r="DF6" s="22">
        <f t="shared" si="11"/>
        <v>86.58</v>
      </c>
      <c r="DG6" s="21" t="str">
        <f>IF(DG7="","",IF(DG7="-","【-】","【"&amp;SUBSTITUTE(TEXT(DG7,"#,##0.00"),"-","△")&amp;"】"))</f>
        <v>【89.21】</v>
      </c>
      <c r="DH6" s="22">
        <f>IF(DH7="",NA(),DH7)</f>
        <v>49.64</v>
      </c>
      <c r="DI6" s="22">
        <f t="shared" ref="DI6:DQ6" si="12">IF(DI7="",NA(),DI7)</f>
        <v>50.75</v>
      </c>
      <c r="DJ6" s="22">
        <f t="shared" si="12"/>
        <v>51.47</v>
      </c>
      <c r="DK6" s="22">
        <f t="shared" si="12"/>
        <v>52.2</v>
      </c>
      <c r="DL6" s="22">
        <f t="shared" si="12"/>
        <v>52.2</v>
      </c>
      <c r="DM6" s="22">
        <f t="shared" si="12"/>
        <v>49.2</v>
      </c>
      <c r="DN6" s="22">
        <f t="shared" si="12"/>
        <v>50.01</v>
      </c>
      <c r="DO6" s="22">
        <f t="shared" si="12"/>
        <v>50.99</v>
      </c>
      <c r="DP6" s="22">
        <f t="shared" si="12"/>
        <v>51.79</v>
      </c>
      <c r="DQ6" s="22">
        <f t="shared" si="12"/>
        <v>52.02</v>
      </c>
      <c r="DR6" s="21" t="str">
        <f>IF(DR7="","",IF(DR7="-","【-】","【"&amp;SUBSTITUTE(TEXT(DR7,"#,##0.00"),"-","△")&amp;"】"))</f>
        <v>【52.41】</v>
      </c>
      <c r="DS6" s="22">
        <f>IF(DS7="",NA(),DS7)</f>
        <v>14</v>
      </c>
      <c r="DT6" s="22">
        <f t="shared" ref="DT6:EB6" si="13">IF(DT7="",NA(),DT7)</f>
        <v>15.11</v>
      </c>
      <c r="DU6" s="22">
        <f t="shared" si="13"/>
        <v>19.27</v>
      </c>
      <c r="DV6" s="22">
        <f t="shared" si="13"/>
        <v>19.22</v>
      </c>
      <c r="DW6" s="22">
        <f t="shared" si="13"/>
        <v>19.23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1.59</v>
      </c>
      <c r="EE6" s="22">
        <f t="shared" ref="EE6:EM6" si="14">IF(EE7="",NA(),EE7)</f>
        <v>1.45</v>
      </c>
      <c r="EF6" s="22">
        <f t="shared" si="14"/>
        <v>1.1200000000000001</v>
      </c>
      <c r="EG6" s="22">
        <f t="shared" si="14"/>
        <v>1.92</v>
      </c>
      <c r="EH6" s="22">
        <f t="shared" si="14"/>
        <v>1.93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402133</v>
      </c>
      <c r="D7" s="24">
        <v>46</v>
      </c>
      <c r="E7" s="24">
        <v>1</v>
      </c>
      <c r="F7" s="24">
        <v>0</v>
      </c>
      <c r="G7" s="24">
        <v>1</v>
      </c>
      <c r="H7" s="24" t="s">
        <v>92</v>
      </c>
      <c r="I7" s="24" t="s">
        <v>93</v>
      </c>
      <c r="J7" s="24" t="s">
        <v>94</v>
      </c>
      <c r="K7" s="24" t="s">
        <v>95</v>
      </c>
      <c r="L7" s="24" t="s">
        <v>96</v>
      </c>
      <c r="M7" s="24" t="s">
        <v>97</v>
      </c>
      <c r="N7" s="25" t="s">
        <v>98</v>
      </c>
      <c r="O7" s="25">
        <v>84.11</v>
      </c>
      <c r="P7" s="25">
        <v>79.260000000000005</v>
      </c>
      <c r="Q7" s="25">
        <v>4020</v>
      </c>
      <c r="R7" s="25">
        <v>72254</v>
      </c>
      <c r="S7" s="25">
        <v>70.069999999999993</v>
      </c>
      <c r="T7" s="25">
        <v>1031.17</v>
      </c>
      <c r="U7" s="25">
        <v>56940</v>
      </c>
      <c r="V7" s="25">
        <v>70.06</v>
      </c>
      <c r="W7" s="25">
        <v>812.73</v>
      </c>
      <c r="X7" s="25">
        <v>130.41</v>
      </c>
      <c r="Y7" s="25">
        <v>128.16</v>
      </c>
      <c r="Z7" s="25">
        <v>123.56</v>
      </c>
      <c r="AA7" s="25">
        <v>132.68</v>
      </c>
      <c r="AB7" s="25">
        <v>138.85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1116.21</v>
      </c>
      <c r="AU7" s="25">
        <v>1188.28</v>
      </c>
      <c r="AV7" s="25">
        <v>1368.36</v>
      </c>
      <c r="AW7" s="25">
        <v>1586.95</v>
      </c>
      <c r="AX7" s="25">
        <v>1233.74</v>
      </c>
      <c r="AY7" s="25">
        <v>350.79</v>
      </c>
      <c r="AZ7" s="25">
        <v>354.57</v>
      </c>
      <c r="BA7" s="25">
        <v>357.74</v>
      </c>
      <c r="BB7" s="25">
        <v>344.88</v>
      </c>
      <c r="BC7" s="25">
        <v>326.02</v>
      </c>
      <c r="BD7" s="25">
        <v>239.69</v>
      </c>
      <c r="BE7" s="25">
        <v>167.51</v>
      </c>
      <c r="BF7" s="25">
        <v>164.7</v>
      </c>
      <c r="BG7" s="25">
        <v>186.18</v>
      </c>
      <c r="BH7" s="25">
        <v>166.69</v>
      </c>
      <c r="BI7" s="25">
        <v>167.23</v>
      </c>
      <c r="BJ7" s="25">
        <v>322.92</v>
      </c>
      <c r="BK7" s="25">
        <v>303.45999999999998</v>
      </c>
      <c r="BL7" s="25">
        <v>307.27999999999997</v>
      </c>
      <c r="BM7" s="25">
        <v>304.02</v>
      </c>
      <c r="BN7" s="25">
        <v>300.54000000000002</v>
      </c>
      <c r="BO7" s="25">
        <v>264.86</v>
      </c>
      <c r="BP7" s="25">
        <v>128.29</v>
      </c>
      <c r="BQ7" s="25">
        <v>125.46</v>
      </c>
      <c r="BR7" s="25">
        <v>104.97</v>
      </c>
      <c r="BS7" s="25">
        <v>120.87</v>
      </c>
      <c r="BT7" s="25">
        <v>118.57</v>
      </c>
      <c r="BU7" s="25">
        <v>100.85</v>
      </c>
      <c r="BV7" s="25">
        <v>103.79</v>
      </c>
      <c r="BW7" s="25">
        <v>98.3</v>
      </c>
      <c r="BX7" s="25">
        <v>98.89</v>
      </c>
      <c r="BY7" s="25">
        <v>99.25</v>
      </c>
      <c r="BZ7" s="25">
        <v>97.59</v>
      </c>
      <c r="CA7" s="25">
        <v>159.36000000000001</v>
      </c>
      <c r="CB7" s="25">
        <v>163.57</v>
      </c>
      <c r="CC7" s="25">
        <v>176.19</v>
      </c>
      <c r="CD7" s="25">
        <v>170.77</v>
      </c>
      <c r="CE7" s="25">
        <v>174.4</v>
      </c>
      <c r="CF7" s="25">
        <v>167.1</v>
      </c>
      <c r="CG7" s="25">
        <v>167.86</v>
      </c>
      <c r="CH7" s="25">
        <v>173.68</v>
      </c>
      <c r="CI7" s="25">
        <v>174.52</v>
      </c>
      <c r="CJ7" s="25">
        <v>178.92</v>
      </c>
      <c r="CK7" s="25">
        <v>181.66</v>
      </c>
      <c r="CL7" s="25">
        <v>76.08</v>
      </c>
      <c r="CM7" s="25">
        <v>75.7</v>
      </c>
      <c r="CN7" s="25">
        <v>73.510000000000005</v>
      </c>
      <c r="CO7" s="25">
        <v>71.400000000000006</v>
      </c>
      <c r="CP7" s="25">
        <v>71.34</v>
      </c>
      <c r="CQ7" s="25">
        <v>59.91</v>
      </c>
      <c r="CR7" s="25">
        <v>59.4</v>
      </c>
      <c r="CS7" s="25">
        <v>59.24</v>
      </c>
      <c r="CT7" s="25">
        <v>58.77</v>
      </c>
      <c r="CU7" s="25">
        <v>59.17</v>
      </c>
      <c r="CV7" s="25">
        <v>60.21</v>
      </c>
      <c r="CW7" s="25">
        <v>84.68</v>
      </c>
      <c r="CX7" s="25">
        <v>85.45</v>
      </c>
      <c r="CY7" s="25">
        <v>87.05</v>
      </c>
      <c r="CZ7" s="25">
        <v>90.35</v>
      </c>
      <c r="DA7" s="25">
        <v>90.42</v>
      </c>
      <c r="DB7" s="25">
        <v>87.26</v>
      </c>
      <c r="DC7" s="25">
        <v>87.57</v>
      </c>
      <c r="DD7" s="25">
        <v>87.26</v>
      </c>
      <c r="DE7" s="25">
        <v>86.95</v>
      </c>
      <c r="DF7" s="25">
        <v>86.58</v>
      </c>
      <c r="DG7" s="25">
        <v>89.21</v>
      </c>
      <c r="DH7" s="25">
        <v>49.64</v>
      </c>
      <c r="DI7" s="25">
        <v>50.75</v>
      </c>
      <c r="DJ7" s="25">
        <v>51.47</v>
      </c>
      <c r="DK7" s="25">
        <v>52.2</v>
      </c>
      <c r="DL7" s="25">
        <v>52.2</v>
      </c>
      <c r="DM7" s="25">
        <v>49.2</v>
      </c>
      <c r="DN7" s="25">
        <v>50.01</v>
      </c>
      <c r="DO7" s="25">
        <v>50.99</v>
      </c>
      <c r="DP7" s="25">
        <v>51.79</v>
      </c>
      <c r="DQ7" s="25">
        <v>52.02</v>
      </c>
      <c r="DR7" s="25">
        <v>52.41</v>
      </c>
      <c r="DS7" s="25">
        <v>14</v>
      </c>
      <c r="DT7" s="25">
        <v>15.11</v>
      </c>
      <c r="DU7" s="25">
        <v>19.27</v>
      </c>
      <c r="DV7" s="25">
        <v>19.22</v>
      </c>
      <c r="DW7" s="25">
        <v>19.23</v>
      </c>
      <c r="DX7" s="25">
        <v>18.329999999999998</v>
      </c>
      <c r="DY7" s="25">
        <v>20.27</v>
      </c>
      <c r="DZ7" s="25">
        <v>21.69</v>
      </c>
      <c r="EA7" s="25">
        <v>23.19</v>
      </c>
      <c r="EB7" s="25">
        <v>24.61</v>
      </c>
      <c r="EC7" s="25">
        <v>26.78</v>
      </c>
      <c r="ED7" s="25">
        <v>1.59</v>
      </c>
      <c r="EE7" s="25">
        <v>1.45</v>
      </c>
      <c r="EF7" s="25">
        <v>1.1200000000000001</v>
      </c>
      <c r="EG7" s="25">
        <v>1.92</v>
      </c>
      <c r="EH7" s="25">
        <v>1.93</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miyagawa-k</cp:lastModifiedBy>
  <dcterms:created xsi:type="dcterms:W3CDTF">2025-12-12T09:23:07Z</dcterms:created>
  <dcterms:modified xsi:type="dcterms:W3CDTF">2026-02-13T07:32:52Z</dcterms:modified>
  <cp:category/>
</cp:coreProperties>
</file>